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defaultThemeVersion="124226"/>
  <mc:AlternateContent xmlns:mc="http://schemas.openxmlformats.org/markup-compatibility/2006">
    <mc:Choice Requires="x15">
      <x15ac:absPath xmlns:x15ac="http://schemas.microsoft.com/office/spreadsheetml/2010/11/ac" url="C:\Users\jhk00012\Desktop\ｼｰﾙ3社保証書申請変更\田島\"/>
    </mc:Choice>
  </mc:AlternateContent>
  <xr:revisionPtr revIDLastSave="0" documentId="8_{151A80C6-72E7-4813-A19A-9C8357001D2C}" xr6:coauthVersionLast="47" xr6:coauthVersionMax="47" xr10:uidLastSave="{00000000-0000-0000-0000-000000000000}"/>
  <workbookProtection workbookAlgorithmName="SHA-512" workbookHashValue="jAhHlhZoRu06nV+OgDALE/OpT9vS8cC/myTYETe9rncqmClRSNLBREWTUR2Qp+j4e3sLKErl4brfgDIFbs9QEQ==" workbookSaltValue="uiHNvS+HgRC8bdarrdX5zA==" workbookSpinCount="100000" lockStructure="1"/>
  <bookViews>
    <workbookView xWindow="-120" yWindow="-120" windowWidth="29040" windowHeight="15720" tabRatio="890" activeTab="1" xr2:uid="{00000000-000D-0000-FFFF-FFFF00000000}"/>
  </bookViews>
  <sheets>
    <sheet name="発行依頼フォーム" sheetId="30" r:id="rId1"/>
    <sheet name="発行依頼書" sheetId="25" r:id="rId2"/>
    <sheet name="出荷明細貼付用" sheetId="3" state="hidden" r:id="rId3"/>
    <sheet name="定形外保証書捺印依頼書" sheetId="41" r:id="rId4"/>
    <sheet name="防水工事保証書" sheetId="40" r:id="rId5"/>
    <sheet name="防水工事保証書(面積なし)" sheetId="39" r:id="rId6"/>
    <sheet name="床シート工事保証書" sheetId="38" r:id="rId7"/>
    <sheet name="床シート工事保証書(面積なし)" sheetId="37" r:id="rId8"/>
    <sheet name="証明書(なしなし)" sheetId="5" state="hidden" r:id="rId9"/>
    <sheet name="証明書(なしあり)" sheetId="31" state="hidden" r:id="rId10"/>
    <sheet name="証明書(1列なし)" sheetId="33" state="hidden" r:id="rId11"/>
    <sheet name="証明書(1列あり)" sheetId="34" state="hidden" r:id="rId12"/>
    <sheet name="証明書(ありなし)" sheetId="32" state="hidden" r:id="rId13"/>
    <sheet name="証明書(ありあり)" sheetId="8" state="hidden" r:id="rId14"/>
    <sheet name="検索結果" sheetId="36" state="hidden" r:id="rId15"/>
    <sheet name="製品マスタ" sheetId="35" state="hidden" r:id="rId16"/>
  </sheets>
  <definedNames>
    <definedName name="_xlnm._FilterDatabase" localSheetId="15" hidden="1">製品マスタ!$A$1:$E$4250</definedName>
    <definedName name="_xlnm.Print_Area" localSheetId="6">床シート工事保証書!$A$1:$AJ$122</definedName>
    <definedName name="_xlnm.Print_Area" localSheetId="7">'床シート工事保証書(面積なし)'!$A$1:$AJ$122</definedName>
    <definedName name="_xlnm.Print_Area" localSheetId="11">'証明書(1列あり)'!$A$1:$AJ$161</definedName>
    <definedName name="_xlnm.Print_Area" localSheetId="10">'証明書(1列なし)'!$A$1:$AJ$161</definedName>
    <definedName name="_xlnm.Print_Area" localSheetId="13">'証明書(ありあり)'!$A$1:$AJ$314</definedName>
    <definedName name="_xlnm.Print_Area" localSheetId="12">'証明書(ありなし)'!$A$1:$AJ$314</definedName>
    <definedName name="_xlnm.Print_Area" localSheetId="9">'証明書(なしあり)'!$A$1:$AJ$161</definedName>
    <definedName name="_xlnm.Print_Area" localSheetId="8">'証明書(なしなし)'!$A$1:$AJ$161</definedName>
    <definedName name="_xlnm.Print_Area" localSheetId="3">定形外保証書捺印依頼書!$A$1:$AJ$51</definedName>
    <definedName name="_xlnm.Print_Area" localSheetId="0">発行依頼フォーム!$B$1:$V$30</definedName>
    <definedName name="_xlnm.Print_Area" localSheetId="1">発行依頼書!$B$1:$X$286</definedName>
    <definedName name="_xlnm.Print_Area" localSheetId="4">防水工事保証書!$A$1:$AJ$122</definedName>
    <definedName name="_xlnm.Print_Area" localSheetId="5">'防水工事保証書(面積なし)'!$A$1:$AJ$122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4" i="41" l="1"/>
  <c r="AF50" i="41"/>
  <c r="AC50" i="41"/>
  <c r="V50" i="41"/>
  <c r="J50" i="41"/>
  <c r="B50" i="41"/>
  <c r="AF49" i="41"/>
  <c r="AC49" i="41"/>
  <c r="V49" i="41"/>
  <c r="J49" i="41"/>
  <c r="B49" i="41"/>
  <c r="AF48" i="41"/>
  <c r="AC48" i="41"/>
  <c r="V48" i="41"/>
  <c r="J48" i="41"/>
  <c r="B48" i="41"/>
  <c r="AF47" i="41"/>
  <c r="AC47" i="41"/>
  <c r="V47" i="41"/>
  <c r="J47" i="41"/>
  <c r="B47" i="41"/>
  <c r="AF46" i="41"/>
  <c r="AC46" i="41"/>
  <c r="V46" i="41"/>
  <c r="J46" i="41"/>
  <c r="B46" i="41"/>
  <c r="AF45" i="41"/>
  <c r="AC45" i="41"/>
  <c r="V45" i="41"/>
  <c r="J45" i="41"/>
  <c r="B45" i="41"/>
  <c r="AF44" i="41"/>
  <c r="AC44" i="41"/>
  <c r="V44" i="41"/>
  <c r="J44" i="41"/>
  <c r="B44" i="41"/>
  <c r="AF43" i="41"/>
  <c r="AC43" i="41"/>
  <c r="V43" i="41"/>
  <c r="J43" i="41"/>
  <c r="B43" i="41"/>
  <c r="AF42" i="41"/>
  <c r="AC42" i="41"/>
  <c r="V42" i="41"/>
  <c r="J42" i="41"/>
  <c r="B42" i="41"/>
  <c r="AF41" i="41"/>
  <c r="AC41" i="41"/>
  <c r="V41" i="41"/>
  <c r="J41" i="41"/>
  <c r="B41" i="41"/>
  <c r="H24" i="41"/>
  <c r="H22" i="41"/>
  <c r="H20" i="41"/>
  <c r="B20" i="41"/>
  <c r="H18" i="41"/>
  <c r="B18" i="41"/>
  <c r="H16" i="41"/>
  <c r="B16" i="41"/>
  <c r="H14" i="41"/>
  <c r="H12" i="41"/>
  <c r="H10" i="41"/>
  <c r="AC6" i="41"/>
  <c r="AG28" i="40"/>
  <c r="AD28" i="40"/>
  <c r="AA28" i="40"/>
  <c r="Q28" i="40"/>
  <c r="B28" i="40"/>
  <c r="AG27" i="40"/>
  <c r="AD27" i="40"/>
  <c r="AA27" i="40"/>
  <c r="Q27" i="40"/>
  <c r="B27" i="40"/>
  <c r="AG26" i="40"/>
  <c r="AD26" i="40"/>
  <c r="AA26" i="40"/>
  <c r="Q26" i="40"/>
  <c r="B26" i="40"/>
  <c r="AG25" i="40"/>
  <c r="AD25" i="40"/>
  <c r="AA25" i="40"/>
  <c r="Q25" i="40"/>
  <c r="B25" i="40"/>
  <c r="AG24" i="40"/>
  <c r="AD24" i="40"/>
  <c r="AA24" i="40"/>
  <c r="Q24" i="40"/>
  <c r="B24" i="40"/>
  <c r="AG23" i="40"/>
  <c r="AD23" i="40"/>
  <c r="AA23" i="40"/>
  <c r="Q23" i="40"/>
  <c r="B23" i="40"/>
  <c r="AG22" i="40"/>
  <c r="AD22" i="40"/>
  <c r="AA22" i="40"/>
  <c r="Q22" i="40"/>
  <c r="B22" i="40"/>
  <c r="AG21" i="40"/>
  <c r="AD21" i="40"/>
  <c r="AA21" i="40"/>
  <c r="Q21" i="40"/>
  <c r="B21" i="40"/>
  <c r="AR20" i="40"/>
  <c r="AQ20" i="40"/>
  <c r="AP20" i="40"/>
  <c r="AO20" i="40"/>
  <c r="AS20" i="40" s="1"/>
  <c r="AN20" i="40"/>
  <c r="AM20" i="40" s="1"/>
  <c r="AG20" i="40"/>
  <c r="AD20" i="40"/>
  <c r="AA20" i="40"/>
  <c r="Q20" i="40"/>
  <c r="B20" i="40"/>
  <c r="AO19" i="40"/>
  <c r="AS19" i="40" s="1"/>
  <c r="AN19" i="40"/>
  <c r="AM19" i="40" s="1"/>
  <c r="AG19" i="40"/>
  <c r="AD19" i="40"/>
  <c r="AA19" i="40"/>
  <c r="Q19" i="40"/>
  <c r="B19" i="40"/>
  <c r="AO18" i="40"/>
  <c r="AN18" i="40"/>
  <c r="AR18" i="40" s="1"/>
  <c r="H14" i="40"/>
  <c r="H12" i="40"/>
  <c r="H10" i="40"/>
  <c r="B10" i="40"/>
  <c r="B8" i="40"/>
  <c r="AB4" i="40"/>
  <c r="AS18" i="40"/>
  <c r="AM18" i="40"/>
  <c r="AF28" i="39"/>
  <c r="Q28" i="39"/>
  <c r="B28" i="39"/>
  <c r="AF27" i="39"/>
  <c r="Q27" i="39"/>
  <c r="B27" i="39"/>
  <c r="AF26" i="39"/>
  <c r="Q26" i="39"/>
  <c r="B26" i="39"/>
  <c r="AF25" i="39"/>
  <c r="Q25" i="39"/>
  <c r="B25" i="39"/>
  <c r="AF24" i="39"/>
  <c r="Q24" i="39"/>
  <c r="B24" i="39"/>
  <c r="AF23" i="39"/>
  <c r="Q23" i="39"/>
  <c r="B23" i="39"/>
  <c r="AF22" i="39"/>
  <c r="Q22" i="39"/>
  <c r="B22" i="39"/>
  <c r="AF21" i="39"/>
  <c r="Q21" i="39"/>
  <c r="B21" i="39"/>
  <c r="AO20" i="39"/>
  <c r="AN20" i="39"/>
  <c r="AR20" i="39" s="1"/>
  <c r="AF20" i="39"/>
  <c r="Q20" i="39"/>
  <c r="B20" i="39"/>
  <c r="AO19" i="39"/>
  <c r="AN19" i="39"/>
  <c r="AR19" i="39" s="1"/>
  <c r="AF19" i="39"/>
  <c r="Q19" i="39"/>
  <c r="B19" i="39"/>
  <c r="AR18" i="39"/>
  <c r="AQ18" i="39"/>
  <c r="AP18" i="39"/>
  <c r="AO18" i="39"/>
  <c r="AS18" i="39" s="1"/>
  <c r="AN18" i="39"/>
  <c r="H14" i="39"/>
  <c r="H12" i="39"/>
  <c r="H10" i="39"/>
  <c r="B10" i="39"/>
  <c r="B8" i="39"/>
  <c r="AB4" i="39"/>
  <c r="AN21" i="39"/>
  <c r="H54" i="39" s="1"/>
  <c r="AS20" i="39"/>
  <c r="AM20" i="39"/>
  <c r="AS19" i="39"/>
  <c r="AG28" i="38"/>
  <c r="AD28" i="38"/>
  <c r="AA28" i="38"/>
  <c r="Q28" i="38"/>
  <c r="B28" i="38"/>
  <c r="AG27" i="38"/>
  <c r="AD27" i="38"/>
  <c r="AA27" i="38"/>
  <c r="Q27" i="38"/>
  <c r="B27" i="38"/>
  <c r="AG26" i="38"/>
  <c r="AD26" i="38"/>
  <c r="AA26" i="38"/>
  <c r="Q26" i="38"/>
  <c r="B26" i="38"/>
  <c r="AG25" i="38"/>
  <c r="AD25" i="38"/>
  <c r="AA25" i="38"/>
  <c r="Q25" i="38"/>
  <c r="B25" i="38"/>
  <c r="AG24" i="38"/>
  <c r="AD24" i="38"/>
  <c r="AA24" i="38"/>
  <c r="Q24" i="38"/>
  <c r="B24" i="38"/>
  <c r="AG23" i="38"/>
  <c r="AD23" i="38"/>
  <c r="AA23" i="38"/>
  <c r="Q23" i="38"/>
  <c r="B23" i="38"/>
  <c r="AG22" i="38"/>
  <c r="AD22" i="38"/>
  <c r="AA22" i="38"/>
  <c r="Q22" i="38"/>
  <c r="B22" i="38"/>
  <c r="AG21" i="38"/>
  <c r="AD21" i="38"/>
  <c r="AA21" i="38"/>
  <c r="Q21" i="38"/>
  <c r="B21" i="38"/>
  <c r="AQ20" i="38"/>
  <c r="AP20" i="38"/>
  <c r="AO20" i="38"/>
  <c r="AS20" i="38" s="1"/>
  <c r="AN20" i="38"/>
  <c r="AR20" i="38" s="1"/>
  <c r="AG20" i="38"/>
  <c r="AD20" i="38"/>
  <c r="AA20" i="38"/>
  <c r="Q20" i="38"/>
  <c r="B20" i="38"/>
  <c r="AO19" i="38"/>
  <c r="AN19" i="38"/>
  <c r="AR19" i="38" s="1"/>
  <c r="AG19" i="38"/>
  <c r="AD19" i="38"/>
  <c r="AA19" i="38"/>
  <c r="Q19" i="38"/>
  <c r="B19" i="38"/>
  <c r="AR18" i="38"/>
  <c r="AQ18" i="38"/>
  <c r="AP18" i="38"/>
  <c r="AO18" i="38"/>
  <c r="AS18" i="38" s="1"/>
  <c r="AN18" i="38"/>
  <c r="H14" i="38"/>
  <c r="H12" i="38"/>
  <c r="H10" i="38"/>
  <c r="B10" i="38"/>
  <c r="B8" i="38"/>
  <c r="AB4" i="38"/>
  <c r="AM20" i="38"/>
  <c r="AS19" i="38"/>
  <c r="AM18" i="38"/>
  <c r="AF28" i="37"/>
  <c r="Q28" i="37"/>
  <c r="B28" i="37"/>
  <c r="AF27" i="37"/>
  <c r="Q27" i="37"/>
  <c r="B27" i="37"/>
  <c r="AF26" i="37"/>
  <c r="Q26" i="37"/>
  <c r="B26" i="37"/>
  <c r="AF25" i="37"/>
  <c r="Q25" i="37"/>
  <c r="B25" i="37"/>
  <c r="AF24" i="37"/>
  <c r="Q24" i="37"/>
  <c r="B24" i="37"/>
  <c r="AF23" i="37"/>
  <c r="Q23" i="37"/>
  <c r="B23" i="37"/>
  <c r="AF22" i="37"/>
  <c r="Q22" i="37"/>
  <c r="B22" i="37"/>
  <c r="AF21" i="37"/>
  <c r="Q21" i="37"/>
  <c r="B21" i="37"/>
  <c r="AR20" i="37"/>
  <c r="AQ20" i="37"/>
  <c r="AP20" i="37"/>
  <c r="AO20" i="37"/>
  <c r="AN20" i="37"/>
  <c r="AF20" i="37"/>
  <c r="Q20" i="37"/>
  <c r="B20" i="37"/>
  <c r="AO19" i="37"/>
  <c r="AN19" i="37"/>
  <c r="AR19" i="37" s="1"/>
  <c r="AF19" i="37"/>
  <c r="Q19" i="37"/>
  <c r="B19" i="37"/>
  <c r="AR18" i="37"/>
  <c r="AQ18" i="37"/>
  <c r="AP18" i="37"/>
  <c r="AO18" i="37"/>
  <c r="AS18" i="37" s="1"/>
  <c r="AN18" i="37"/>
  <c r="H14" i="37"/>
  <c r="H12" i="37"/>
  <c r="H10" i="37"/>
  <c r="B10" i="37"/>
  <c r="B8" i="37"/>
  <c r="AB4" i="37"/>
  <c r="AS20" i="37"/>
  <c r="AM20" i="37"/>
  <c r="AS19" i="37"/>
  <c r="AM18" i="37"/>
  <c r="E4328" i="35"/>
  <c r="E4327" i="35"/>
  <c r="E4326" i="35"/>
  <c r="E4325" i="35"/>
  <c r="E4324" i="35"/>
  <c r="E4323" i="35"/>
  <c r="E4322" i="35"/>
  <c r="E4321" i="35"/>
  <c r="E4320" i="35"/>
  <c r="E4319" i="35"/>
  <c r="E4318" i="35"/>
  <c r="E4317" i="35"/>
  <c r="E4316" i="35"/>
  <c r="E4315" i="35"/>
  <c r="E4314" i="35"/>
  <c r="E4313" i="35"/>
  <c r="E4312" i="35"/>
  <c r="E4311" i="35"/>
  <c r="E4310" i="35"/>
  <c r="E4309" i="35"/>
  <c r="E4308" i="35"/>
  <c r="E4307" i="35"/>
  <c r="E4306" i="35"/>
  <c r="E4305" i="35"/>
  <c r="E4304" i="35"/>
  <c r="E4303" i="35"/>
  <c r="E4302" i="35"/>
  <c r="E4301" i="35"/>
  <c r="E4300" i="35"/>
  <c r="E4299" i="35"/>
  <c r="E4298" i="35"/>
  <c r="E4297" i="35"/>
  <c r="E4296" i="35"/>
  <c r="E4295" i="35"/>
  <c r="E4294" i="35"/>
  <c r="E4293" i="35"/>
  <c r="E4292" i="35"/>
  <c r="E4291" i="35"/>
  <c r="E4290" i="35"/>
  <c r="E4289" i="35"/>
  <c r="E4288" i="35"/>
  <c r="E4287" i="35"/>
  <c r="E4286" i="35"/>
  <c r="E4285" i="35"/>
  <c r="E4284" i="35"/>
  <c r="E4283" i="35"/>
  <c r="E4282" i="35"/>
  <c r="E4281" i="35"/>
  <c r="E4280" i="35"/>
  <c r="E4279" i="35"/>
  <c r="E4278" i="35"/>
  <c r="E4277" i="35"/>
  <c r="E4276" i="35"/>
  <c r="E4275" i="35"/>
  <c r="E4274" i="35"/>
  <c r="E4273" i="35"/>
  <c r="E4272" i="35"/>
  <c r="E4271" i="35"/>
  <c r="E4270" i="35"/>
  <c r="E4269" i="35"/>
  <c r="E4268" i="35"/>
  <c r="E4267" i="35"/>
  <c r="E4266" i="35"/>
  <c r="E4265" i="35"/>
  <c r="E4264" i="35"/>
  <c r="E4263" i="35"/>
  <c r="E4262" i="35"/>
  <c r="E4261" i="35"/>
  <c r="E4260" i="35"/>
  <c r="E4259" i="35"/>
  <c r="E4258" i="35"/>
  <c r="E4257" i="35"/>
  <c r="E4256" i="35"/>
  <c r="E4255" i="35"/>
  <c r="E4254" i="35"/>
  <c r="E4253" i="35"/>
  <c r="E4252" i="35"/>
  <c r="E4251" i="35"/>
  <c r="E4250" i="35"/>
  <c r="E4249" i="35"/>
  <c r="E4248" i="35"/>
  <c r="E4247" i="35"/>
  <c r="E4246" i="35"/>
  <c r="E4245" i="35"/>
  <c r="E4244" i="35"/>
  <c r="E4243" i="35"/>
  <c r="E4242" i="35"/>
  <c r="E4241" i="35"/>
  <c r="E4240" i="35"/>
  <c r="E4239" i="35"/>
  <c r="E4238" i="35"/>
  <c r="E4237" i="35"/>
  <c r="E4236" i="35"/>
  <c r="E4235" i="35"/>
  <c r="E4234" i="35"/>
  <c r="E4233" i="35"/>
  <c r="E4232" i="35"/>
  <c r="E4231" i="35"/>
  <c r="E4230" i="35"/>
  <c r="E4229" i="35"/>
  <c r="E4228" i="35"/>
  <c r="E4227" i="35"/>
  <c r="E4226" i="35"/>
  <c r="E4225" i="35"/>
  <c r="E4224" i="35"/>
  <c r="E4223" i="35"/>
  <c r="E4222" i="35"/>
  <c r="E4221" i="35"/>
  <c r="E4220" i="35"/>
  <c r="E4219" i="35"/>
  <c r="E4218" i="35"/>
  <c r="E4217" i="35"/>
  <c r="E4216" i="35"/>
  <c r="E4215" i="35"/>
  <c r="E4214" i="35"/>
  <c r="E4213" i="35"/>
  <c r="E4212" i="35"/>
  <c r="E4211" i="35"/>
  <c r="E4210" i="35"/>
  <c r="E4209" i="35"/>
  <c r="E4208" i="35"/>
  <c r="E4207" i="35"/>
  <c r="E4206" i="35"/>
  <c r="E4205" i="35"/>
  <c r="E4204" i="35"/>
  <c r="E4203" i="35"/>
  <c r="E4202" i="35"/>
  <c r="E4201" i="35"/>
  <c r="E4200" i="35"/>
  <c r="E4199" i="35"/>
  <c r="E4198" i="35"/>
  <c r="E4197" i="35"/>
  <c r="E4196" i="35"/>
  <c r="E4195" i="35"/>
  <c r="E4194" i="35"/>
  <c r="E4193" i="35"/>
  <c r="E4192" i="35"/>
  <c r="E4191" i="35"/>
  <c r="E4190" i="35"/>
  <c r="E4189" i="35"/>
  <c r="E4188" i="35"/>
  <c r="E4187" i="35"/>
  <c r="E4186" i="35"/>
  <c r="E4185" i="35"/>
  <c r="E4184" i="35"/>
  <c r="E4183" i="35"/>
  <c r="E4182" i="35"/>
  <c r="E4181" i="35"/>
  <c r="E4180" i="35"/>
  <c r="E4179" i="35"/>
  <c r="E4178" i="35"/>
  <c r="E4177" i="35"/>
  <c r="E4176" i="35"/>
  <c r="E4175" i="35"/>
  <c r="E4174" i="35"/>
  <c r="E4173" i="35"/>
  <c r="E4172" i="35"/>
  <c r="E4171" i="35"/>
  <c r="E4170" i="35"/>
  <c r="E4169" i="35"/>
  <c r="E4168" i="35"/>
  <c r="E4167" i="35"/>
  <c r="E4166" i="35"/>
  <c r="E4165" i="35"/>
  <c r="E4164" i="35"/>
  <c r="E4163" i="35"/>
  <c r="E4162" i="35"/>
  <c r="E4161" i="35"/>
  <c r="E4160" i="35"/>
  <c r="E4159" i="35"/>
  <c r="E4158" i="35"/>
  <c r="E4157" i="35"/>
  <c r="E4156" i="35"/>
  <c r="E4155" i="35"/>
  <c r="E4154" i="35"/>
  <c r="E4153" i="35"/>
  <c r="E4152" i="35"/>
  <c r="E4151" i="35"/>
  <c r="E4150" i="35"/>
  <c r="E4149" i="35"/>
  <c r="E4148" i="35"/>
  <c r="E4147" i="35"/>
  <c r="E4146" i="35"/>
  <c r="E4145" i="35"/>
  <c r="E4144" i="35"/>
  <c r="E4143" i="35"/>
  <c r="E4142" i="35"/>
  <c r="E4141" i="35"/>
  <c r="E4140" i="35"/>
  <c r="E4139" i="35"/>
  <c r="E4138" i="35"/>
  <c r="E4137" i="35"/>
  <c r="E4136" i="35"/>
  <c r="E4135" i="35"/>
  <c r="E4134" i="35"/>
  <c r="E4133" i="35"/>
  <c r="E4132" i="35"/>
  <c r="E4131" i="35"/>
  <c r="E4130" i="35"/>
  <c r="E4129" i="35"/>
  <c r="E4128" i="35"/>
  <c r="E4127" i="35"/>
  <c r="E4126" i="35"/>
  <c r="E4125" i="35"/>
  <c r="E4124" i="35"/>
  <c r="E4123" i="35"/>
  <c r="E4122" i="35"/>
  <c r="E4121" i="35"/>
  <c r="E4120" i="35"/>
  <c r="E4119" i="35"/>
  <c r="E4118" i="35"/>
  <c r="E4117" i="35"/>
  <c r="E4116" i="35"/>
  <c r="E4115" i="35"/>
  <c r="E4114" i="35"/>
  <c r="E4113" i="35"/>
  <c r="E4112" i="35"/>
  <c r="E4111" i="35"/>
  <c r="E4110" i="35"/>
  <c r="E4109" i="35"/>
  <c r="E4108" i="35"/>
  <c r="E4107" i="35"/>
  <c r="E4106" i="35"/>
  <c r="E4105" i="35"/>
  <c r="E4104" i="35"/>
  <c r="E4103" i="35"/>
  <c r="E4102" i="35"/>
  <c r="E4101" i="35"/>
  <c r="E4100" i="35"/>
  <c r="E4099" i="35"/>
  <c r="E4098" i="35"/>
  <c r="E4097" i="35"/>
  <c r="E4096" i="35"/>
  <c r="E4095" i="35"/>
  <c r="E4094" i="35"/>
  <c r="E4093" i="35"/>
  <c r="E4092" i="35"/>
  <c r="E4091" i="35"/>
  <c r="E4090" i="35"/>
  <c r="E4089" i="35"/>
  <c r="E4088" i="35"/>
  <c r="E4087" i="35"/>
  <c r="E4086" i="35"/>
  <c r="E4085" i="35"/>
  <c r="E4084" i="35"/>
  <c r="E4083" i="35"/>
  <c r="E4082" i="35"/>
  <c r="E4081" i="35"/>
  <c r="E4080" i="35"/>
  <c r="E4079" i="35"/>
  <c r="E4078" i="35"/>
  <c r="E4077" i="35"/>
  <c r="E4076" i="35"/>
  <c r="E4075" i="35"/>
  <c r="E4074" i="35"/>
  <c r="E4073" i="35"/>
  <c r="E4072" i="35"/>
  <c r="E4071" i="35"/>
  <c r="E4070" i="35"/>
  <c r="E4069" i="35"/>
  <c r="E4068" i="35"/>
  <c r="E4067" i="35"/>
  <c r="E4066" i="35"/>
  <c r="E4065" i="35"/>
  <c r="E4064" i="35"/>
  <c r="E4063" i="35"/>
  <c r="E4062" i="35"/>
  <c r="E4061" i="35"/>
  <c r="E4060" i="35"/>
  <c r="E4059" i="35"/>
  <c r="E4058" i="35"/>
  <c r="E4057" i="35"/>
  <c r="E4056" i="35"/>
  <c r="E4055" i="35"/>
  <c r="E4054" i="35"/>
  <c r="E4053" i="35"/>
  <c r="E4052" i="35"/>
  <c r="E4051" i="35"/>
  <c r="E4050" i="35"/>
  <c r="E4049" i="35"/>
  <c r="E4048" i="35"/>
  <c r="E4047" i="35"/>
  <c r="E4046" i="35"/>
  <c r="E4045" i="35"/>
  <c r="E4044" i="35"/>
  <c r="E4043" i="35"/>
  <c r="E4042" i="35"/>
  <c r="E4041" i="35"/>
  <c r="E4040" i="35"/>
  <c r="E4039" i="35"/>
  <c r="E4038" i="35"/>
  <c r="E4037" i="35"/>
  <c r="E4036" i="35"/>
  <c r="E4035" i="35"/>
  <c r="E4034" i="35"/>
  <c r="E4033" i="35"/>
  <c r="E4032" i="35"/>
  <c r="E4031" i="35"/>
  <c r="E4030" i="35"/>
  <c r="E4029" i="35"/>
  <c r="E4028" i="35"/>
  <c r="E4027" i="35"/>
  <c r="E4026" i="35"/>
  <c r="E4025" i="35"/>
  <c r="E4024" i="35"/>
  <c r="E4023" i="35"/>
  <c r="E4022" i="35"/>
  <c r="E4021" i="35"/>
  <c r="E4020" i="35"/>
  <c r="E4019" i="35"/>
  <c r="E4018" i="35"/>
  <c r="E4017" i="35"/>
  <c r="E4016" i="35"/>
  <c r="E4015" i="35"/>
  <c r="E4014" i="35"/>
  <c r="E4013" i="35"/>
  <c r="E4012" i="35"/>
  <c r="E4011" i="35"/>
  <c r="E4010" i="35"/>
  <c r="E4009" i="35"/>
  <c r="E4008" i="35"/>
  <c r="E4007" i="35"/>
  <c r="E4006" i="35"/>
  <c r="E4005" i="35"/>
  <c r="E4004" i="35"/>
  <c r="E4003" i="35"/>
  <c r="E4002" i="35"/>
  <c r="E4001" i="35"/>
  <c r="E4000" i="35"/>
  <c r="E3999" i="35"/>
  <c r="E3998" i="35"/>
  <c r="E3997" i="35"/>
  <c r="E3996" i="35"/>
  <c r="E3995" i="35"/>
  <c r="E3994" i="35"/>
  <c r="E3993" i="35"/>
  <c r="E3992" i="35"/>
  <c r="E3991" i="35"/>
  <c r="E3990" i="35"/>
  <c r="E3989" i="35"/>
  <c r="E3988" i="35"/>
  <c r="E3987" i="35"/>
  <c r="E3986" i="35"/>
  <c r="E3985" i="35"/>
  <c r="E3984" i="35"/>
  <c r="E3983" i="35"/>
  <c r="E3982" i="35"/>
  <c r="E3981" i="35"/>
  <c r="E3980" i="35"/>
  <c r="E3979" i="35"/>
  <c r="E3978" i="35"/>
  <c r="E3977" i="35"/>
  <c r="E3976" i="35"/>
  <c r="E3975" i="35"/>
  <c r="E3974" i="35"/>
  <c r="E3973" i="35"/>
  <c r="E3972" i="35"/>
  <c r="E3971" i="35"/>
  <c r="E3970" i="35"/>
  <c r="E3969" i="35"/>
  <c r="E3968" i="35"/>
  <c r="E3967" i="35"/>
  <c r="E3966" i="35"/>
  <c r="E3965" i="35"/>
  <c r="E3964" i="35"/>
  <c r="E3963" i="35"/>
  <c r="E3962" i="35"/>
  <c r="E3961" i="35"/>
  <c r="E3960" i="35"/>
  <c r="E3959" i="35"/>
  <c r="E3958" i="35"/>
  <c r="E3957" i="35"/>
  <c r="E3956" i="35"/>
  <c r="E3955" i="35"/>
  <c r="E3954" i="35"/>
  <c r="E3953" i="35"/>
  <c r="E3952" i="35"/>
  <c r="E3951" i="35"/>
  <c r="E3950" i="35"/>
  <c r="E3949" i="35"/>
  <c r="E3948" i="35"/>
  <c r="E3947" i="35"/>
  <c r="E3946" i="35"/>
  <c r="E3945" i="35"/>
  <c r="E3944" i="35"/>
  <c r="E3943" i="35"/>
  <c r="E3942" i="35"/>
  <c r="E3941" i="35"/>
  <c r="E3940" i="35"/>
  <c r="E3939" i="35"/>
  <c r="E3938" i="35"/>
  <c r="E3937" i="35"/>
  <c r="E3936" i="35"/>
  <c r="E3935" i="35"/>
  <c r="E3934" i="35"/>
  <c r="E3933" i="35"/>
  <c r="E3932" i="35"/>
  <c r="E3931" i="35"/>
  <c r="E3930" i="35"/>
  <c r="E3929" i="35"/>
  <c r="E3928" i="35"/>
  <c r="E3927" i="35"/>
  <c r="E3926" i="35"/>
  <c r="E3925" i="35"/>
  <c r="E3924" i="35"/>
  <c r="E3923" i="35"/>
  <c r="E3922" i="35"/>
  <c r="E3921" i="35"/>
  <c r="E3920" i="35"/>
  <c r="E3919" i="35"/>
  <c r="E3918" i="35"/>
  <c r="E3917" i="35"/>
  <c r="E3916" i="35"/>
  <c r="E3915" i="35"/>
  <c r="E3914" i="35"/>
  <c r="E3913" i="35"/>
  <c r="E3912" i="35"/>
  <c r="E3911" i="35"/>
  <c r="E3910" i="35"/>
  <c r="E3909" i="35"/>
  <c r="E3908" i="35"/>
  <c r="E3907" i="35"/>
  <c r="E3906" i="35"/>
  <c r="E3905" i="35"/>
  <c r="E3904" i="35"/>
  <c r="E3903" i="35"/>
  <c r="E3902" i="35"/>
  <c r="E3901" i="35"/>
  <c r="E3900" i="35"/>
  <c r="E3899" i="35"/>
  <c r="E3898" i="35"/>
  <c r="E3897" i="35"/>
  <c r="E3896" i="35"/>
  <c r="E3895" i="35"/>
  <c r="E3894" i="35"/>
  <c r="E3893" i="35"/>
  <c r="E3892" i="35"/>
  <c r="E3891" i="35"/>
  <c r="E3890" i="35"/>
  <c r="E3889" i="35"/>
  <c r="E3888" i="35"/>
  <c r="E3887" i="35"/>
  <c r="E3886" i="35"/>
  <c r="E3885" i="35"/>
  <c r="E3884" i="35"/>
  <c r="E3883" i="35"/>
  <c r="E3882" i="35"/>
  <c r="E3881" i="35"/>
  <c r="E3880" i="35"/>
  <c r="E3879" i="35"/>
  <c r="E3878" i="35"/>
  <c r="E3877" i="35"/>
  <c r="E3876" i="35"/>
  <c r="E3875" i="35"/>
  <c r="E3874" i="35"/>
  <c r="E3873" i="35"/>
  <c r="E3872" i="35"/>
  <c r="E3871" i="35"/>
  <c r="E3870" i="35"/>
  <c r="E3869" i="35"/>
  <c r="E3868" i="35"/>
  <c r="E3867" i="35"/>
  <c r="E3866" i="35"/>
  <c r="E3865" i="35"/>
  <c r="E3864" i="35"/>
  <c r="E3863" i="35"/>
  <c r="E3862" i="35"/>
  <c r="E3861" i="35"/>
  <c r="E3860" i="35"/>
  <c r="E3859" i="35"/>
  <c r="E3858" i="35"/>
  <c r="E3857" i="35"/>
  <c r="E3856" i="35"/>
  <c r="E3855" i="35"/>
  <c r="E3854" i="35"/>
  <c r="E3853" i="35"/>
  <c r="E3852" i="35"/>
  <c r="E3851" i="35"/>
  <c r="E3850" i="35"/>
  <c r="E3849" i="35"/>
  <c r="E3848" i="35"/>
  <c r="E3847" i="35"/>
  <c r="E3846" i="35"/>
  <c r="E3845" i="35"/>
  <c r="E3844" i="35"/>
  <c r="E3843" i="35"/>
  <c r="E3842" i="35"/>
  <c r="E3841" i="35"/>
  <c r="E3840" i="35"/>
  <c r="E3839" i="35"/>
  <c r="E3838" i="35"/>
  <c r="E3837" i="35"/>
  <c r="E3836" i="35"/>
  <c r="E3835" i="35"/>
  <c r="E3834" i="35"/>
  <c r="E3833" i="35"/>
  <c r="E3832" i="35"/>
  <c r="E3831" i="35"/>
  <c r="E3830" i="35"/>
  <c r="E3829" i="35"/>
  <c r="E3828" i="35"/>
  <c r="E3827" i="35"/>
  <c r="E3826" i="35"/>
  <c r="E3825" i="35"/>
  <c r="E3824" i="35"/>
  <c r="E3823" i="35"/>
  <c r="E3822" i="35"/>
  <c r="E3821" i="35"/>
  <c r="E3820" i="35"/>
  <c r="E3819" i="35"/>
  <c r="E3818" i="35"/>
  <c r="E3817" i="35"/>
  <c r="E3816" i="35"/>
  <c r="E3815" i="35"/>
  <c r="E3814" i="35"/>
  <c r="E3813" i="35"/>
  <c r="E3812" i="35"/>
  <c r="E3811" i="35"/>
  <c r="E3810" i="35"/>
  <c r="E3809" i="35"/>
  <c r="E3808" i="35"/>
  <c r="E3807" i="35"/>
  <c r="E3806" i="35"/>
  <c r="E3805" i="35"/>
  <c r="E3804" i="35"/>
  <c r="E3803" i="35"/>
  <c r="E3802" i="35"/>
  <c r="E3801" i="35"/>
  <c r="E3800" i="35"/>
  <c r="E3799" i="35"/>
  <c r="E3798" i="35"/>
  <c r="E3797" i="35"/>
  <c r="E3796" i="35"/>
  <c r="E3795" i="35"/>
  <c r="E3794" i="35"/>
  <c r="E3793" i="35"/>
  <c r="E3792" i="35"/>
  <c r="E3791" i="35"/>
  <c r="E3790" i="35"/>
  <c r="E3789" i="35"/>
  <c r="E3788" i="35"/>
  <c r="E3787" i="35"/>
  <c r="E3786" i="35"/>
  <c r="E3785" i="35"/>
  <c r="E3784" i="35"/>
  <c r="E3783" i="35"/>
  <c r="E3782" i="35"/>
  <c r="E3781" i="35"/>
  <c r="E3780" i="35"/>
  <c r="E3779" i="35"/>
  <c r="E3778" i="35"/>
  <c r="E3777" i="35"/>
  <c r="E3776" i="35"/>
  <c r="E3775" i="35"/>
  <c r="E3774" i="35"/>
  <c r="E3773" i="35"/>
  <c r="E3772" i="35"/>
  <c r="E3771" i="35"/>
  <c r="E3770" i="35"/>
  <c r="E3769" i="35"/>
  <c r="E3768" i="35"/>
  <c r="E3767" i="35"/>
  <c r="E3766" i="35"/>
  <c r="E3765" i="35"/>
  <c r="E3764" i="35"/>
  <c r="E3763" i="35"/>
  <c r="E3762" i="35"/>
  <c r="E3761" i="35"/>
  <c r="E3760" i="35"/>
  <c r="E3759" i="35"/>
  <c r="E3758" i="35"/>
  <c r="E3757" i="35"/>
  <c r="E3756" i="35"/>
  <c r="E3755" i="35"/>
  <c r="E3754" i="35"/>
  <c r="E3753" i="35"/>
  <c r="E3752" i="35"/>
  <c r="E3751" i="35"/>
  <c r="E3750" i="35"/>
  <c r="E3749" i="35"/>
  <c r="E3748" i="35"/>
  <c r="E3747" i="35"/>
  <c r="E3746" i="35"/>
  <c r="E3745" i="35"/>
  <c r="E3744" i="35"/>
  <c r="E3743" i="35"/>
  <c r="E3742" i="35"/>
  <c r="E3741" i="35"/>
  <c r="E3740" i="35"/>
  <c r="E3739" i="35"/>
  <c r="E3738" i="35"/>
  <c r="E3737" i="35"/>
  <c r="E3736" i="35"/>
  <c r="E3735" i="35"/>
  <c r="E3734" i="35"/>
  <c r="E3733" i="35"/>
  <c r="E3732" i="35"/>
  <c r="E3731" i="35"/>
  <c r="E3730" i="35"/>
  <c r="E3729" i="35"/>
  <c r="E3728" i="35"/>
  <c r="E3727" i="35"/>
  <c r="E3726" i="35"/>
  <c r="E3725" i="35"/>
  <c r="E3724" i="35"/>
  <c r="E3723" i="35"/>
  <c r="E3722" i="35"/>
  <c r="E3721" i="35"/>
  <c r="E3720" i="35"/>
  <c r="E3719" i="35"/>
  <c r="E3718" i="35"/>
  <c r="E3717" i="35"/>
  <c r="E3716" i="35"/>
  <c r="E3715" i="35"/>
  <c r="E3714" i="35"/>
  <c r="E3713" i="35"/>
  <c r="E3712" i="35"/>
  <c r="E3711" i="35"/>
  <c r="E3710" i="35"/>
  <c r="E3709" i="35"/>
  <c r="E3708" i="35"/>
  <c r="E3707" i="35"/>
  <c r="E3706" i="35"/>
  <c r="E3705" i="35"/>
  <c r="E3704" i="35"/>
  <c r="E3703" i="35"/>
  <c r="E3702" i="35"/>
  <c r="E3701" i="35"/>
  <c r="E3700" i="35"/>
  <c r="E3699" i="35"/>
  <c r="E3698" i="35"/>
  <c r="E3697" i="35"/>
  <c r="E3696" i="35"/>
  <c r="E3695" i="35"/>
  <c r="E3694" i="35"/>
  <c r="E3693" i="35"/>
  <c r="E3692" i="35"/>
  <c r="E3691" i="35"/>
  <c r="E3690" i="35"/>
  <c r="E3689" i="35"/>
  <c r="E3688" i="35"/>
  <c r="E3687" i="35"/>
  <c r="E3686" i="35"/>
  <c r="E3685" i="35"/>
  <c r="E3684" i="35"/>
  <c r="E3683" i="35"/>
  <c r="E3682" i="35"/>
  <c r="E3681" i="35"/>
  <c r="E3680" i="35"/>
  <c r="E3679" i="35"/>
  <c r="E3678" i="35"/>
  <c r="E3677" i="35"/>
  <c r="E3676" i="35"/>
  <c r="E3675" i="35"/>
  <c r="E3674" i="35"/>
  <c r="E3673" i="35"/>
  <c r="E3672" i="35"/>
  <c r="E3671" i="35"/>
  <c r="E3670" i="35"/>
  <c r="E3669" i="35"/>
  <c r="E3668" i="35"/>
  <c r="E3667" i="35"/>
  <c r="E3666" i="35"/>
  <c r="E3665" i="35"/>
  <c r="E3664" i="35"/>
  <c r="E3663" i="35"/>
  <c r="E3662" i="35"/>
  <c r="E3661" i="35"/>
  <c r="E3660" i="35"/>
  <c r="E3659" i="35"/>
  <c r="E3658" i="35"/>
  <c r="E3657" i="35"/>
  <c r="E3656" i="35"/>
  <c r="E3655" i="35"/>
  <c r="E3654" i="35"/>
  <c r="E3653" i="35"/>
  <c r="E3652" i="35"/>
  <c r="E3651" i="35"/>
  <c r="E3650" i="35"/>
  <c r="E3649" i="35"/>
  <c r="E3648" i="35"/>
  <c r="E3647" i="35"/>
  <c r="E3646" i="35"/>
  <c r="E3645" i="35"/>
  <c r="E3644" i="35"/>
  <c r="E3643" i="35"/>
  <c r="E3642" i="35"/>
  <c r="E3641" i="35"/>
  <c r="E3640" i="35"/>
  <c r="E3639" i="35"/>
  <c r="E3638" i="35"/>
  <c r="E3637" i="35"/>
  <c r="E3636" i="35"/>
  <c r="E3635" i="35"/>
  <c r="E3634" i="35"/>
  <c r="E3633" i="35"/>
  <c r="E3632" i="35"/>
  <c r="E3631" i="35"/>
  <c r="E3630" i="35"/>
  <c r="E3629" i="35"/>
  <c r="E3628" i="35"/>
  <c r="E3627" i="35"/>
  <c r="E3626" i="35"/>
  <c r="E3625" i="35"/>
  <c r="E3624" i="35"/>
  <c r="E3623" i="35"/>
  <c r="E3622" i="35"/>
  <c r="E3621" i="35"/>
  <c r="E3620" i="35"/>
  <c r="E3619" i="35"/>
  <c r="E3618" i="35"/>
  <c r="E3617" i="35"/>
  <c r="E3616" i="35"/>
  <c r="E3615" i="35"/>
  <c r="E3614" i="35"/>
  <c r="E3613" i="35"/>
  <c r="E3612" i="35"/>
  <c r="E3611" i="35"/>
  <c r="E3610" i="35"/>
  <c r="E3609" i="35"/>
  <c r="E3608" i="35"/>
  <c r="E3607" i="35"/>
  <c r="E3606" i="35"/>
  <c r="E3605" i="35"/>
  <c r="E3604" i="35"/>
  <c r="E3603" i="35"/>
  <c r="E3602" i="35"/>
  <c r="E3601" i="35"/>
  <c r="E3600" i="35"/>
  <c r="E3599" i="35"/>
  <c r="E3598" i="35"/>
  <c r="E3597" i="35"/>
  <c r="E3596" i="35"/>
  <c r="E3595" i="35"/>
  <c r="E3594" i="35"/>
  <c r="E3593" i="35"/>
  <c r="E3592" i="35"/>
  <c r="E3591" i="35"/>
  <c r="E3590" i="35"/>
  <c r="E3589" i="35"/>
  <c r="E3588" i="35"/>
  <c r="E3587" i="35"/>
  <c r="E3586" i="35"/>
  <c r="E3585" i="35"/>
  <c r="E3584" i="35"/>
  <c r="E3583" i="35"/>
  <c r="E3582" i="35"/>
  <c r="E3581" i="35"/>
  <c r="E3580" i="35"/>
  <c r="E3579" i="35"/>
  <c r="E3578" i="35"/>
  <c r="E3577" i="35"/>
  <c r="E3576" i="35"/>
  <c r="E3575" i="35"/>
  <c r="E3574" i="35"/>
  <c r="E3573" i="35"/>
  <c r="E3572" i="35"/>
  <c r="E3571" i="35"/>
  <c r="E3570" i="35"/>
  <c r="E3569" i="35"/>
  <c r="E3568" i="35"/>
  <c r="E3567" i="35"/>
  <c r="E3566" i="35"/>
  <c r="E3565" i="35"/>
  <c r="E3564" i="35"/>
  <c r="E3563" i="35"/>
  <c r="E3562" i="35"/>
  <c r="E3561" i="35"/>
  <c r="E3560" i="35"/>
  <c r="E3559" i="35"/>
  <c r="E3558" i="35"/>
  <c r="E3557" i="35"/>
  <c r="E3556" i="35"/>
  <c r="E3555" i="35"/>
  <c r="E3554" i="35"/>
  <c r="E3553" i="35"/>
  <c r="E3552" i="35"/>
  <c r="E3551" i="35"/>
  <c r="E3550" i="35"/>
  <c r="E3549" i="35"/>
  <c r="E3548" i="35"/>
  <c r="E3547" i="35"/>
  <c r="E3546" i="35"/>
  <c r="E3545" i="35"/>
  <c r="E3544" i="35"/>
  <c r="E3543" i="35"/>
  <c r="E3542" i="35"/>
  <c r="E3541" i="35"/>
  <c r="E3540" i="35"/>
  <c r="E3539" i="35"/>
  <c r="E3538" i="35"/>
  <c r="E3537" i="35"/>
  <c r="E3536" i="35"/>
  <c r="E3535" i="35"/>
  <c r="E3534" i="35"/>
  <c r="E3533" i="35"/>
  <c r="E3532" i="35"/>
  <c r="E3531" i="35"/>
  <c r="E3530" i="35"/>
  <c r="E3529" i="35"/>
  <c r="E3528" i="35"/>
  <c r="E3527" i="35"/>
  <c r="E3526" i="35"/>
  <c r="E3525" i="35"/>
  <c r="E3524" i="35"/>
  <c r="E3523" i="35"/>
  <c r="E3522" i="35"/>
  <c r="E3521" i="35"/>
  <c r="E3520" i="35"/>
  <c r="E3519" i="35"/>
  <c r="E3518" i="35"/>
  <c r="E3517" i="35"/>
  <c r="E3516" i="35"/>
  <c r="E3515" i="35"/>
  <c r="E3514" i="35"/>
  <c r="E3513" i="35"/>
  <c r="E3512" i="35"/>
  <c r="E3511" i="35"/>
  <c r="E3510" i="35"/>
  <c r="E3509" i="35"/>
  <c r="E3508" i="35"/>
  <c r="E3507" i="35"/>
  <c r="E3506" i="35"/>
  <c r="E3505" i="35"/>
  <c r="E3504" i="35"/>
  <c r="E3503" i="35"/>
  <c r="E3502" i="35"/>
  <c r="E3501" i="35"/>
  <c r="E3500" i="35"/>
  <c r="E3499" i="35"/>
  <c r="E3498" i="35"/>
  <c r="E3497" i="35"/>
  <c r="E3496" i="35"/>
  <c r="E3495" i="35"/>
  <c r="E3494" i="35"/>
  <c r="E3493" i="35"/>
  <c r="E3492" i="35"/>
  <c r="E3491" i="35"/>
  <c r="E3490" i="35"/>
  <c r="E3489" i="35"/>
  <c r="E3488" i="35"/>
  <c r="E3487" i="35"/>
  <c r="E3486" i="35"/>
  <c r="E3485" i="35"/>
  <c r="E3484" i="35"/>
  <c r="E3483" i="35"/>
  <c r="E3482" i="35"/>
  <c r="E3481" i="35"/>
  <c r="E3480" i="35"/>
  <c r="E3479" i="35"/>
  <c r="E3478" i="35"/>
  <c r="E3477" i="35"/>
  <c r="E3476" i="35"/>
  <c r="E3475" i="35"/>
  <c r="E3474" i="35"/>
  <c r="E3473" i="35"/>
  <c r="E3472" i="35"/>
  <c r="E3471" i="35"/>
  <c r="E3470" i="35"/>
  <c r="E3469" i="35"/>
  <c r="E3468" i="35"/>
  <c r="E3467" i="35"/>
  <c r="E3466" i="35"/>
  <c r="E3465" i="35"/>
  <c r="E3464" i="35"/>
  <c r="E3463" i="35"/>
  <c r="E3462" i="35"/>
  <c r="E3461" i="35"/>
  <c r="E3460" i="35"/>
  <c r="E3459" i="35"/>
  <c r="E3458" i="35"/>
  <c r="E3457" i="35"/>
  <c r="E3456" i="35"/>
  <c r="E3455" i="35"/>
  <c r="E3454" i="35"/>
  <c r="E3453" i="35"/>
  <c r="E3452" i="35"/>
  <c r="E3451" i="35"/>
  <c r="E3450" i="35"/>
  <c r="E3449" i="35"/>
  <c r="E3448" i="35"/>
  <c r="E3447" i="35"/>
  <c r="E3446" i="35"/>
  <c r="E3445" i="35"/>
  <c r="E3444" i="35"/>
  <c r="E3443" i="35"/>
  <c r="E3442" i="35"/>
  <c r="E3441" i="35"/>
  <c r="E3440" i="35"/>
  <c r="E3439" i="35"/>
  <c r="E3438" i="35"/>
  <c r="E3437" i="35"/>
  <c r="E3436" i="35"/>
  <c r="E3435" i="35"/>
  <c r="E3434" i="35"/>
  <c r="E3433" i="35"/>
  <c r="E3432" i="35"/>
  <c r="E3431" i="35"/>
  <c r="E3430" i="35"/>
  <c r="E3429" i="35"/>
  <c r="E3428" i="35"/>
  <c r="E3427" i="35"/>
  <c r="E3426" i="35"/>
  <c r="E3425" i="35"/>
  <c r="E3424" i="35"/>
  <c r="E3423" i="35"/>
  <c r="E3422" i="35"/>
  <c r="E3421" i="35"/>
  <c r="E3420" i="35"/>
  <c r="E3419" i="35"/>
  <c r="E3418" i="35"/>
  <c r="E3417" i="35"/>
  <c r="E3416" i="35"/>
  <c r="E3415" i="35"/>
  <c r="E3414" i="35"/>
  <c r="E3413" i="35"/>
  <c r="E3412" i="35"/>
  <c r="E3411" i="35"/>
  <c r="E3410" i="35"/>
  <c r="E3409" i="35"/>
  <c r="E3408" i="35"/>
  <c r="E3407" i="35"/>
  <c r="E3406" i="35"/>
  <c r="E3405" i="35"/>
  <c r="E3404" i="35"/>
  <c r="E3403" i="35"/>
  <c r="E3402" i="35"/>
  <c r="E3401" i="35"/>
  <c r="E3400" i="35"/>
  <c r="E3399" i="35"/>
  <c r="E3398" i="35"/>
  <c r="E3397" i="35"/>
  <c r="E3396" i="35"/>
  <c r="E3395" i="35"/>
  <c r="E3394" i="35"/>
  <c r="E3393" i="35"/>
  <c r="E3392" i="35"/>
  <c r="E3391" i="35"/>
  <c r="E3390" i="35"/>
  <c r="E3389" i="35"/>
  <c r="E3388" i="35"/>
  <c r="E3387" i="35"/>
  <c r="E3386" i="35"/>
  <c r="E3385" i="35"/>
  <c r="E3384" i="35"/>
  <c r="E3383" i="35"/>
  <c r="E3382" i="35"/>
  <c r="E3381" i="35"/>
  <c r="E3380" i="35"/>
  <c r="E3379" i="35"/>
  <c r="E3378" i="35"/>
  <c r="E3377" i="35"/>
  <c r="E3376" i="35"/>
  <c r="E3375" i="35"/>
  <c r="E3374" i="35"/>
  <c r="E3373" i="35"/>
  <c r="E3372" i="35"/>
  <c r="E3371" i="35"/>
  <c r="E3370" i="35"/>
  <c r="E3369" i="35"/>
  <c r="E3368" i="35"/>
  <c r="E3367" i="35"/>
  <c r="E3366" i="35"/>
  <c r="E3365" i="35"/>
  <c r="E3364" i="35"/>
  <c r="E3363" i="35"/>
  <c r="E3362" i="35"/>
  <c r="E3361" i="35"/>
  <c r="E3360" i="35"/>
  <c r="E3359" i="35"/>
  <c r="E3358" i="35"/>
  <c r="E3357" i="35"/>
  <c r="E3356" i="35"/>
  <c r="E3355" i="35"/>
  <c r="E3354" i="35"/>
  <c r="E3353" i="35"/>
  <c r="E3352" i="35"/>
  <c r="E3351" i="35"/>
  <c r="E3350" i="35"/>
  <c r="E3349" i="35"/>
  <c r="E3348" i="35"/>
  <c r="E3347" i="35"/>
  <c r="E3346" i="35"/>
  <c r="E3345" i="35"/>
  <c r="E3344" i="35"/>
  <c r="E3343" i="35"/>
  <c r="E3342" i="35"/>
  <c r="E3341" i="35"/>
  <c r="E3340" i="35"/>
  <c r="E3339" i="35"/>
  <c r="E3338" i="35"/>
  <c r="E3337" i="35"/>
  <c r="E3336" i="35"/>
  <c r="E3335" i="35"/>
  <c r="E3334" i="35"/>
  <c r="E3333" i="35"/>
  <c r="E3332" i="35"/>
  <c r="E3331" i="35"/>
  <c r="E3330" i="35"/>
  <c r="E3329" i="35"/>
  <c r="E3328" i="35"/>
  <c r="E3327" i="35"/>
  <c r="E3326" i="35"/>
  <c r="E3325" i="35"/>
  <c r="E3324" i="35"/>
  <c r="E3323" i="35"/>
  <c r="E3322" i="35"/>
  <c r="E3321" i="35"/>
  <c r="E3320" i="35"/>
  <c r="E3319" i="35"/>
  <c r="E3318" i="35"/>
  <c r="E3317" i="35"/>
  <c r="E3316" i="35"/>
  <c r="E3315" i="35"/>
  <c r="E3314" i="35"/>
  <c r="E3313" i="35"/>
  <c r="E3312" i="35"/>
  <c r="E3311" i="35"/>
  <c r="E3310" i="35"/>
  <c r="E3309" i="35"/>
  <c r="E3308" i="35"/>
  <c r="E3307" i="35"/>
  <c r="E3306" i="35"/>
  <c r="E3305" i="35"/>
  <c r="E3304" i="35"/>
  <c r="E3303" i="35"/>
  <c r="E3302" i="35"/>
  <c r="E3301" i="35"/>
  <c r="E3300" i="35"/>
  <c r="E3299" i="35"/>
  <c r="E3298" i="35"/>
  <c r="E3297" i="35"/>
  <c r="E3296" i="35"/>
  <c r="E3295" i="35"/>
  <c r="E3294" i="35"/>
  <c r="E3293" i="35"/>
  <c r="E3292" i="35"/>
  <c r="E3291" i="35"/>
  <c r="E3290" i="35"/>
  <c r="E3289" i="35"/>
  <c r="E3288" i="35"/>
  <c r="E3287" i="35"/>
  <c r="E3286" i="35"/>
  <c r="E3285" i="35"/>
  <c r="E3284" i="35"/>
  <c r="E3283" i="35"/>
  <c r="E3282" i="35"/>
  <c r="E3281" i="35"/>
  <c r="E3280" i="35"/>
  <c r="E3279" i="35"/>
  <c r="E3278" i="35"/>
  <c r="E3277" i="35"/>
  <c r="E3276" i="35"/>
  <c r="E3275" i="35"/>
  <c r="E3274" i="35"/>
  <c r="E3273" i="35"/>
  <c r="E3272" i="35"/>
  <c r="E3271" i="35"/>
  <c r="E3270" i="35"/>
  <c r="E3269" i="35"/>
  <c r="E3268" i="35"/>
  <c r="E3267" i="35"/>
  <c r="E3266" i="35"/>
  <c r="E3265" i="35"/>
  <c r="E3264" i="35"/>
  <c r="E3263" i="35"/>
  <c r="E3262" i="35"/>
  <c r="E3261" i="35"/>
  <c r="E3260" i="35"/>
  <c r="E3259" i="35"/>
  <c r="E3258" i="35"/>
  <c r="E3257" i="35"/>
  <c r="E3256" i="35"/>
  <c r="E3255" i="35"/>
  <c r="E3254" i="35"/>
  <c r="E3253" i="35"/>
  <c r="E3252" i="35"/>
  <c r="E3251" i="35"/>
  <c r="E3250" i="35"/>
  <c r="E3249" i="35"/>
  <c r="E3248" i="35"/>
  <c r="E3247" i="35"/>
  <c r="E3246" i="35"/>
  <c r="E3245" i="35"/>
  <c r="E3244" i="35"/>
  <c r="E3243" i="35"/>
  <c r="E3242" i="35"/>
  <c r="E3241" i="35"/>
  <c r="E3240" i="35"/>
  <c r="E3239" i="35"/>
  <c r="E3238" i="35"/>
  <c r="E3237" i="35"/>
  <c r="E3236" i="35"/>
  <c r="E3235" i="35"/>
  <c r="E3234" i="35"/>
  <c r="E3233" i="35"/>
  <c r="E3232" i="35"/>
  <c r="E3231" i="35"/>
  <c r="E3230" i="35"/>
  <c r="E3229" i="35"/>
  <c r="E3228" i="35"/>
  <c r="E3227" i="35"/>
  <c r="E3226" i="35"/>
  <c r="E3225" i="35"/>
  <c r="E3224" i="35"/>
  <c r="E3223" i="35"/>
  <c r="E3222" i="35"/>
  <c r="E3221" i="35"/>
  <c r="E3220" i="35"/>
  <c r="E3219" i="35"/>
  <c r="E3218" i="35"/>
  <c r="E3217" i="35"/>
  <c r="E3216" i="35"/>
  <c r="E3215" i="35"/>
  <c r="E3214" i="35"/>
  <c r="E3213" i="35"/>
  <c r="E3212" i="35"/>
  <c r="E3211" i="35"/>
  <c r="E3210" i="35"/>
  <c r="E3209" i="35"/>
  <c r="E3208" i="35"/>
  <c r="E3207" i="35"/>
  <c r="E3206" i="35"/>
  <c r="E3205" i="35"/>
  <c r="E3204" i="35"/>
  <c r="E3203" i="35"/>
  <c r="E3202" i="35"/>
  <c r="E3201" i="35"/>
  <c r="E3200" i="35"/>
  <c r="E3199" i="35"/>
  <c r="E3198" i="35"/>
  <c r="E3197" i="35"/>
  <c r="E3196" i="35"/>
  <c r="E3195" i="35"/>
  <c r="E3194" i="35"/>
  <c r="E3193" i="35"/>
  <c r="E3192" i="35"/>
  <c r="E3191" i="35"/>
  <c r="E3190" i="35"/>
  <c r="E3189" i="35"/>
  <c r="E3188" i="35"/>
  <c r="E3187" i="35"/>
  <c r="E3186" i="35"/>
  <c r="E3185" i="35"/>
  <c r="E3184" i="35"/>
  <c r="E3183" i="35"/>
  <c r="E3182" i="35"/>
  <c r="E3181" i="35"/>
  <c r="E3180" i="35"/>
  <c r="E3179" i="35"/>
  <c r="E3178" i="35"/>
  <c r="E3177" i="35"/>
  <c r="E3176" i="35"/>
  <c r="E3175" i="35"/>
  <c r="E3174" i="35"/>
  <c r="E3173" i="35"/>
  <c r="E3172" i="35"/>
  <c r="E3171" i="35"/>
  <c r="E3170" i="35"/>
  <c r="E3169" i="35"/>
  <c r="E3168" i="35"/>
  <c r="E3167" i="35"/>
  <c r="E3166" i="35"/>
  <c r="E3165" i="35"/>
  <c r="E3164" i="35"/>
  <c r="E3163" i="35"/>
  <c r="E3162" i="35"/>
  <c r="E3161" i="35"/>
  <c r="E3160" i="35"/>
  <c r="E3159" i="35"/>
  <c r="E3158" i="35"/>
  <c r="E3157" i="35"/>
  <c r="E3156" i="35"/>
  <c r="E3155" i="35"/>
  <c r="E3154" i="35"/>
  <c r="E3153" i="35"/>
  <c r="E3152" i="35"/>
  <c r="E3151" i="35"/>
  <c r="E3150" i="35"/>
  <c r="E3149" i="35"/>
  <c r="E3148" i="35"/>
  <c r="E3147" i="35"/>
  <c r="E3146" i="35"/>
  <c r="E3145" i="35"/>
  <c r="E3144" i="35"/>
  <c r="E3143" i="35"/>
  <c r="E3142" i="35"/>
  <c r="E3141" i="35"/>
  <c r="E3140" i="35"/>
  <c r="E3139" i="35"/>
  <c r="E3138" i="35"/>
  <c r="E3137" i="35"/>
  <c r="E3136" i="35"/>
  <c r="E3135" i="35"/>
  <c r="E3134" i="35"/>
  <c r="E3133" i="35"/>
  <c r="E3132" i="35"/>
  <c r="E3131" i="35"/>
  <c r="E3130" i="35"/>
  <c r="E3129" i="35"/>
  <c r="E3128" i="35"/>
  <c r="E3127" i="35"/>
  <c r="E3126" i="35"/>
  <c r="E3125" i="35"/>
  <c r="E3124" i="35"/>
  <c r="E3123" i="35"/>
  <c r="E3122" i="35"/>
  <c r="E3121" i="35"/>
  <c r="E3120" i="35"/>
  <c r="E3119" i="35"/>
  <c r="E3118" i="35"/>
  <c r="E3117" i="35"/>
  <c r="E3116" i="35"/>
  <c r="E3115" i="35"/>
  <c r="E3114" i="35"/>
  <c r="E3113" i="35"/>
  <c r="E3112" i="35"/>
  <c r="E3111" i="35"/>
  <c r="E3110" i="35"/>
  <c r="E3109" i="35"/>
  <c r="E3108" i="35"/>
  <c r="E3107" i="35"/>
  <c r="E3106" i="35"/>
  <c r="E3105" i="35"/>
  <c r="E3104" i="35"/>
  <c r="E3103" i="35"/>
  <c r="E3102" i="35"/>
  <c r="E3101" i="35"/>
  <c r="E3100" i="35"/>
  <c r="E3099" i="35"/>
  <c r="E3098" i="35"/>
  <c r="E3097" i="35"/>
  <c r="E3096" i="35"/>
  <c r="E3095" i="35"/>
  <c r="E3094" i="35"/>
  <c r="E3093" i="35"/>
  <c r="E3092" i="35"/>
  <c r="E3091" i="35"/>
  <c r="E3090" i="35"/>
  <c r="E3089" i="35"/>
  <c r="E3088" i="35"/>
  <c r="E3087" i="35"/>
  <c r="E3086" i="35"/>
  <c r="E3085" i="35"/>
  <c r="E3084" i="35"/>
  <c r="E3083" i="35"/>
  <c r="E3082" i="35"/>
  <c r="E3081" i="35"/>
  <c r="E3080" i="35"/>
  <c r="E3079" i="35"/>
  <c r="E3078" i="35"/>
  <c r="E3077" i="35"/>
  <c r="E3076" i="35"/>
  <c r="E3075" i="35"/>
  <c r="E3074" i="35"/>
  <c r="E3073" i="35"/>
  <c r="E3072" i="35"/>
  <c r="E3071" i="35"/>
  <c r="E3070" i="35"/>
  <c r="E3069" i="35"/>
  <c r="E3068" i="35"/>
  <c r="E3067" i="35"/>
  <c r="E3066" i="35"/>
  <c r="E3065" i="35"/>
  <c r="E3064" i="35"/>
  <c r="E3063" i="35"/>
  <c r="E3062" i="35"/>
  <c r="E3061" i="35"/>
  <c r="E3060" i="35"/>
  <c r="E3059" i="35"/>
  <c r="E3058" i="35"/>
  <c r="E3057" i="35"/>
  <c r="E3056" i="35"/>
  <c r="E3055" i="35"/>
  <c r="E3054" i="35"/>
  <c r="E3053" i="35"/>
  <c r="E3052" i="35"/>
  <c r="E3051" i="35"/>
  <c r="E3050" i="35"/>
  <c r="E3049" i="35"/>
  <c r="E3048" i="35"/>
  <c r="E3047" i="35"/>
  <c r="E3046" i="35"/>
  <c r="E3045" i="35"/>
  <c r="E3044" i="35"/>
  <c r="E3043" i="35"/>
  <c r="E3042" i="35"/>
  <c r="E3041" i="35"/>
  <c r="E3040" i="35"/>
  <c r="E3039" i="35"/>
  <c r="E3038" i="35"/>
  <c r="E3037" i="35"/>
  <c r="E3036" i="35"/>
  <c r="E3035" i="35"/>
  <c r="E3034" i="35"/>
  <c r="E3033" i="35"/>
  <c r="E3032" i="35"/>
  <c r="E3031" i="35"/>
  <c r="E3030" i="35"/>
  <c r="E3029" i="35"/>
  <c r="E3028" i="35"/>
  <c r="E3027" i="35"/>
  <c r="E3026" i="35"/>
  <c r="E3025" i="35"/>
  <c r="E3024" i="35"/>
  <c r="E3023" i="35"/>
  <c r="E3022" i="35"/>
  <c r="E3021" i="35"/>
  <c r="E3020" i="35"/>
  <c r="E3019" i="35"/>
  <c r="E3018" i="35"/>
  <c r="E3017" i="35"/>
  <c r="E3016" i="35"/>
  <c r="E3015" i="35"/>
  <c r="E3014" i="35"/>
  <c r="E3013" i="35"/>
  <c r="E3012" i="35"/>
  <c r="E3011" i="35"/>
  <c r="E3010" i="35"/>
  <c r="E3009" i="35"/>
  <c r="E3008" i="35"/>
  <c r="E3007" i="35"/>
  <c r="E3006" i="35"/>
  <c r="E3005" i="35"/>
  <c r="E3004" i="35"/>
  <c r="E3003" i="35"/>
  <c r="E3002" i="35"/>
  <c r="E3001" i="35"/>
  <c r="E3000" i="35"/>
  <c r="E2999" i="35"/>
  <c r="E2998" i="35"/>
  <c r="E2997" i="35"/>
  <c r="E2996" i="35"/>
  <c r="E2995" i="35"/>
  <c r="E2994" i="35"/>
  <c r="E2993" i="35"/>
  <c r="E2992" i="35"/>
  <c r="E2991" i="35"/>
  <c r="E2990" i="35"/>
  <c r="E2989" i="35"/>
  <c r="E2988" i="35"/>
  <c r="E2987" i="35"/>
  <c r="E2986" i="35"/>
  <c r="E2985" i="35"/>
  <c r="E2984" i="35"/>
  <c r="E2983" i="35"/>
  <c r="E2982" i="35"/>
  <c r="E2981" i="35"/>
  <c r="E2980" i="35"/>
  <c r="E2979" i="35"/>
  <c r="E2978" i="35"/>
  <c r="E2977" i="35"/>
  <c r="E2976" i="35"/>
  <c r="E2975" i="35"/>
  <c r="E2974" i="35"/>
  <c r="E2973" i="35"/>
  <c r="E2972" i="35"/>
  <c r="E2971" i="35"/>
  <c r="E2970" i="35"/>
  <c r="E2969" i="35"/>
  <c r="E2968" i="35"/>
  <c r="E2967" i="35"/>
  <c r="E2966" i="35"/>
  <c r="E2965" i="35"/>
  <c r="E2964" i="35"/>
  <c r="E2963" i="35"/>
  <c r="E2962" i="35"/>
  <c r="E2961" i="35"/>
  <c r="E2960" i="35"/>
  <c r="E2959" i="35"/>
  <c r="E2958" i="35"/>
  <c r="E2957" i="35"/>
  <c r="E2956" i="35"/>
  <c r="E2955" i="35"/>
  <c r="E2954" i="35"/>
  <c r="E2953" i="35"/>
  <c r="E2952" i="35"/>
  <c r="E2951" i="35"/>
  <c r="E2950" i="35"/>
  <c r="E2949" i="35"/>
  <c r="E2948" i="35"/>
  <c r="E2947" i="35"/>
  <c r="E2946" i="35"/>
  <c r="E2945" i="35"/>
  <c r="E2944" i="35"/>
  <c r="E2943" i="35"/>
  <c r="E2942" i="35"/>
  <c r="E2941" i="35"/>
  <c r="E2940" i="35"/>
  <c r="E2939" i="35"/>
  <c r="E2938" i="35"/>
  <c r="E2937" i="35"/>
  <c r="E2936" i="35"/>
  <c r="E2935" i="35"/>
  <c r="E2934" i="35"/>
  <c r="E2933" i="35"/>
  <c r="E2932" i="35"/>
  <c r="E2931" i="35"/>
  <c r="E2930" i="35"/>
  <c r="E2929" i="35"/>
  <c r="E2928" i="35"/>
  <c r="E2927" i="35"/>
  <c r="E2926" i="35"/>
  <c r="E2925" i="35"/>
  <c r="E2924" i="35"/>
  <c r="E2923" i="35"/>
  <c r="E2922" i="35"/>
  <c r="E2921" i="35"/>
  <c r="E2920" i="35"/>
  <c r="E2919" i="35"/>
  <c r="E2918" i="35"/>
  <c r="E2917" i="35"/>
  <c r="E2916" i="35"/>
  <c r="E2915" i="35"/>
  <c r="E2914" i="35"/>
  <c r="E2913" i="35"/>
  <c r="E2912" i="35"/>
  <c r="E2911" i="35"/>
  <c r="E2910" i="35"/>
  <c r="E2909" i="35"/>
  <c r="E2908" i="35"/>
  <c r="E2907" i="35"/>
  <c r="E2906" i="35"/>
  <c r="E2905" i="35"/>
  <c r="E2904" i="35"/>
  <c r="E2903" i="35"/>
  <c r="E2902" i="35"/>
  <c r="E2901" i="35"/>
  <c r="E2900" i="35"/>
  <c r="E2899" i="35"/>
  <c r="E2898" i="35"/>
  <c r="E2897" i="35"/>
  <c r="E2896" i="35"/>
  <c r="E2895" i="35"/>
  <c r="E2894" i="35"/>
  <c r="E2893" i="35"/>
  <c r="E2892" i="35"/>
  <c r="E2891" i="35"/>
  <c r="E2890" i="35"/>
  <c r="E2889" i="35"/>
  <c r="E2888" i="35"/>
  <c r="E2887" i="35"/>
  <c r="E2886" i="35"/>
  <c r="E2885" i="35"/>
  <c r="E2884" i="35"/>
  <c r="E2883" i="35"/>
  <c r="E2882" i="35"/>
  <c r="E2881" i="35"/>
  <c r="E2880" i="35"/>
  <c r="E2879" i="35"/>
  <c r="E2878" i="35"/>
  <c r="E2877" i="35"/>
  <c r="E2876" i="35"/>
  <c r="E2875" i="35"/>
  <c r="E2874" i="35"/>
  <c r="E2873" i="35"/>
  <c r="E2872" i="35"/>
  <c r="E2871" i="35"/>
  <c r="E2870" i="35"/>
  <c r="E2869" i="35"/>
  <c r="E2868" i="35"/>
  <c r="E2867" i="35"/>
  <c r="E2866" i="35"/>
  <c r="E2865" i="35"/>
  <c r="E2864" i="35"/>
  <c r="E2863" i="35"/>
  <c r="E2862" i="35"/>
  <c r="E2861" i="35"/>
  <c r="E2860" i="35"/>
  <c r="E2859" i="35"/>
  <c r="E2858" i="35"/>
  <c r="E2857" i="35"/>
  <c r="E2856" i="35"/>
  <c r="E2855" i="35"/>
  <c r="E2854" i="35"/>
  <c r="E2853" i="35"/>
  <c r="E2852" i="35"/>
  <c r="E2851" i="35"/>
  <c r="E2850" i="35"/>
  <c r="E2849" i="35"/>
  <c r="E2848" i="35"/>
  <c r="E2847" i="35"/>
  <c r="E2846" i="35"/>
  <c r="E2845" i="35"/>
  <c r="E2844" i="35"/>
  <c r="E2843" i="35"/>
  <c r="E2842" i="35"/>
  <c r="E2841" i="35"/>
  <c r="E2840" i="35"/>
  <c r="E2839" i="35"/>
  <c r="E2838" i="35"/>
  <c r="E2837" i="35"/>
  <c r="E2836" i="35"/>
  <c r="E2835" i="35"/>
  <c r="E2834" i="35"/>
  <c r="E2833" i="35"/>
  <c r="E2832" i="35"/>
  <c r="E2831" i="35"/>
  <c r="E2830" i="35"/>
  <c r="E2829" i="35"/>
  <c r="E2828" i="35"/>
  <c r="E2827" i="35"/>
  <c r="E2826" i="35"/>
  <c r="E2825" i="35"/>
  <c r="E2824" i="35"/>
  <c r="E2823" i="35"/>
  <c r="E2822" i="35"/>
  <c r="E2821" i="35"/>
  <c r="E2820" i="35"/>
  <c r="E2819" i="35"/>
  <c r="E2818" i="35"/>
  <c r="E2817" i="35"/>
  <c r="E2816" i="35"/>
  <c r="E2815" i="35"/>
  <c r="E2814" i="35"/>
  <c r="E2813" i="35"/>
  <c r="E2812" i="35"/>
  <c r="E2811" i="35"/>
  <c r="E2810" i="35"/>
  <c r="E2809" i="35"/>
  <c r="E2808" i="35"/>
  <c r="E2807" i="35"/>
  <c r="E2806" i="35"/>
  <c r="E2805" i="35"/>
  <c r="E2804" i="35"/>
  <c r="E2803" i="35"/>
  <c r="E2802" i="35"/>
  <c r="E2801" i="35"/>
  <c r="E2800" i="35"/>
  <c r="E2799" i="35"/>
  <c r="E2798" i="35"/>
  <c r="E2797" i="35"/>
  <c r="E2796" i="35"/>
  <c r="E2795" i="35"/>
  <c r="E2794" i="35"/>
  <c r="E2793" i="35"/>
  <c r="E2792" i="35"/>
  <c r="E2791" i="35"/>
  <c r="E2790" i="35"/>
  <c r="E2789" i="35"/>
  <c r="E2788" i="35"/>
  <c r="E2787" i="35"/>
  <c r="E2786" i="35"/>
  <c r="E2785" i="35"/>
  <c r="E2784" i="35"/>
  <c r="E2783" i="35"/>
  <c r="E2782" i="35"/>
  <c r="E2781" i="35"/>
  <c r="E2780" i="35"/>
  <c r="E2779" i="35"/>
  <c r="E2778" i="35"/>
  <c r="E2777" i="35"/>
  <c r="E2776" i="35"/>
  <c r="E2775" i="35"/>
  <c r="E2774" i="35"/>
  <c r="E2773" i="35"/>
  <c r="E2772" i="35"/>
  <c r="E2771" i="35"/>
  <c r="E2770" i="35"/>
  <c r="E2769" i="35"/>
  <c r="E2768" i="35"/>
  <c r="E2767" i="35"/>
  <c r="E2766" i="35"/>
  <c r="E2765" i="35"/>
  <c r="E2764" i="35"/>
  <c r="E2763" i="35"/>
  <c r="E2762" i="35"/>
  <c r="E2761" i="35"/>
  <c r="E2760" i="35"/>
  <c r="E2759" i="35"/>
  <c r="E2758" i="35"/>
  <c r="E2757" i="35"/>
  <c r="E2756" i="35"/>
  <c r="E2755" i="35"/>
  <c r="E2754" i="35"/>
  <c r="E2753" i="35"/>
  <c r="E2752" i="35"/>
  <c r="E2751" i="35"/>
  <c r="E2750" i="35"/>
  <c r="E2749" i="35"/>
  <c r="E2748" i="35"/>
  <c r="E2747" i="35"/>
  <c r="E2746" i="35"/>
  <c r="E2745" i="35"/>
  <c r="E2744" i="35"/>
  <c r="E2743" i="35"/>
  <c r="E2742" i="35"/>
  <c r="E2741" i="35"/>
  <c r="E2740" i="35"/>
  <c r="E2739" i="35"/>
  <c r="E2738" i="35"/>
  <c r="E2737" i="35"/>
  <c r="E2736" i="35"/>
  <c r="E2735" i="35"/>
  <c r="E2734" i="35"/>
  <c r="E2733" i="35"/>
  <c r="E2732" i="35"/>
  <c r="E2731" i="35"/>
  <c r="E2730" i="35"/>
  <c r="E2729" i="35"/>
  <c r="E2728" i="35"/>
  <c r="E2727" i="35"/>
  <c r="E2726" i="35"/>
  <c r="E2725" i="35"/>
  <c r="E2724" i="35"/>
  <c r="E2723" i="35"/>
  <c r="E2722" i="35"/>
  <c r="E2721" i="35"/>
  <c r="E2720" i="35"/>
  <c r="E2719" i="35"/>
  <c r="E2718" i="35"/>
  <c r="E2717" i="35"/>
  <c r="E2716" i="35"/>
  <c r="E2715" i="35"/>
  <c r="E2714" i="35"/>
  <c r="E2713" i="35"/>
  <c r="E2712" i="35"/>
  <c r="E2711" i="35"/>
  <c r="E2710" i="35"/>
  <c r="E2709" i="35"/>
  <c r="E2708" i="35"/>
  <c r="E2707" i="35"/>
  <c r="E2706" i="35"/>
  <c r="E2705" i="35"/>
  <c r="E2704" i="35"/>
  <c r="E2703" i="35"/>
  <c r="E2702" i="35"/>
  <c r="E2701" i="35"/>
  <c r="E2700" i="35"/>
  <c r="E2699" i="35"/>
  <c r="E2698" i="35"/>
  <c r="E2697" i="35"/>
  <c r="E2696" i="35"/>
  <c r="E2695" i="35"/>
  <c r="E2694" i="35"/>
  <c r="E2693" i="35"/>
  <c r="E2692" i="35"/>
  <c r="E2691" i="35"/>
  <c r="E2690" i="35"/>
  <c r="E2689" i="35"/>
  <c r="E2688" i="35"/>
  <c r="E2687" i="35"/>
  <c r="E2686" i="35"/>
  <c r="E2685" i="35"/>
  <c r="E2684" i="35"/>
  <c r="E2683" i="35"/>
  <c r="E2682" i="35"/>
  <c r="E2681" i="35"/>
  <c r="E2680" i="35"/>
  <c r="E2679" i="35"/>
  <c r="E2678" i="35"/>
  <c r="E2677" i="35"/>
  <c r="E2676" i="35"/>
  <c r="E2675" i="35"/>
  <c r="E2674" i="35"/>
  <c r="E2673" i="35"/>
  <c r="E2672" i="35"/>
  <c r="E2671" i="35"/>
  <c r="E2670" i="35"/>
  <c r="E2669" i="35"/>
  <c r="E2668" i="35"/>
  <c r="E2667" i="35"/>
  <c r="E2666" i="35"/>
  <c r="E2665" i="35"/>
  <c r="E2664" i="35"/>
  <c r="E2663" i="35"/>
  <c r="E2662" i="35"/>
  <c r="E2661" i="35"/>
  <c r="E2660" i="35"/>
  <c r="E2659" i="35"/>
  <c r="E2658" i="35"/>
  <c r="E2657" i="35"/>
  <c r="E2656" i="35"/>
  <c r="E2655" i="35"/>
  <c r="E2654" i="35"/>
  <c r="E2653" i="35"/>
  <c r="E2652" i="35"/>
  <c r="E2651" i="35"/>
  <c r="E2650" i="35"/>
  <c r="E2649" i="35"/>
  <c r="E2648" i="35"/>
  <c r="E2647" i="35"/>
  <c r="E2646" i="35"/>
  <c r="E2645" i="35"/>
  <c r="E2644" i="35"/>
  <c r="E2643" i="35"/>
  <c r="E2642" i="35"/>
  <c r="E2641" i="35"/>
  <c r="E2640" i="35"/>
  <c r="E2639" i="35"/>
  <c r="E2638" i="35"/>
  <c r="E2637" i="35"/>
  <c r="E2636" i="35"/>
  <c r="E2635" i="35"/>
  <c r="E2634" i="35"/>
  <c r="E2633" i="35"/>
  <c r="E2632" i="35"/>
  <c r="E2631" i="35"/>
  <c r="E2630" i="35"/>
  <c r="E2629" i="35"/>
  <c r="E2628" i="35"/>
  <c r="E2627" i="35"/>
  <c r="E2626" i="35"/>
  <c r="E2625" i="35"/>
  <c r="E2624" i="35"/>
  <c r="E2623" i="35"/>
  <c r="E2622" i="35"/>
  <c r="E2621" i="35"/>
  <c r="E2620" i="35"/>
  <c r="E2619" i="35"/>
  <c r="E2618" i="35"/>
  <c r="E2617" i="35"/>
  <c r="E2616" i="35"/>
  <c r="E2615" i="35"/>
  <c r="E2614" i="35"/>
  <c r="E2613" i="35"/>
  <c r="E2612" i="35"/>
  <c r="E2611" i="35"/>
  <c r="E2610" i="35"/>
  <c r="E2609" i="35"/>
  <c r="E2608" i="35"/>
  <c r="E2607" i="35"/>
  <c r="E2606" i="35"/>
  <c r="E2605" i="35"/>
  <c r="E2604" i="35"/>
  <c r="E2603" i="35"/>
  <c r="E2602" i="35"/>
  <c r="E2601" i="35"/>
  <c r="E2600" i="35"/>
  <c r="E2599" i="35"/>
  <c r="E2598" i="35"/>
  <c r="E2597" i="35"/>
  <c r="E2596" i="35"/>
  <c r="E2595" i="35"/>
  <c r="E2594" i="35"/>
  <c r="E2593" i="35"/>
  <c r="E2592" i="35"/>
  <c r="E2591" i="35"/>
  <c r="E2590" i="35"/>
  <c r="E2589" i="35"/>
  <c r="E2588" i="35"/>
  <c r="E2587" i="35"/>
  <c r="E2586" i="35"/>
  <c r="E2585" i="35"/>
  <c r="E2584" i="35"/>
  <c r="E2583" i="35"/>
  <c r="E2582" i="35"/>
  <c r="E2581" i="35"/>
  <c r="E2580" i="35"/>
  <c r="E2579" i="35"/>
  <c r="E2578" i="35"/>
  <c r="E2577" i="35"/>
  <c r="E2576" i="35"/>
  <c r="E2575" i="35"/>
  <c r="E2574" i="35"/>
  <c r="E2573" i="35"/>
  <c r="E2572" i="35"/>
  <c r="E2571" i="35"/>
  <c r="E2570" i="35"/>
  <c r="E2569" i="35"/>
  <c r="E2568" i="35"/>
  <c r="E2567" i="35"/>
  <c r="E2566" i="35"/>
  <c r="E2565" i="35"/>
  <c r="E2564" i="35"/>
  <c r="E2563" i="35"/>
  <c r="E2562" i="35"/>
  <c r="E2561" i="35"/>
  <c r="E2560" i="35"/>
  <c r="E2559" i="35"/>
  <c r="E2558" i="35"/>
  <c r="E2557" i="35"/>
  <c r="E2556" i="35"/>
  <c r="E2555" i="35"/>
  <c r="E2554" i="35"/>
  <c r="E2553" i="35"/>
  <c r="E2552" i="35"/>
  <c r="E2551" i="35"/>
  <c r="E2550" i="35"/>
  <c r="E2549" i="35"/>
  <c r="E2548" i="35"/>
  <c r="E2547" i="35"/>
  <c r="E2546" i="35"/>
  <c r="E2545" i="35"/>
  <c r="E2544" i="35"/>
  <c r="E2543" i="35"/>
  <c r="E2542" i="35"/>
  <c r="E2541" i="35"/>
  <c r="E2540" i="35"/>
  <c r="E2539" i="35"/>
  <c r="E2538" i="35"/>
  <c r="E2537" i="35"/>
  <c r="E2536" i="35"/>
  <c r="E2535" i="35"/>
  <c r="E2534" i="35"/>
  <c r="E2533" i="35"/>
  <c r="E2532" i="35"/>
  <c r="E2531" i="35"/>
  <c r="E2530" i="35"/>
  <c r="E2529" i="35"/>
  <c r="E2528" i="35"/>
  <c r="E2527" i="35"/>
  <c r="E2526" i="35"/>
  <c r="E2525" i="35"/>
  <c r="E2524" i="35"/>
  <c r="E2523" i="35"/>
  <c r="E2522" i="35"/>
  <c r="E2521" i="35"/>
  <c r="E2520" i="35"/>
  <c r="E2519" i="35"/>
  <c r="E2518" i="35"/>
  <c r="E2517" i="35"/>
  <c r="E2516" i="35"/>
  <c r="E2515" i="35"/>
  <c r="E2514" i="35"/>
  <c r="E2513" i="35"/>
  <c r="E2512" i="35"/>
  <c r="E2511" i="35"/>
  <c r="E2510" i="35"/>
  <c r="E2509" i="35"/>
  <c r="E2508" i="35"/>
  <c r="E2507" i="35"/>
  <c r="E2506" i="35"/>
  <c r="E2505" i="35"/>
  <c r="E2504" i="35"/>
  <c r="E2503" i="35"/>
  <c r="E2502" i="35"/>
  <c r="E2501" i="35"/>
  <c r="E2500" i="35"/>
  <c r="E2499" i="35"/>
  <c r="E2498" i="35"/>
  <c r="E2497" i="35"/>
  <c r="E2496" i="35"/>
  <c r="E2495" i="35"/>
  <c r="E2494" i="35"/>
  <c r="E2493" i="35"/>
  <c r="E2492" i="35"/>
  <c r="E2491" i="35"/>
  <c r="E2490" i="35"/>
  <c r="E2489" i="35"/>
  <c r="E2488" i="35"/>
  <c r="E2487" i="35"/>
  <c r="E2486" i="35"/>
  <c r="E2485" i="35"/>
  <c r="E2484" i="35"/>
  <c r="E2483" i="35"/>
  <c r="E2482" i="35"/>
  <c r="E2481" i="35"/>
  <c r="E2480" i="35"/>
  <c r="E2479" i="35"/>
  <c r="E2478" i="35"/>
  <c r="E2477" i="35"/>
  <c r="E2476" i="35"/>
  <c r="E2475" i="35"/>
  <c r="E2474" i="35"/>
  <c r="E2473" i="35"/>
  <c r="E2472" i="35"/>
  <c r="E2471" i="35"/>
  <c r="E2470" i="35"/>
  <c r="E2469" i="35"/>
  <c r="E2468" i="35"/>
  <c r="E2467" i="35"/>
  <c r="E2466" i="35"/>
  <c r="E2465" i="35"/>
  <c r="E2464" i="35"/>
  <c r="E2463" i="35"/>
  <c r="E2462" i="35"/>
  <c r="E2461" i="35"/>
  <c r="E2460" i="35"/>
  <c r="E2459" i="35"/>
  <c r="E2458" i="35"/>
  <c r="E2457" i="35"/>
  <c r="E2456" i="35"/>
  <c r="E2455" i="35"/>
  <c r="E2454" i="35"/>
  <c r="E2453" i="35"/>
  <c r="E2452" i="35"/>
  <c r="E2451" i="35"/>
  <c r="E2450" i="35"/>
  <c r="E2449" i="35"/>
  <c r="E2448" i="35"/>
  <c r="E2447" i="35"/>
  <c r="E2446" i="35"/>
  <c r="E2445" i="35"/>
  <c r="E2444" i="35"/>
  <c r="E2443" i="35"/>
  <c r="E2442" i="35"/>
  <c r="E2441" i="35"/>
  <c r="E2440" i="35"/>
  <c r="E2439" i="35"/>
  <c r="E2438" i="35"/>
  <c r="E2437" i="35"/>
  <c r="E2436" i="35"/>
  <c r="E2435" i="35"/>
  <c r="E2434" i="35"/>
  <c r="E2433" i="35"/>
  <c r="E2432" i="35"/>
  <c r="E2431" i="35"/>
  <c r="E2430" i="35"/>
  <c r="E2429" i="35"/>
  <c r="E2428" i="35"/>
  <c r="E2427" i="35"/>
  <c r="E2426" i="35"/>
  <c r="E2425" i="35"/>
  <c r="E2424" i="35"/>
  <c r="E2423" i="35"/>
  <c r="E2422" i="35"/>
  <c r="E2421" i="35"/>
  <c r="E2420" i="35"/>
  <c r="E2419" i="35"/>
  <c r="E2418" i="35"/>
  <c r="E2417" i="35"/>
  <c r="E2416" i="35"/>
  <c r="E2415" i="35"/>
  <c r="E2414" i="35"/>
  <c r="E2413" i="35"/>
  <c r="E2412" i="35"/>
  <c r="E2411" i="35"/>
  <c r="E2410" i="35"/>
  <c r="E2409" i="35"/>
  <c r="E2408" i="35"/>
  <c r="E2407" i="35"/>
  <c r="E2406" i="35"/>
  <c r="E2405" i="35"/>
  <c r="E2404" i="35"/>
  <c r="E2403" i="35"/>
  <c r="E2402" i="35"/>
  <c r="E2401" i="35"/>
  <c r="E2400" i="35"/>
  <c r="E2399" i="35"/>
  <c r="E2398" i="35"/>
  <c r="E2397" i="35"/>
  <c r="E2396" i="35"/>
  <c r="E2395" i="35"/>
  <c r="E2394" i="35"/>
  <c r="E2393" i="35"/>
  <c r="E2392" i="35"/>
  <c r="E2391" i="35"/>
  <c r="E2390" i="35"/>
  <c r="E2389" i="35"/>
  <c r="E2388" i="35"/>
  <c r="E2387" i="35"/>
  <c r="E2386" i="35"/>
  <c r="E2385" i="35"/>
  <c r="E2384" i="35"/>
  <c r="E2383" i="35"/>
  <c r="E2382" i="35"/>
  <c r="E2381" i="35"/>
  <c r="E2380" i="35"/>
  <c r="E2379" i="35"/>
  <c r="E2378" i="35"/>
  <c r="E2377" i="35"/>
  <c r="E2376" i="35"/>
  <c r="E2375" i="35"/>
  <c r="E2374" i="35"/>
  <c r="E2373" i="35"/>
  <c r="E2372" i="35"/>
  <c r="E2371" i="35"/>
  <c r="E2370" i="35"/>
  <c r="E2369" i="35"/>
  <c r="E2368" i="35"/>
  <c r="E2367" i="35"/>
  <c r="E2366" i="35"/>
  <c r="E2365" i="35"/>
  <c r="E2364" i="35"/>
  <c r="E2363" i="35"/>
  <c r="E2362" i="35"/>
  <c r="E2361" i="35"/>
  <c r="E2360" i="35"/>
  <c r="E2359" i="35"/>
  <c r="E2358" i="35"/>
  <c r="E2357" i="35"/>
  <c r="E2356" i="35"/>
  <c r="E2355" i="35"/>
  <c r="E2354" i="35"/>
  <c r="E2353" i="35"/>
  <c r="E2352" i="35"/>
  <c r="E2351" i="35"/>
  <c r="E2350" i="35"/>
  <c r="E2349" i="35"/>
  <c r="E2348" i="35"/>
  <c r="E2347" i="35"/>
  <c r="E2346" i="35"/>
  <c r="E2345" i="35"/>
  <c r="E2344" i="35"/>
  <c r="E2343" i="35"/>
  <c r="E2342" i="35"/>
  <c r="E2341" i="35"/>
  <c r="E2340" i="35"/>
  <c r="E2339" i="35"/>
  <c r="E2338" i="35"/>
  <c r="E2337" i="35"/>
  <c r="E2336" i="35"/>
  <c r="E2335" i="35"/>
  <c r="E2334" i="35"/>
  <c r="E2333" i="35"/>
  <c r="E2332" i="35"/>
  <c r="E2331" i="35"/>
  <c r="E2330" i="35"/>
  <c r="E2329" i="35"/>
  <c r="E2328" i="35"/>
  <c r="E2327" i="35"/>
  <c r="E2326" i="35"/>
  <c r="E2325" i="35"/>
  <c r="E2324" i="35"/>
  <c r="E2323" i="35"/>
  <c r="E2322" i="35"/>
  <c r="E2321" i="35"/>
  <c r="E2320" i="35"/>
  <c r="E2319" i="35"/>
  <c r="E2318" i="35"/>
  <c r="E2317" i="35"/>
  <c r="E2316" i="35"/>
  <c r="E2315" i="35"/>
  <c r="E2314" i="35"/>
  <c r="E2313" i="35"/>
  <c r="E2312" i="35"/>
  <c r="E2311" i="35"/>
  <c r="E2310" i="35"/>
  <c r="E2309" i="35"/>
  <c r="E2308" i="35"/>
  <c r="E2307" i="35"/>
  <c r="E2306" i="35"/>
  <c r="E2305" i="35"/>
  <c r="E2304" i="35"/>
  <c r="E2303" i="35"/>
  <c r="E2302" i="35"/>
  <c r="E2301" i="35"/>
  <c r="E2300" i="35"/>
  <c r="E2299" i="35"/>
  <c r="E2298" i="35"/>
  <c r="E2297" i="35"/>
  <c r="E2296" i="35"/>
  <c r="E2295" i="35"/>
  <c r="E2294" i="35"/>
  <c r="E2293" i="35"/>
  <c r="E2292" i="35"/>
  <c r="E2291" i="35"/>
  <c r="E2290" i="35"/>
  <c r="E2289" i="35"/>
  <c r="E2288" i="35"/>
  <c r="E2287" i="35"/>
  <c r="E2286" i="35"/>
  <c r="E2285" i="35"/>
  <c r="E2284" i="35"/>
  <c r="E2283" i="35"/>
  <c r="E2282" i="35"/>
  <c r="E2281" i="35"/>
  <c r="E2280" i="35"/>
  <c r="E2279" i="35"/>
  <c r="E2278" i="35"/>
  <c r="E2277" i="35"/>
  <c r="E2276" i="35"/>
  <c r="E2275" i="35"/>
  <c r="E2274" i="35"/>
  <c r="E2273" i="35"/>
  <c r="E2272" i="35"/>
  <c r="E2271" i="35"/>
  <c r="E2270" i="35"/>
  <c r="E2269" i="35"/>
  <c r="E2268" i="35"/>
  <c r="E2267" i="35"/>
  <c r="E2266" i="35"/>
  <c r="E2265" i="35"/>
  <c r="E2264" i="35"/>
  <c r="E2263" i="35"/>
  <c r="E2262" i="35"/>
  <c r="E2261" i="35"/>
  <c r="E2260" i="35"/>
  <c r="E2259" i="35"/>
  <c r="E2258" i="35"/>
  <c r="E2257" i="35"/>
  <c r="E2256" i="35"/>
  <c r="E2255" i="35"/>
  <c r="E2254" i="35"/>
  <c r="E2253" i="35"/>
  <c r="E2252" i="35"/>
  <c r="E2251" i="35"/>
  <c r="E2250" i="35"/>
  <c r="E2249" i="35"/>
  <c r="E2248" i="35"/>
  <c r="E2247" i="35"/>
  <c r="E2246" i="35"/>
  <c r="E2245" i="35"/>
  <c r="E2244" i="35"/>
  <c r="E2243" i="35"/>
  <c r="E2242" i="35"/>
  <c r="E2241" i="35"/>
  <c r="E2240" i="35"/>
  <c r="E2239" i="35"/>
  <c r="E2238" i="35"/>
  <c r="E2237" i="35"/>
  <c r="E2236" i="35"/>
  <c r="E2235" i="35"/>
  <c r="E2234" i="35"/>
  <c r="E2233" i="35"/>
  <c r="E2232" i="35"/>
  <c r="E2231" i="35"/>
  <c r="E2230" i="35"/>
  <c r="E2229" i="35"/>
  <c r="E2228" i="35"/>
  <c r="E2227" i="35"/>
  <c r="E2226" i="35"/>
  <c r="E2225" i="35"/>
  <c r="E2224" i="35"/>
  <c r="E2223" i="35"/>
  <c r="E2222" i="35"/>
  <c r="E2221" i="35"/>
  <c r="E2220" i="35"/>
  <c r="E2219" i="35"/>
  <c r="E2218" i="35"/>
  <c r="E2217" i="35"/>
  <c r="E2216" i="35"/>
  <c r="E2215" i="35"/>
  <c r="E2214" i="35"/>
  <c r="E2213" i="35"/>
  <c r="E2212" i="35"/>
  <c r="E2211" i="35"/>
  <c r="E2210" i="35"/>
  <c r="E2209" i="35"/>
  <c r="E2208" i="35"/>
  <c r="E2207" i="35"/>
  <c r="E2206" i="35"/>
  <c r="E2205" i="35"/>
  <c r="E2204" i="35"/>
  <c r="E2203" i="35"/>
  <c r="E2202" i="35"/>
  <c r="E2201" i="35"/>
  <c r="E2200" i="35"/>
  <c r="E2199" i="35"/>
  <c r="E2198" i="35"/>
  <c r="E2197" i="35"/>
  <c r="E2196" i="35"/>
  <c r="E2195" i="35"/>
  <c r="E2194" i="35"/>
  <c r="E2193" i="35"/>
  <c r="E2192" i="35"/>
  <c r="E2191" i="35"/>
  <c r="E2190" i="35"/>
  <c r="E2189" i="35"/>
  <c r="E2188" i="35"/>
  <c r="E2187" i="35"/>
  <c r="E2186" i="35"/>
  <c r="E2185" i="35"/>
  <c r="E2184" i="35"/>
  <c r="E2183" i="35"/>
  <c r="E2182" i="35"/>
  <c r="E2181" i="35"/>
  <c r="E2180" i="35"/>
  <c r="E2179" i="35"/>
  <c r="E2178" i="35"/>
  <c r="E2177" i="35"/>
  <c r="E2176" i="35"/>
  <c r="E2175" i="35"/>
  <c r="E2174" i="35"/>
  <c r="E2173" i="35"/>
  <c r="E2172" i="35"/>
  <c r="E2171" i="35"/>
  <c r="E2170" i="35"/>
  <c r="E2169" i="35"/>
  <c r="E2168" i="35"/>
  <c r="E2167" i="35"/>
  <c r="E2166" i="35"/>
  <c r="E2165" i="35"/>
  <c r="E2164" i="35"/>
  <c r="E2163" i="35"/>
  <c r="E2162" i="35"/>
  <c r="E2161" i="35"/>
  <c r="E2160" i="35"/>
  <c r="E2159" i="35"/>
  <c r="E2158" i="35"/>
  <c r="E2157" i="35"/>
  <c r="E2156" i="35"/>
  <c r="E2155" i="35"/>
  <c r="E2154" i="35"/>
  <c r="E2153" i="35"/>
  <c r="E2152" i="35"/>
  <c r="E2151" i="35"/>
  <c r="E2150" i="35"/>
  <c r="E2149" i="35"/>
  <c r="E2148" i="35"/>
  <c r="E2147" i="35"/>
  <c r="E2146" i="35"/>
  <c r="E2145" i="35"/>
  <c r="E2144" i="35"/>
  <c r="E2143" i="35"/>
  <c r="E2142" i="35"/>
  <c r="E2141" i="35"/>
  <c r="E2140" i="35"/>
  <c r="E2139" i="35"/>
  <c r="E2138" i="35"/>
  <c r="E2137" i="35"/>
  <c r="E2136" i="35"/>
  <c r="E2135" i="35"/>
  <c r="E2134" i="35"/>
  <c r="E2133" i="35"/>
  <c r="E2132" i="35"/>
  <c r="E2131" i="35"/>
  <c r="E2130" i="35"/>
  <c r="E2129" i="35"/>
  <c r="E2128" i="35"/>
  <c r="E2127" i="35"/>
  <c r="E2126" i="35"/>
  <c r="E2125" i="35"/>
  <c r="E2124" i="35"/>
  <c r="E2123" i="35"/>
  <c r="E2122" i="35"/>
  <c r="E2121" i="35"/>
  <c r="E2120" i="35"/>
  <c r="E2119" i="35"/>
  <c r="E2118" i="35"/>
  <c r="E2117" i="35"/>
  <c r="E2116" i="35"/>
  <c r="E2115" i="35"/>
  <c r="E2114" i="35"/>
  <c r="E2113" i="35"/>
  <c r="E2112" i="35"/>
  <c r="E2111" i="35"/>
  <c r="E2110" i="35"/>
  <c r="E2109" i="35"/>
  <c r="E2108" i="35"/>
  <c r="E2107" i="35"/>
  <c r="E2106" i="35"/>
  <c r="E2105" i="35"/>
  <c r="E2104" i="35"/>
  <c r="E2103" i="35"/>
  <c r="E2102" i="35"/>
  <c r="E2101" i="35"/>
  <c r="E2100" i="35"/>
  <c r="E2099" i="35"/>
  <c r="E2098" i="35"/>
  <c r="E2097" i="35"/>
  <c r="E2096" i="35"/>
  <c r="E2095" i="35"/>
  <c r="E2094" i="35"/>
  <c r="E2093" i="35"/>
  <c r="E2092" i="35"/>
  <c r="E2091" i="35"/>
  <c r="E2090" i="35"/>
  <c r="E2089" i="35"/>
  <c r="E2088" i="35"/>
  <c r="E2087" i="35"/>
  <c r="E2086" i="35"/>
  <c r="E2085" i="35"/>
  <c r="E2084" i="35"/>
  <c r="E2083" i="35"/>
  <c r="E2082" i="35"/>
  <c r="E2081" i="35"/>
  <c r="E2080" i="35"/>
  <c r="E2079" i="35"/>
  <c r="E2078" i="35"/>
  <c r="E2077" i="35"/>
  <c r="E2076" i="35"/>
  <c r="E2075" i="35"/>
  <c r="E2074" i="35"/>
  <c r="E2073" i="35"/>
  <c r="E2072" i="35"/>
  <c r="E2071" i="35"/>
  <c r="E2070" i="35"/>
  <c r="E2069" i="35"/>
  <c r="E2068" i="35"/>
  <c r="E2067" i="35"/>
  <c r="E2066" i="35"/>
  <c r="E2065" i="35"/>
  <c r="E2064" i="35"/>
  <c r="E2063" i="35"/>
  <c r="E2062" i="35"/>
  <c r="E2061" i="35"/>
  <c r="E2060" i="35"/>
  <c r="E2059" i="35"/>
  <c r="E2058" i="35"/>
  <c r="E2057" i="35"/>
  <c r="E2056" i="35"/>
  <c r="E2055" i="35"/>
  <c r="E2054" i="35"/>
  <c r="E2053" i="35"/>
  <c r="E2052" i="35"/>
  <c r="E2051" i="35"/>
  <c r="E2050" i="35"/>
  <c r="E2049" i="35"/>
  <c r="E2048" i="35"/>
  <c r="E2047" i="35"/>
  <c r="E2046" i="35"/>
  <c r="E2045" i="35"/>
  <c r="E2044" i="35"/>
  <c r="E2043" i="35"/>
  <c r="E2042" i="35"/>
  <c r="E2041" i="35"/>
  <c r="E2040" i="35"/>
  <c r="E2039" i="35"/>
  <c r="E2038" i="35"/>
  <c r="E2037" i="35"/>
  <c r="E2036" i="35"/>
  <c r="E2035" i="35"/>
  <c r="E2034" i="35"/>
  <c r="E2033" i="35"/>
  <c r="E2032" i="35"/>
  <c r="E2031" i="35"/>
  <c r="E2030" i="35"/>
  <c r="E2029" i="35"/>
  <c r="E2028" i="35"/>
  <c r="E2027" i="35"/>
  <c r="E2026" i="35"/>
  <c r="E2025" i="35"/>
  <c r="E2024" i="35"/>
  <c r="E2023" i="35"/>
  <c r="E2022" i="35"/>
  <c r="E2021" i="35"/>
  <c r="E2020" i="35"/>
  <c r="E2019" i="35"/>
  <c r="E2018" i="35"/>
  <c r="E2017" i="35"/>
  <c r="E2016" i="35"/>
  <c r="E2015" i="35"/>
  <c r="E2014" i="35"/>
  <c r="E2013" i="35"/>
  <c r="E2012" i="35"/>
  <c r="E2011" i="35"/>
  <c r="E2010" i="35"/>
  <c r="E2009" i="35"/>
  <c r="E2008" i="35"/>
  <c r="E2007" i="35"/>
  <c r="E2006" i="35"/>
  <c r="E2005" i="35"/>
  <c r="E2004" i="35"/>
  <c r="E2003" i="35"/>
  <c r="E2002" i="35"/>
  <c r="E2001" i="35"/>
  <c r="E2000" i="35"/>
  <c r="E1999" i="35"/>
  <c r="E1998" i="35"/>
  <c r="E1997" i="35"/>
  <c r="E1996" i="35"/>
  <c r="E1995" i="35"/>
  <c r="E1994" i="35"/>
  <c r="E1993" i="35"/>
  <c r="E1992" i="35"/>
  <c r="E1991" i="35"/>
  <c r="E1990" i="35"/>
  <c r="E1989" i="35"/>
  <c r="E1988" i="35"/>
  <c r="E1987" i="35"/>
  <c r="E1986" i="35"/>
  <c r="E1985" i="35"/>
  <c r="E1984" i="35"/>
  <c r="E1983" i="35"/>
  <c r="E1982" i="35"/>
  <c r="E1981" i="35"/>
  <c r="E1980" i="35"/>
  <c r="E1979" i="35"/>
  <c r="E1978" i="35"/>
  <c r="E1977" i="35"/>
  <c r="E1976" i="35"/>
  <c r="E1975" i="35"/>
  <c r="E1974" i="35"/>
  <c r="E1973" i="35"/>
  <c r="E1972" i="35"/>
  <c r="E1971" i="35"/>
  <c r="E1970" i="35"/>
  <c r="E1969" i="35"/>
  <c r="E1968" i="35"/>
  <c r="E1967" i="35"/>
  <c r="E1966" i="35"/>
  <c r="E1965" i="35"/>
  <c r="E1964" i="35"/>
  <c r="E1963" i="35"/>
  <c r="E1962" i="35"/>
  <c r="E1961" i="35"/>
  <c r="E1960" i="35"/>
  <c r="E1959" i="35"/>
  <c r="E1958" i="35"/>
  <c r="E1957" i="35"/>
  <c r="E1956" i="35"/>
  <c r="E1955" i="35"/>
  <c r="E1954" i="35"/>
  <c r="E1953" i="35"/>
  <c r="E1952" i="35"/>
  <c r="E1951" i="35"/>
  <c r="E1950" i="35"/>
  <c r="E1949" i="35"/>
  <c r="E1948" i="35"/>
  <c r="E1947" i="35"/>
  <c r="E1946" i="35"/>
  <c r="E1945" i="35"/>
  <c r="E1944" i="35"/>
  <c r="E1943" i="35"/>
  <c r="E1942" i="35"/>
  <c r="E1941" i="35"/>
  <c r="E1940" i="35"/>
  <c r="E1939" i="35"/>
  <c r="E1938" i="35"/>
  <c r="E1937" i="35"/>
  <c r="E1936" i="35"/>
  <c r="E1935" i="35"/>
  <c r="E1934" i="35"/>
  <c r="E1933" i="35"/>
  <c r="E1932" i="35"/>
  <c r="E1931" i="35"/>
  <c r="E1930" i="35"/>
  <c r="E1929" i="35"/>
  <c r="E1928" i="35"/>
  <c r="E1927" i="35"/>
  <c r="E1926" i="35"/>
  <c r="E1925" i="35"/>
  <c r="E1924" i="35"/>
  <c r="E1923" i="35"/>
  <c r="E1922" i="35"/>
  <c r="E1921" i="35"/>
  <c r="E1920" i="35"/>
  <c r="E1919" i="35"/>
  <c r="E1918" i="35"/>
  <c r="E1917" i="35"/>
  <c r="E1916" i="35"/>
  <c r="E1915" i="35"/>
  <c r="E1914" i="35"/>
  <c r="E1913" i="35"/>
  <c r="E1912" i="35"/>
  <c r="E1911" i="35"/>
  <c r="E1910" i="35"/>
  <c r="E1909" i="35"/>
  <c r="E1908" i="35"/>
  <c r="E1907" i="35"/>
  <c r="E1906" i="35"/>
  <c r="E1905" i="35"/>
  <c r="E1904" i="35"/>
  <c r="E1903" i="35"/>
  <c r="E1902" i="35"/>
  <c r="E1901" i="35"/>
  <c r="E1900" i="35"/>
  <c r="E1899" i="35"/>
  <c r="E1898" i="35"/>
  <c r="E1897" i="35"/>
  <c r="E1896" i="35"/>
  <c r="E1895" i="35"/>
  <c r="E1894" i="35"/>
  <c r="E1893" i="35"/>
  <c r="E1892" i="35"/>
  <c r="E1891" i="35"/>
  <c r="E1890" i="35"/>
  <c r="E1889" i="35"/>
  <c r="E1888" i="35"/>
  <c r="E1887" i="35"/>
  <c r="E1886" i="35"/>
  <c r="E1885" i="35"/>
  <c r="E1884" i="35"/>
  <c r="E1883" i="35"/>
  <c r="E1882" i="35"/>
  <c r="E1881" i="35"/>
  <c r="E1880" i="35"/>
  <c r="E1879" i="35"/>
  <c r="E1878" i="35"/>
  <c r="E1877" i="35"/>
  <c r="E1876" i="35"/>
  <c r="E1875" i="35"/>
  <c r="E1874" i="35"/>
  <c r="E1873" i="35"/>
  <c r="E1872" i="35"/>
  <c r="E1871" i="35"/>
  <c r="E1870" i="35"/>
  <c r="E1869" i="35"/>
  <c r="E1868" i="35"/>
  <c r="E1867" i="35"/>
  <c r="E1866" i="35"/>
  <c r="E1865" i="35"/>
  <c r="E1864" i="35"/>
  <c r="E1863" i="35"/>
  <c r="E1862" i="35"/>
  <c r="E1861" i="35"/>
  <c r="E1860" i="35"/>
  <c r="E1859" i="35"/>
  <c r="E1858" i="35"/>
  <c r="E1857" i="35"/>
  <c r="E1856" i="35"/>
  <c r="E1855" i="35"/>
  <c r="E1854" i="35"/>
  <c r="E1853" i="35"/>
  <c r="E1852" i="35"/>
  <c r="E1851" i="35"/>
  <c r="E1850" i="35"/>
  <c r="E1849" i="35"/>
  <c r="E1848" i="35"/>
  <c r="E1847" i="35"/>
  <c r="E1846" i="35"/>
  <c r="E1845" i="35"/>
  <c r="E1844" i="35"/>
  <c r="E1843" i="35"/>
  <c r="E1842" i="35"/>
  <c r="E1841" i="35"/>
  <c r="E1840" i="35"/>
  <c r="E1839" i="35"/>
  <c r="E1838" i="35"/>
  <c r="E1837" i="35"/>
  <c r="E1836" i="35"/>
  <c r="E1835" i="35"/>
  <c r="E1834" i="35"/>
  <c r="E1833" i="35"/>
  <c r="E1832" i="35"/>
  <c r="E1831" i="35"/>
  <c r="E1830" i="35"/>
  <c r="E1829" i="35"/>
  <c r="E1828" i="35"/>
  <c r="E1827" i="35"/>
  <c r="E1826" i="35"/>
  <c r="E1825" i="35"/>
  <c r="E1824" i="35"/>
  <c r="E1823" i="35"/>
  <c r="E1822" i="35"/>
  <c r="E1821" i="35"/>
  <c r="E1820" i="35"/>
  <c r="E1819" i="35"/>
  <c r="E1818" i="35"/>
  <c r="E1817" i="35"/>
  <c r="E1816" i="35"/>
  <c r="E1815" i="35"/>
  <c r="E1814" i="35"/>
  <c r="E1813" i="35"/>
  <c r="E1812" i="35"/>
  <c r="E1811" i="35"/>
  <c r="E1810" i="35"/>
  <c r="E1809" i="35"/>
  <c r="E1808" i="35"/>
  <c r="E1807" i="35"/>
  <c r="E1806" i="35"/>
  <c r="E1805" i="35"/>
  <c r="E1804" i="35"/>
  <c r="E1803" i="35"/>
  <c r="E1802" i="35"/>
  <c r="E1801" i="35"/>
  <c r="E1800" i="35"/>
  <c r="E1799" i="35"/>
  <c r="E1798" i="35"/>
  <c r="E1797" i="35"/>
  <c r="E1796" i="35"/>
  <c r="E1795" i="35"/>
  <c r="E1794" i="35"/>
  <c r="E1793" i="35"/>
  <c r="E1792" i="35"/>
  <c r="E1791" i="35"/>
  <c r="E1790" i="35"/>
  <c r="E1789" i="35"/>
  <c r="E1788" i="35"/>
  <c r="E1787" i="35"/>
  <c r="E1786" i="35"/>
  <c r="E1785" i="35"/>
  <c r="E1784" i="35"/>
  <c r="E1783" i="35"/>
  <c r="E1782" i="35"/>
  <c r="E1781" i="35"/>
  <c r="E1780" i="35"/>
  <c r="E1779" i="35"/>
  <c r="E1778" i="35"/>
  <c r="E1777" i="35"/>
  <c r="E1776" i="35"/>
  <c r="E1775" i="35"/>
  <c r="E1774" i="35"/>
  <c r="E1773" i="35"/>
  <c r="E1772" i="35"/>
  <c r="E1771" i="35"/>
  <c r="E1770" i="35"/>
  <c r="E1769" i="35"/>
  <c r="E1768" i="35"/>
  <c r="E1767" i="35"/>
  <c r="E1766" i="35"/>
  <c r="E1765" i="35"/>
  <c r="E1764" i="35"/>
  <c r="E1763" i="35"/>
  <c r="E1762" i="35"/>
  <c r="E1761" i="35"/>
  <c r="E1760" i="35"/>
  <c r="E1759" i="35"/>
  <c r="E1758" i="35"/>
  <c r="E1757" i="35"/>
  <c r="E1756" i="35"/>
  <c r="E1755" i="35"/>
  <c r="E1754" i="35"/>
  <c r="E1753" i="35"/>
  <c r="E1752" i="35"/>
  <c r="E1751" i="35"/>
  <c r="E1750" i="35"/>
  <c r="E1749" i="35"/>
  <c r="E1748" i="35"/>
  <c r="E1747" i="35"/>
  <c r="E1746" i="35"/>
  <c r="E1745" i="35"/>
  <c r="E1744" i="35"/>
  <c r="E1743" i="35"/>
  <c r="E1742" i="35"/>
  <c r="E1741" i="35"/>
  <c r="E1740" i="35"/>
  <c r="E1739" i="35"/>
  <c r="E1738" i="35"/>
  <c r="E1737" i="35"/>
  <c r="E1736" i="35"/>
  <c r="E1735" i="35"/>
  <c r="E1734" i="35"/>
  <c r="E1733" i="35"/>
  <c r="E1732" i="35"/>
  <c r="E1731" i="35"/>
  <c r="E1730" i="35"/>
  <c r="E1729" i="35"/>
  <c r="E1728" i="35"/>
  <c r="E1727" i="35"/>
  <c r="E1726" i="35"/>
  <c r="E1725" i="35"/>
  <c r="E1724" i="35"/>
  <c r="E1723" i="35"/>
  <c r="E1722" i="35"/>
  <c r="E1721" i="35"/>
  <c r="E1720" i="35"/>
  <c r="E1719" i="35"/>
  <c r="E1718" i="35"/>
  <c r="E1717" i="35"/>
  <c r="E1716" i="35"/>
  <c r="E1715" i="35"/>
  <c r="E1714" i="35"/>
  <c r="E1713" i="35"/>
  <c r="E1712" i="35"/>
  <c r="E1711" i="35"/>
  <c r="E1710" i="35"/>
  <c r="E1709" i="35"/>
  <c r="E1708" i="35"/>
  <c r="E1707" i="35"/>
  <c r="E1706" i="35"/>
  <c r="E1705" i="35"/>
  <c r="E1704" i="35"/>
  <c r="E1703" i="35"/>
  <c r="E1702" i="35"/>
  <c r="E1701" i="35"/>
  <c r="E1700" i="35"/>
  <c r="E1699" i="35"/>
  <c r="E1698" i="35"/>
  <c r="E1697" i="35"/>
  <c r="E1696" i="35"/>
  <c r="E1695" i="35"/>
  <c r="E1694" i="35"/>
  <c r="E1693" i="35"/>
  <c r="E1692" i="35"/>
  <c r="E1691" i="35"/>
  <c r="E1690" i="35"/>
  <c r="E1689" i="35"/>
  <c r="E1688" i="35"/>
  <c r="E1687" i="35"/>
  <c r="E1686" i="35"/>
  <c r="E1685" i="35"/>
  <c r="E1684" i="35"/>
  <c r="E1683" i="35"/>
  <c r="E1682" i="35"/>
  <c r="E1681" i="35"/>
  <c r="E1680" i="35"/>
  <c r="E1679" i="35"/>
  <c r="E1678" i="35"/>
  <c r="E1677" i="35"/>
  <c r="E1676" i="35"/>
  <c r="E1675" i="35"/>
  <c r="E1674" i="35"/>
  <c r="E1673" i="35"/>
  <c r="E1672" i="35"/>
  <c r="E1671" i="35"/>
  <c r="E1670" i="35"/>
  <c r="E1669" i="35"/>
  <c r="E1668" i="35"/>
  <c r="E1667" i="35"/>
  <c r="E1666" i="35"/>
  <c r="E1665" i="35"/>
  <c r="E1664" i="35"/>
  <c r="E1663" i="35"/>
  <c r="E1662" i="35"/>
  <c r="E1661" i="35"/>
  <c r="E1660" i="35"/>
  <c r="E1659" i="35"/>
  <c r="E1658" i="35"/>
  <c r="E1657" i="35"/>
  <c r="E1656" i="35"/>
  <c r="E1655" i="35"/>
  <c r="E1654" i="35"/>
  <c r="E1653" i="35"/>
  <c r="E1652" i="35"/>
  <c r="E1651" i="35"/>
  <c r="E1650" i="35"/>
  <c r="E1649" i="35"/>
  <c r="E1648" i="35"/>
  <c r="E1647" i="35"/>
  <c r="E1646" i="35"/>
  <c r="E1645" i="35"/>
  <c r="E1644" i="35"/>
  <c r="E1643" i="35"/>
  <c r="E1642" i="35"/>
  <c r="E1641" i="35"/>
  <c r="E1640" i="35"/>
  <c r="E1639" i="35"/>
  <c r="E1638" i="35"/>
  <c r="E1637" i="35"/>
  <c r="E1636" i="35"/>
  <c r="E1635" i="35"/>
  <c r="E1634" i="35"/>
  <c r="E1633" i="35"/>
  <c r="E1632" i="35"/>
  <c r="E1631" i="35"/>
  <c r="E1630" i="35"/>
  <c r="E1629" i="35"/>
  <c r="E1628" i="35"/>
  <c r="E1627" i="35"/>
  <c r="E1626" i="35"/>
  <c r="E1625" i="35"/>
  <c r="E1624" i="35"/>
  <c r="E1623" i="35"/>
  <c r="E1622" i="35"/>
  <c r="E1621" i="35"/>
  <c r="E1620" i="35"/>
  <c r="E1619" i="35"/>
  <c r="E1618" i="35"/>
  <c r="E1617" i="35"/>
  <c r="E1616" i="35"/>
  <c r="E1615" i="35"/>
  <c r="E1614" i="35"/>
  <c r="E1613" i="35"/>
  <c r="E1612" i="35"/>
  <c r="E1611" i="35"/>
  <c r="E1610" i="35"/>
  <c r="E1609" i="35"/>
  <c r="E1608" i="35"/>
  <c r="E1607" i="35"/>
  <c r="E1606" i="35"/>
  <c r="E1605" i="35"/>
  <c r="E1604" i="35"/>
  <c r="E1603" i="35"/>
  <c r="E1602" i="35"/>
  <c r="E1601" i="35"/>
  <c r="E1600" i="35"/>
  <c r="E1599" i="35"/>
  <c r="E1598" i="35"/>
  <c r="E1597" i="35"/>
  <c r="E1596" i="35"/>
  <c r="E1595" i="35"/>
  <c r="E1594" i="35"/>
  <c r="E1593" i="35"/>
  <c r="E1592" i="35"/>
  <c r="E1591" i="35"/>
  <c r="E1590" i="35"/>
  <c r="E1589" i="35"/>
  <c r="E1588" i="35"/>
  <c r="E1587" i="35"/>
  <c r="E1586" i="35"/>
  <c r="E1585" i="35"/>
  <c r="E1584" i="35"/>
  <c r="E1583" i="35"/>
  <c r="E1582" i="35"/>
  <c r="E1581" i="35"/>
  <c r="E1580" i="35"/>
  <c r="E1579" i="35"/>
  <c r="E1578" i="35"/>
  <c r="E1577" i="35"/>
  <c r="E1576" i="35"/>
  <c r="E1575" i="35"/>
  <c r="E1574" i="35"/>
  <c r="E1573" i="35"/>
  <c r="E1572" i="35"/>
  <c r="E1571" i="35"/>
  <c r="E1570" i="35"/>
  <c r="E1569" i="35"/>
  <c r="E1568" i="35"/>
  <c r="E1567" i="35"/>
  <c r="E1566" i="35"/>
  <c r="E1565" i="35"/>
  <c r="E1564" i="35"/>
  <c r="E1563" i="35"/>
  <c r="E1562" i="35"/>
  <c r="E1561" i="35"/>
  <c r="E1560" i="35"/>
  <c r="E1559" i="35"/>
  <c r="E1558" i="35"/>
  <c r="E1557" i="35"/>
  <c r="E1556" i="35"/>
  <c r="E1555" i="35"/>
  <c r="E1554" i="35"/>
  <c r="E1553" i="35"/>
  <c r="E1552" i="35"/>
  <c r="E1551" i="35"/>
  <c r="E1550" i="35"/>
  <c r="E1549" i="35"/>
  <c r="E1548" i="35"/>
  <c r="E1547" i="35"/>
  <c r="E1546" i="35"/>
  <c r="E1545" i="35"/>
  <c r="E1544" i="35"/>
  <c r="E1543" i="35"/>
  <c r="E1542" i="35"/>
  <c r="E1541" i="35"/>
  <c r="E1540" i="35"/>
  <c r="E1539" i="35"/>
  <c r="E1538" i="35"/>
  <c r="E1537" i="35"/>
  <c r="E1536" i="35"/>
  <c r="E1535" i="35"/>
  <c r="E1534" i="35"/>
  <c r="E1533" i="35"/>
  <c r="E1532" i="35"/>
  <c r="E1531" i="35"/>
  <c r="E1530" i="35"/>
  <c r="E1529" i="35"/>
  <c r="E1528" i="35"/>
  <c r="E1527" i="35"/>
  <c r="E1526" i="35"/>
  <c r="E1525" i="35"/>
  <c r="E1524" i="35"/>
  <c r="E1523" i="35"/>
  <c r="E1522" i="35"/>
  <c r="E1521" i="35"/>
  <c r="E1520" i="35"/>
  <c r="E1519" i="35"/>
  <c r="E1518" i="35"/>
  <c r="E1517" i="35"/>
  <c r="E1516" i="35"/>
  <c r="E1515" i="35"/>
  <c r="E1514" i="35"/>
  <c r="E1513" i="35"/>
  <c r="E1512" i="35"/>
  <c r="E1511" i="35"/>
  <c r="E1510" i="35"/>
  <c r="E1509" i="35"/>
  <c r="E1508" i="35"/>
  <c r="E1507" i="35"/>
  <c r="E1506" i="35"/>
  <c r="E1505" i="35"/>
  <c r="E1504" i="35"/>
  <c r="E1503" i="35"/>
  <c r="E1502" i="35"/>
  <c r="E1501" i="35"/>
  <c r="E1500" i="35"/>
  <c r="E1499" i="35"/>
  <c r="E1498" i="35"/>
  <c r="E1497" i="35"/>
  <c r="E1496" i="35"/>
  <c r="E1495" i="35"/>
  <c r="E1494" i="35"/>
  <c r="E1493" i="35"/>
  <c r="E1492" i="35"/>
  <c r="E1491" i="35"/>
  <c r="E1490" i="35"/>
  <c r="E1489" i="35"/>
  <c r="E1488" i="35"/>
  <c r="E1487" i="35"/>
  <c r="E1486" i="35"/>
  <c r="E1485" i="35"/>
  <c r="E1484" i="35"/>
  <c r="E1483" i="35"/>
  <c r="E1482" i="35"/>
  <c r="E1481" i="35"/>
  <c r="E1480" i="35"/>
  <c r="E1479" i="35"/>
  <c r="E1478" i="35"/>
  <c r="E1477" i="35"/>
  <c r="E1476" i="35"/>
  <c r="E1475" i="35"/>
  <c r="E1474" i="35"/>
  <c r="E1473" i="35"/>
  <c r="E1472" i="35"/>
  <c r="E1471" i="35"/>
  <c r="E1470" i="35"/>
  <c r="E1469" i="35"/>
  <c r="E1468" i="35"/>
  <c r="E1467" i="35"/>
  <c r="E1466" i="35"/>
  <c r="E1465" i="35"/>
  <c r="E1464" i="35"/>
  <c r="E1463" i="35"/>
  <c r="E1462" i="35"/>
  <c r="E1461" i="35"/>
  <c r="E1460" i="35"/>
  <c r="E1459" i="35"/>
  <c r="E1458" i="35"/>
  <c r="E1457" i="35"/>
  <c r="E1456" i="35"/>
  <c r="E1455" i="35"/>
  <c r="E1454" i="35"/>
  <c r="E1453" i="35"/>
  <c r="E1452" i="35"/>
  <c r="E1451" i="35"/>
  <c r="E1450" i="35"/>
  <c r="E1449" i="35"/>
  <c r="E1448" i="35"/>
  <c r="E1447" i="35"/>
  <c r="E1446" i="35"/>
  <c r="E1445" i="35"/>
  <c r="E1444" i="35"/>
  <c r="E1443" i="35"/>
  <c r="E1442" i="35"/>
  <c r="E1441" i="35"/>
  <c r="E1440" i="35"/>
  <c r="E1439" i="35"/>
  <c r="E1438" i="35"/>
  <c r="E1437" i="35"/>
  <c r="E1436" i="35"/>
  <c r="E1435" i="35"/>
  <c r="E1434" i="35"/>
  <c r="E1433" i="35"/>
  <c r="E1432" i="35"/>
  <c r="E1431" i="35"/>
  <c r="E1430" i="35"/>
  <c r="E1429" i="35"/>
  <c r="E1428" i="35"/>
  <c r="E1427" i="35"/>
  <c r="E1426" i="35"/>
  <c r="E1425" i="35"/>
  <c r="E1424" i="35"/>
  <c r="E1423" i="35"/>
  <c r="E1422" i="35"/>
  <c r="E1421" i="35"/>
  <c r="E1420" i="35"/>
  <c r="E1419" i="35"/>
  <c r="E1418" i="35"/>
  <c r="E1417" i="35"/>
  <c r="E1416" i="35"/>
  <c r="E1415" i="35"/>
  <c r="E1414" i="35"/>
  <c r="E1413" i="35"/>
  <c r="E1412" i="35"/>
  <c r="E1411" i="35"/>
  <c r="E1410" i="35"/>
  <c r="E1409" i="35"/>
  <c r="E1408" i="35"/>
  <c r="E1407" i="35"/>
  <c r="E1406" i="35"/>
  <c r="E1405" i="35"/>
  <c r="E1404" i="35"/>
  <c r="E1403" i="35"/>
  <c r="E1402" i="35"/>
  <c r="E1401" i="35"/>
  <c r="E1400" i="35"/>
  <c r="E1399" i="35"/>
  <c r="E1398" i="35"/>
  <c r="E1397" i="35"/>
  <c r="E1396" i="35"/>
  <c r="E1395" i="35"/>
  <c r="E1394" i="35"/>
  <c r="E1393" i="35"/>
  <c r="E1392" i="35"/>
  <c r="E1391" i="35"/>
  <c r="E1390" i="35"/>
  <c r="E1389" i="35"/>
  <c r="E1388" i="35"/>
  <c r="E1387" i="35"/>
  <c r="E1386" i="35"/>
  <c r="E1385" i="35"/>
  <c r="E1384" i="35"/>
  <c r="E1383" i="35"/>
  <c r="E1382" i="35"/>
  <c r="E1381" i="35"/>
  <c r="E1380" i="35"/>
  <c r="E1379" i="35"/>
  <c r="E1378" i="35"/>
  <c r="E1377" i="35"/>
  <c r="E1376" i="35"/>
  <c r="E1375" i="35"/>
  <c r="E1374" i="35"/>
  <c r="E1373" i="35"/>
  <c r="E1372" i="35"/>
  <c r="E1371" i="35"/>
  <c r="E1370" i="35"/>
  <c r="E1369" i="35"/>
  <c r="E1368" i="35"/>
  <c r="E1367" i="35"/>
  <c r="E1366" i="35"/>
  <c r="E1365" i="35"/>
  <c r="E1364" i="35"/>
  <c r="E1363" i="35"/>
  <c r="E1362" i="35"/>
  <c r="E1361" i="35"/>
  <c r="E1360" i="35"/>
  <c r="E1359" i="35"/>
  <c r="E1358" i="35"/>
  <c r="E1357" i="35"/>
  <c r="E1356" i="35"/>
  <c r="E1355" i="35"/>
  <c r="E1354" i="35"/>
  <c r="E1353" i="35"/>
  <c r="E1352" i="35"/>
  <c r="E1351" i="35"/>
  <c r="E1350" i="35"/>
  <c r="E1349" i="35"/>
  <c r="E1348" i="35"/>
  <c r="E1347" i="35"/>
  <c r="E1346" i="35"/>
  <c r="E1345" i="35"/>
  <c r="E1344" i="35"/>
  <c r="E1343" i="35"/>
  <c r="E1342" i="35"/>
  <c r="E1341" i="35"/>
  <c r="E1340" i="35"/>
  <c r="E1339" i="35"/>
  <c r="E1338" i="35"/>
  <c r="E1337" i="35"/>
  <c r="E1336" i="35"/>
  <c r="E1335" i="35"/>
  <c r="E1334" i="35"/>
  <c r="E1333" i="35"/>
  <c r="E1332" i="35"/>
  <c r="E1331" i="35"/>
  <c r="E1330" i="35"/>
  <c r="E1329" i="35"/>
  <c r="E1328" i="35"/>
  <c r="E1327" i="35"/>
  <c r="E1326" i="35"/>
  <c r="E1325" i="35"/>
  <c r="E1324" i="35"/>
  <c r="E1323" i="35"/>
  <c r="E1322" i="35"/>
  <c r="E1321" i="35"/>
  <c r="E1320" i="35"/>
  <c r="E1319" i="35"/>
  <c r="E1318" i="35"/>
  <c r="E1317" i="35"/>
  <c r="E1316" i="35"/>
  <c r="E1315" i="35"/>
  <c r="E1314" i="35"/>
  <c r="E1313" i="35"/>
  <c r="E1312" i="35"/>
  <c r="E1311" i="35"/>
  <c r="E1310" i="35"/>
  <c r="E1309" i="35"/>
  <c r="E1308" i="35"/>
  <c r="E1307" i="35"/>
  <c r="E1306" i="35"/>
  <c r="E1305" i="35"/>
  <c r="E1304" i="35"/>
  <c r="E1303" i="35"/>
  <c r="E1302" i="35"/>
  <c r="E1301" i="35"/>
  <c r="E1300" i="35"/>
  <c r="E1299" i="35"/>
  <c r="E1298" i="35"/>
  <c r="E1297" i="35"/>
  <c r="E1296" i="35"/>
  <c r="E1295" i="35"/>
  <c r="E1294" i="35"/>
  <c r="E1293" i="35"/>
  <c r="E1292" i="35"/>
  <c r="E1291" i="35"/>
  <c r="E1290" i="35"/>
  <c r="E1289" i="35"/>
  <c r="E1288" i="35"/>
  <c r="E1287" i="35"/>
  <c r="E1286" i="35"/>
  <c r="E1285" i="35"/>
  <c r="E1284" i="35"/>
  <c r="E1283" i="35"/>
  <c r="E1282" i="35"/>
  <c r="E1281" i="35"/>
  <c r="E1280" i="35"/>
  <c r="E1279" i="35"/>
  <c r="E1278" i="35"/>
  <c r="E1277" i="35"/>
  <c r="E1276" i="35"/>
  <c r="E1275" i="35"/>
  <c r="E1274" i="35"/>
  <c r="E1273" i="35"/>
  <c r="E1272" i="35"/>
  <c r="E1271" i="35"/>
  <c r="E1270" i="35"/>
  <c r="E1269" i="35"/>
  <c r="E1268" i="35"/>
  <c r="E1267" i="35"/>
  <c r="E1266" i="35"/>
  <c r="E1265" i="35"/>
  <c r="E1264" i="35"/>
  <c r="E1263" i="35"/>
  <c r="E1262" i="35"/>
  <c r="E1261" i="35"/>
  <c r="E1260" i="35"/>
  <c r="E1259" i="35"/>
  <c r="E1258" i="35"/>
  <c r="E1257" i="35"/>
  <c r="E1256" i="35"/>
  <c r="E1255" i="35"/>
  <c r="E1254" i="35"/>
  <c r="E1253" i="35"/>
  <c r="E1252" i="35"/>
  <c r="E1251" i="35"/>
  <c r="E1250" i="35"/>
  <c r="E1249" i="35"/>
  <c r="E1248" i="35"/>
  <c r="E1247" i="35"/>
  <c r="E1246" i="35"/>
  <c r="E1245" i="35"/>
  <c r="E1244" i="35"/>
  <c r="E1243" i="35"/>
  <c r="E1242" i="35"/>
  <c r="E1241" i="35"/>
  <c r="E1240" i="35"/>
  <c r="E1239" i="35"/>
  <c r="E1238" i="35"/>
  <c r="E1237" i="35"/>
  <c r="E1236" i="35"/>
  <c r="E1235" i="35"/>
  <c r="E1234" i="35"/>
  <c r="E1233" i="35"/>
  <c r="E1232" i="35"/>
  <c r="E1231" i="35"/>
  <c r="E1230" i="35"/>
  <c r="E1229" i="35"/>
  <c r="E1228" i="35"/>
  <c r="E1227" i="35"/>
  <c r="E1226" i="35"/>
  <c r="E1225" i="35"/>
  <c r="E1224" i="35"/>
  <c r="E1223" i="35"/>
  <c r="E1222" i="35"/>
  <c r="E1221" i="35"/>
  <c r="E1220" i="35"/>
  <c r="E1219" i="35"/>
  <c r="E1218" i="35"/>
  <c r="E1217" i="35"/>
  <c r="E1216" i="35"/>
  <c r="E1215" i="35"/>
  <c r="E1214" i="35"/>
  <c r="E1213" i="35"/>
  <c r="E1212" i="35"/>
  <c r="E1211" i="35"/>
  <c r="E1210" i="35"/>
  <c r="E1209" i="35"/>
  <c r="E1208" i="35"/>
  <c r="E1207" i="35"/>
  <c r="E1206" i="35"/>
  <c r="E1205" i="35"/>
  <c r="E1204" i="35"/>
  <c r="E1203" i="35"/>
  <c r="E1202" i="35"/>
  <c r="E1201" i="35"/>
  <c r="E1200" i="35"/>
  <c r="E1199" i="35"/>
  <c r="E1198" i="35"/>
  <c r="E1197" i="35"/>
  <c r="E1196" i="35"/>
  <c r="E1195" i="35"/>
  <c r="E1194" i="35"/>
  <c r="E1193" i="35"/>
  <c r="E1192" i="35"/>
  <c r="E1191" i="35"/>
  <c r="E1190" i="35"/>
  <c r="E1189" i="35"/>
  <c r="E1188" i="35"/>
  <c r="E1187" i="35"/>
  <c r="E1186" i="35"/>
  <c r="E1185" i="35"/>
  <c r="E1184" i="35"/>
  <c r="E1183" i="35"/>
  <c r="E1182" i="35"/>
  <c r="E1181" i="35"/>
  <c r="E1180" i="35"/>
  <c r="E1179" i="35"/>
  <c r="E1178" i="35"/>
  <c r="E1177" i="35"/>
  <c r="E1176" i="35"/>
  <c r="E1175" i="35"/>
  <c r="E1174" i="35"/>
  <c r="E1173" i="35"/>
  <c r="E1172" i="35"/>
  <c r="E1171" i="35"/>
  <c r="E1170" i="35"/>
  <c r="E1169" i="35"/>
  <c r="E1168" i="35"/>
  <c r="E1167" i="35"/>
  <c r="E1166" i="35"/>
  <c r="E1165" i="35"/>
  <c r="E1164" i="35"/>
  <c r="E1163" i="35"/>
  <c r="E1162" i="35"/>
  <c r="E1161" i="35"/>
  <c r="E1160" i="35"/>
  <c r="E1159" i="35"/>
  <c r="E1158" i="35"/>
  <c r="E1157" i="35"/>
  <c r="E1156" i="35"/>
  <c r="E1155" i="35"/>
  <c r="E1154" i="35"/>
  <c r="E1153" i="35"/>
  <c r="E1152" i="35"/>
  <c r="E1151" i="35"/>
  <c r="E1150" i="35"/>
  <c r="E1149" i="35"/>
  <c r="E1148" i="35"/>
  <c r="E1147" i="35"/>
  <c r="E1146" i="35"/>
  <c r="E1145" i="35"/>
  <c r="E1144" i="35"/>
  <c r="E1143" i="35"/>
  <c r="E1142" i="35"/>
  <c r="E1141" i="35"/>
  <c r="E1140" i="35"/>
  <c r="E1139" i="35"/>
  <c r="E1138" i="35"/>
  <c r="E1137" i="35"/>
  <c r="E1136" i="35"/>
  <c r="E1135" i="35"/>
  <c r="E1134" i="35"/>
  <c r="E1133" i="35"/>
  <c r="E1132" i="35"/>
  <c r="E1131" i="35"/>
  <c r="E1130" i="35"/>
  <c r="E1129" i="35"/>
  <c r="E1128" i="35"/>
  <c r="E1127" i="35"/>
  <c r="E1126" i="35"/>
  <c r="E1125" i="35"/>
  <c r="E1124" i="35"/>
  <c r="E1123" i="35"/>
  <c r="E1122" i="35"/>
  <c r="E1121" i="35"/>
  <c r="E1120" i="35"/>
  <c r="E1119" i="35"/>
  <c r="E1118" i="35"/>
  <c r="E1117" i="35"/>
  <c r="E1116" i="35"/>
  <c r="E1115" i="35"/>
  <c r="E1114" i="35"/>
  <c r="E1113" i="35"/>
  <c r="E1112" i="35"/>
  <c r="E1111" i="35"/>
  <c r="E1110" i="35"/>
  <c r="E1109" i="35"/>
  <c r="E1108" i="35"/>
  <c r="E1107" i="35"/>
  <c r="E1106" i="35"/>
  <c r="E1105" i="35"/>
  <c r="E1104" i="35"/>
  <c r="E1103" i="35"/>
  <c r="E1102" i="35"/>
  <c r="E1101" i="35"/>
  <c r="E1100" i="35"/>
  <c r="E1099" i="35"/>
  <c r="E1098" i="35"/>
  <c r="E1097" i="35"/>
  <c r="E1096" i="35"/>
  <c r="E1095" i="35"/>
  <c r="E1094" i="35"/>
  <c r="E1093" i="35"/>
  <c r="E1092" i="35"/>
  <c r="E1091" i="35"/>
  <c r="E1090" i="35"/>
  <c r="E1089" i="35"/>
  <c r="E1088" i="35"/>
  <c r="E1087" i="35"/>
  <c r="E1086" i="35"/>
  <c r="E1085" i="35"/>
  <c r="E1084" i="35"/>
  <c r="E1083" i="35"/>
  <c r="E1082" i="35"/>
  <c r="E1081" i="35"/>
  <c r="E1080" i="35"/>
  <c r="E1079" i="35"/>
  <c r="E1078" i="35"/>
  <c r="E1077" i="35"/>
  <c r="E1076" i="35"/>
  <c r="E1075" i="35"/>
  <c r="E1074" i="35"/>
  <c r="E1073" i="35"/>
  <c r="E1072" i="35"/>
  <c r="E1071" i="35"/>
  <c r="E1070" i="35"/>
  <c r="E1069" i="35"/>
  <c r="E1068" i="35"/>
  <c r="E1067" i="35"/>
  <c r="E1066" i="35"/>
  <c r="E1065" i="35"/>
  <c r="E1064" i="35"/>
  <c r="E1063" i="35"/>
  <c r="E1062" i="35"/>
  <c r="E1061" i="35"/>
  <c r="E1060" i="35"/>
  <c r="E1059" i="35"/>
  <c r="E1058" i="35"/>
  <c r="E1057" i="35"/>
  <c r="E1056" i="35"/>
  <c r="E1055" i="35"/>
  <c r="E1054" i="35"/>
  <c r="E1053" i="35"/>
  <c r="E1052" i="35"/>
  <c r="E1051" i="35"/>
  <c r="E1050" i="35"/>
  <c r="E1049" i="35"/>
  <c r="E1048" i="35"/>
  <c r="E1047" i="35"/>
  <c r="E1046" i="35"/>
  <c r="E1045" i="35"/>
  <c r="E1044" i="35"/>
  <c r="E1043" i="35"/>
  <c r="E1042" i="35"/>
  <c r="E1041" i="35"/>
  <c r="E1040" i="35"/>
  <c r="E1039" i="35"/>
  <c r="E1038" i="35"/>
  <c r="E1037" i="35"/>
  <c r="E1036" i="35"/>
  <c r="E1035" i="35"/>
  <c r="E1034" i="35"/>
  <c r="E1033" i="35"/>
  <c r="E1032" i="35"/>
  <c r="E1031" i="35"/>
  <c r="E1030" i="35"/>
  <c r="E1029" i="35"/>
  <c r="E1028" i="35"/>
  <c r="E1027" i="35"/>
  <c r="E1026" i="35"/>
  <c r="E1025" i="35"/>
  <c r="E1024" i="35"/>
  <c r="E1023" i="35"/>
  <c r="E1022" i="35"/>
  <c r="E1021" i="35"/>
  <c r="E1020" i="35"/>
  <c r="E1019" i="35"/>
  <c r="E1018" i="35"/>
  <c r="E1017" i="35"/>
  <c r="E1016" i="35"/>
  <c r="E1015" i="35"/>
  <c r="E1014" i="35"/>
  <c r="E1013" i="35"/>
  <c r="E1012" i="35"/>
  <c r="E1011" i="35"/>
  <c r="E1010" i="35"/>
  <c r="E1009" i="35"/>
  <c r="E1008" i="35"/>
  <c r="E1007" i="35"/>
  <c r="E1006" i="35"/>
  <c r="E1005" i="35"/>
  <c r="E1004" i="35"/>
  <c r="E1003" i="35"/>
  <c r="E1002" i="35"/>
  <c r="E1001" i="35"/>
  <c r="E1000" i="35"/>
  <c r="E999" i="35"/>
  <c r="E998" i="35"/>
  <c r="E997" i="35"/>
  <c r="E996" i="35"/>
  <c r="E995" i="35"/>
  <c r="E994" i="35"/>
  <c r="E993" i="35"/>
  <c r="E992" i="35"/>
  <c r="E991" i="35"/>
  <c r="E990" i="35"/>
  <c r="E989" i="35"/>
  <c r="E988" i="35"/>
  <c r="E987" i="35"/>
  <c r="E986" i="35"/>
  <c r="E985" i="35"/>
  <c r="E984" i="35"/>
  <c r="E983" i="35"/>
  <c r="E982" i="35"/>
  <c r="E981" i="35"/>
  <c r="E980" i="35"/>
  <c r="E979" i="35"/>
  <c r="E978" i="35"/>
  <c r="E977" i="35"/>
  <c r="E976" i="35"/>
  <c r="E975" i="35"/>
  <c r="E974" i="35"/>
  <c r="E973" i="35"/>
  <c r="E972" i="35"/>
  <c r="E971" i="35"/>
  <c r="E970" i="35"/>
  <c r="E969" i="35"/>
  <c r="E968" i="35"/>
  <c r="E967" i="35"/>
  <c r="E966" i="35"/>
  <c r="E965" i="35"/>
  <c r="E964" i="35"/>
  <c r="E963" i="35"/>
  <c r="E962" i="35"/>
  <c r="E961" i="35"/>
  <c r="E960" i="35"/>
  <c r="E959" i="35"/>
  <c r="E958" i="35"/>
  <c r="E957" i="35"/>
  <c r="E956" i="35"/>
  <c r="E955" i="35"/>
  <c r="E954" i="35"/>
  <c r="E953" i="35"/>
  <c r="E952" i="35"/>
  <c r="E951" i="35"/>
  <c r="E950" i="35"/>
  <c r="E949" i="35"/>
  <c r="E948" i="35"/>
  <c r="E947" i="35"/>
  <c r="E946" i="35"/>
  <c r="E945" i="35"/>
  <c r="E944" i="35"/>
  <c r="E943" i="35"/>
  <c r="E942" i="35"/>
  <c r="E941" i="35"/>
  <c r="E940" i="35"/>
  <c r="E939" i="35"/>
  <c r="E938" i="35"/>
  <c r="E937" i="35"/>
  <c r="E936" i="35"/>
  <c r="E935" i="35"/>
  <c r="E934" i="35"/>
  <c r="E933" i="35"/>
  <c r="E932" i="35"/>
  <c r="E931" i="35"/>
  <c r="E930" i="35"/>
  <c r="E929" i="35"/>
  <c r="E928" i="35"/>
  <c r="E927" i="35"/>
  <c r="E926" i="35"/>
  <c r="E925" i="35"/>
  <c r="E924" i="35"/>
  <c r="E923" i="35"/>
  <c r="E922" i="35"/>
  <c r="E921" i="35"/>
  <c r="E920" i="35"/>
  <c r="E919" i="35"/>
  <c r="E918" i="35"/>
  <c r="E917" i="35"/>
  <c r="E916" i="35"/>
  <c r="E915" i="35"/>
  <c r="E914" i="35"/>
  <c r="E913" i="35"/>
  <c r="E912" i="35"/>
  <c r="E911" i="35"/>
  <c r="E910" i="35"/>
  <c r="E909" i="35"/>
  <c r="E908" i="35"/>
  <c r="E907" i="35"/>
  <c r="E906" i="35"/>
  <c r="E905" i="35"/>
  <c r="E904" i="35"/>
  <c r="E903" i="35"/>
  <c r="E902" i="35"/>
  <c r="E901" i="35"/>
  <c r="E900" i="35"/>
  <c r="E899" i="35"/>
  <c r="E898" i="35"/>
  <c r="E897" i="35"/>
  <c r="E896" i="35"/>
  <c r="E895" i="35"/>
  <c r="E894" i="35"/>
  <c r="E893" i="35"/>
  <c r="E892" i="35"/>
  <c r="E891" i="35"/>
  <c r="E890" i="35"/>
  <c r="E889" i="35"/>
  <c r="E888" i="35"/>
  <c r="E887" i="35"/>
  <c r="E886" i="35"/>
  <c r="E885" i="35"/>
  <c r="E884" i="35"/>
  <c r="E883" i="35"/>
  <c r="E882" i="35"/>
  <c r="E881" i="35"/>
  <c r="E880" i="35"/>
  <c r="E879" i="35"/>
  <c r="E878" i="35"/>
  <c r="E877" i="35"/>
  <c r="E876" i="35"/>
  <c r="E875" i="35"/>
  <c r="E874" i="35"/>
  <c r="E873" i="35"/>
  <c r="E872" i="35"/>
  <c r="E871" i="35"/>
  <c r="E870" i="35"/>
  <c r="E869" i="35"/>
  <c r="E868" i="35"/>
  <c r="E867" i="35"/>
  <c r="E866" i="35"/>
  <c r="E865" i="35"/>
  <c r="E864" i="35"/>
  <c r="E863" i="35"/>
  <c r="E862" i="35"/>
  <c r="E861" i="35"/>
  <c r="E860" i="35"/>
  <c r="E859" i="35"/>
  <c r="E858" i="35"/>
  <c r="E857" i="35"/>
  <c r="E856" i="35"/>
  <c r="E855" i="35"/>
  <c r="E854" i="35"/>
  <c r="E853" i="35"/>
  <c r="E852" i="35"/>
  <c r="E851" i="35"/>
  <c r="E850" i="35"/>
  <c r="E849" i="35"/>
  <c r="E848" i="35"/>
  <c r="E847" i="35"/>
  <c r="E846" i="35"/>
  <c r="E845" i="35"/>
  <c r="E844" i="35"/>
  <c r="E843" i="35"/>
  <c r="E842" i="35"/>
  <c r="E841" i="35"/>
  <c r="E840" i="35"/>
  <c r="E839" i="35"/>
  <c r="E838" i="35"/>
  <c r="E837" i="35"/>
  <c r="E836" i="35"/>
  <c r="E835" i="35"/>
  <c r="E834" i="35"/>
  <c r="E833" i="35"/>
  <c r="E832" i="35"/>
  <c r="E831" i="35"/>
  <c r="E830" i="35"/>
  <c r="E829" i="35"/>
  <c r="E828" i="35"/>
  <c r="E827" i="35"/>
  <c r="E826" i="35"/>
  <c r="E825" i="35"/>
  <c r="E824" i="35"/>
  <c r="E823" i="35"/>
  <c r="E822" i="35"/>
  <c r="E821" i="35"/>
  <c r="E820" i="35"/>
  <c r="E819" i="35"/>
  <c r="E818" i="35"/>
  <c r="E817" i="35"/>
  <c r="E816" i="35"/>
  <c r="E815" i="35"/>
  <c r="E814" i="35"/>
  <c r="E813" i="35"/>
  <c r="E812" i="35"/>
  <c r="E811" i="35"/>
  <c r="E810" i="35"/>
  <c r="E809" i="35"/>
  <c r="E808" i="35"/>
  <c r="E807" i="35"/>
  <c r="E806" i="35"/>
  <c r="E805" i="35"/>
  <c r="E804" i="35"/>
  <c r="E803" i="35"/>
  <c r="E802" i="35"/>
  <c r="E801" i="35"/>
  <c r="E800" i="35"/>
  <c r="E799" i="35"/>
  <c r="E798" i="35"/>
  <c r="E797" i="35"/>
  <c r="E796" i="35"/>
  <c r="E795" i="35"/>
  <c r="E794" i="35"/>
  <c r="E793" i="35"/>
  <c r="E792" i="35"/>
  <c r="E791" i="35"/>
  <c r="E790" i="35"/>
  <c r="E789" i="35"/>
  <c r="E788" i="35"/>
  <c r="E787" i="35"/>
  <c r="E786" i="35"/>
  <c r="E785" i="35"/>
  <c r="E784" i="35"/>
  <c r="E783" i="35"/>
  <c r="E782" i="35"/>
  <c r="E781" i="35"/>
  <c r="E780" i="35"/>
  <c r="E779" i="35"/>
  <c r="E778" i="35"/>
  <c r="E777" i="35"/>
  <c r="E776" i="35"/>
  <c r="E775" i="35"/>
  <c r="E774" i="35"/>
  <c r="E773" i="35"/>
  <c r="E772" i="35"/>
  <c r="E771" i="35"/>
  <c r="E770" i="35"/>
  <c r="E769" i="35"/>
  <c r="E768" i="35"/>
  <c r="E767" i="35"/>
  <c r="E766" i="35"/>
  <c r="E765" i="35"/>
  <c r="E764" i="35"/>
  <c r="E763" i="35"/>
  <c r="E762" i="35"/>
  <c r="E761" i="35"/>
  <c r="E760" i="35"/>
  <c r="E759" i="35"/>
  <c r="E758" i="35"/>
  <c r="E757" i="35"/>
  <c r="E756" i="35"/>
  <c r="E755" i="35"/>
  <c r="E754" i="35"/>
  <c r="E753" i="35"/>
  <c r="E752" i="35"/>
  <c r="E751" i="35"/>
  <c r="E750" i="35"/>
  <c r="E749" i="35"/>
  <c r="E748" i="35"/>
  <c r="E747" i="35"/>
  <c r="E746" i="35"/>
  <c r="E745" i="35"/>
  <c r="E744" i="35"/>
  <c r="E743" i="35"/>
  <c r="E742" i="35"/>
  <c r="E741" i="35"/>
  <c r="E740" i="35"/>
  <c r="E739" i="35"/>
  <c r="E738" i="35"/>
  <c r="E737" i="35"/>
  <c r="E736" i="35"/>
  <c r="E735" i="35"/>
  <c r="E734" i="35"/>
  <c r="E733" i="35"/>
  <c r="E732" i="35"/>
  <c r="E731" i="35"/>
  <c r="E730" i="35"/>
  <c r="E729" i="35"/>
  <c r="E728" i="35"/>
  <c r="E727" i="35"/>
  <c r="E726" i="35"/>
  <c r="E725" i="35"/>
  <c r="E724" i="35"/>
  <c r="E723" i="35"/>
  <c r="E722" i="35"/>
  <c r="E721" i="35"/>
  <c r="E720" i="35"/>
  <c r="E719" i="35"/>
  <c r="E718" i="35"/>
  <c r="E717" i="35"/>
  <c r="E716" i="35"/>
  <c r="E715" i="35"/>
  <c r="E714" i="35"/>
  <c r="E713" i="35"/>
  <c r="E712" i="35"/>
  <c r="E711" i="35"/>
  <c r="E710" i="35"/>
  <c r="E709" i="35"/>
  <c r="E708" i="35"/>
  <c r="E707" i="35"/>
  <c r="E706" i="35"/>
  <c r="E705" i="35"/>
  <c r="E704" i="35"/>
  <c r="E703" i="35"/>
  <c r="E702" i="35"/>
  <c r="E701" i="35"/>
  <c r="E700" i="35"/>
  <c r="E699" i="35"/>
  <c r="E698" i="35"/>
  <c r="E697" i="35"/>
  <c r="E696" i="35"/>
  <c r="E695" i="35"/>
  <c r="E694" i="35"/>
  <c r="E693" i="35"/>
  <c r="E692" i="35"/>
  <c r="E691" i="35"/>
  <c r="E690" i="35"/>
  <c r="E689" i="35"/>
  <c r="E688" i="35"/>
  <c r="E687" i="35"/>
  <c r="E686" i="35"/>
  <c r="E685" i="35"/>
  <c r="E684" i="35"/>
  <c r="E683" i="35"/>
  <c r="E682" i="35"/>
  <c r="E681" i="35"/>
  <c r="E680" i="35"/>
  <c r="E679" i="35"/>
  <c r="E678" i="35"/>
  <c r="E677" i="35"/>
  <c r="E676" i="35"/>
  <c r="E675" i="35"/>
  <c r="E674" i="35"/>
  <c r="E673" i="35"/>
  <c r="E672" i="35"/>
  <c r="E671" i="35"/>
  <c r="E670" i="35"/>
  <c r="E669" i="35"/>
  <c r="E668" i="35"/>
  <c r="E667" i="35"/>
  <c r="E666" i="35"/>
  <c r="E665" i="35"/>
  <c r="E664" i="35"/>
  <c r="E663" i="35"/>
  <c r="E662" i="35"/>
  <c r="E661" i="35"/>
  <c r="E660" i="35"/>
  <c r="E659" i="35"/>
  <c r="E658" i="35"/>
  <c r="E657" i="35"/>
  <c r="E656" i="35"/>
  <c r="E655" i="35"/>
  <c r="E654" i="35"/>
  <c r="E653" i="35"/>
  <c r="E652" i="35"/>
  <c r="E651" i="35"/>
  <c r="E650" i="35"/>
  <c r="E649" i="35"/>
  <c r="E648" i="35"/>
  <c r="E647" i="35"/>
  <c r="E646" i="35"/>
  <c r="E645" i="35"/>
  <c r="E644" i="35"/>
  <c r="E643" i="35"/>
  <c r="E642" i="35"/>
  <c r="E641" i="35"/>
  <c r="E640" i="35"/>
  <c r="E639" i="35"/>
  <c r="E638" i="35"/>
  <c r="E637" i="35"/>
  <c r="E636" i="35"/>
  <c r="E635" i="35"/>
  <c r="E634" i="35"/>
  <c r="E633" i="35"/>
  <c r="E632" i="35"/>
  <c r="E631" i="35"/>
  <c r="E630" i="35"/>
  <c r="E629" i="35"/>
  <c r="E628" i="35"/>
  <c r="E627" i="35"/>
  <c r="E626" i="35"/>
  <c r="E625" i="35"/>
  <c r="E624" i="35"/>
  <c r="E623" i="35"/>
  <c r="E622" i="35"/>
  <c r="E621" i="35"/>
  <c r="E620" i="35"/>
  <c r="E619" i="35"/>
  <c r="E618" i="35"/>
  <c r="E617" i="35"/>
  <c r="E616" i="35"/>
  <c r="E615" i="35"/>
  <c r="E614" i="35"/>
  <c r="E613" i="35"/>
  <c r="E612" i="35"/>
  <c r="E611" i="35"/>
  <c r="E610" i="35"/>
  <c r="E609" i="35"/>
  <c r="E608" i="35"/>
  <c r="E607" i="35"/>
  <c r="E606" i="35"/>
  <c r="E605" i="35"/>
  <c r="E604" i="35"/>
  <c r="E603" i="35"/>
  <c r="E602" i="35"/>
  <c r="E601" i="35"/>
  <c r="E600" i="35"/>
  <c r="E599" i="35"/>
  <c r="E598" i="35"/>
  <c r="E597" i="35"/>
  <c r="E596" i="35"/>
  <c r="E595" i="35"/>
  <c r="E594" i="35"/>
  <c r="E593" i="35"/>
  <c r="E592" i="35"/>
  <c r="E591" i="35"/>
  <c r="E590" i="35"/>
  <c r="E589" i="35"/>
  <c r="E588" i="35"/>
  <c r="E587" i="35"/>
  <c r="E586" i="35"/>
  <c r="E585" i="35"/>
  <c r="E584" i="35"/>
  <c r="E583" i="35"/>
  <c r="E582" i="35"/>
  <c r="E581" i="35"/>
  <c r="E580" i="35"/>
  <c r="E579" i="35"/>
  <c r="E578" i="35"/>
  <c r="E577" i="35"/>
  <c r="E576" i="35"/>
  <c r="E575" i="35"/>
  <c r="E574" i="35"/>
  <c r="E573" i="35"/>
  <c r="E572" i="35"/>
  <c r="E571" i="35"/>
  <c r="E570" i="35"/>
  <c r="E569" i="35"/>
  <c r="E568" i="35"/>
  <c r="E567" i="35"/>
  <c r="E566" i="35"/>
  <c r="E565" i="35"/>
  <c r="E564" i="35"/>
  <c r="E563" i="35"/>
  <c r="E562" i="35"/>
  <c r="E561" i="35"/>
  <c r="E560" i="35"/>
  <c r="E559" i="35"/>
  <c r="E558" i="35"/>
  <c r="E557" i="35"/>
  <c r="E556" i="35"/>
  <c r="E555" i="35"/>
  <c r="E554" i="35"/>
  <c r="E553" i="35"/>
  <c r="E552" i="35"/>
  <c r="E551" i="35"/>
  <c r="E550" i="35"/>
  <c r="E549" i="35"/>
  <c r="E548" i="35"/>
  <c r="E547" i="35"/>
  <c r="E546" i="35"/>
  <c r="E545" i="35"/>
  <c r="E544" i="35"/>
  <c r="E543" i="35"/>
  <c r="E542" i="35"/>
  <c r="E541" i="35"/>
  <c r="E540" i="35"/>
  <c r="E539" i="35"/>
  <c r="E538" i="35"/>
  <c r="E537" i="35"/>
  <c r="E536" i="35"/>
  <c r="E535" i="35"/>
  <c r="E534" i="35"/>
  <c r="E533" i="35"/>
  <c r="E532" i="35"/>
  <c r="E531" i="35"/>
  <c r="E530" i="35"/>
  <c r="E529" i="35"/>
  <c r="E528" i="35"/>
  <c r="E527" i="35"/>
  <c r="E526" i="35"/>
  <c r="E525" i="35"/>
  <c r="E524" i="35"/>
  <c r="E523" i="35"/>
  <c r="E522" i="35"/>
  <c r="E521" i="35"/>
  <c r="E520" i="35"/>
  <c r="E519" i="35"/>
  <c r="E518" i="35"/>
  <c r="E517" i="35"/>
  <c r="E516" i="35"/>
  <c r="E515" i="35"/>
  <c r="E514" i="35"/>
  <c r="E513" i="35"/>
  <c r="E512" i="35"/>
  <c r="E511" i="35"/>
  <c r="E510" i="35"/>
  <c r="E509" i="35"/>
  <c r="E508" i="35"/>
  <c r="E507" i="35"/>
  <c r="E506" i="35"/>
  <c r="E505" i="35"/>
  <c r="E504" i="35"/>
  <c r="E503" i="35"/>
  <c r="E502" i="35"/>
  <c r="E501" i="35"/>
  <c r="E500" i="35"/>
  <c r="E499" i="35"/>
  <c r="E498" i="35"/>
  <c r="E497" i="35"/>
  <c r="E496" i="35"/>
  <c r="E495" i="35"/>
  <c r="E494" i="35"/>
  <c r="E493" i="35"/>
  <c r="E492" i="35"/>
  <c r="E491" i="35"/>
  <c r="E490" i="35"/>
  <c r="E489" i="35"/>
  <c r="E488" i="35"/>
  <c r="E487" i="35"/>
  <c r="E486" i="35"/>
  <c r="E485" i="35"/>
  <c r="E484" i="35"/>
  <c r="E483" i="35"/>
  <c r="E482" i="35"/>
  <c r="E481" i="35"/>
  <c r="E480" i="35"/>
  <c r="E479" i="35"/>
  <c r="E478" i="35"/>
  <c r="E477" i="35"/>
  <c r="E476" i="35"/>
  <c r="E475" i="35"/>
  <c r="E474" i="35"/>
  <c r="E473" i="35"/>
  <c r="E472" i="35"/>
  <c r="E471" i="35"/>
  <c r="E470" i="35"/>
  <c r="E469" i="35"/>
  <c r="E468" i="35"/>
  <c r="E467" i="35"/>
  <c r="E466" i="35"/>
  <c r="E465" i="35"/>
  <c r="E464" i="35"/>
  <c r="E463" i="35"/>
  <c r="E462" i="35"/>
  <c r="E461" i="35"/>
  <c r="E460" i="35"/>
  <c r="E459" i="35"/>
  <c r="E458" i="35"/>
  <c r="E457" i="35"/>
  <c r="E456" i="35"/>
  <c r="E455" i="35"/>
  <c r="E454" i="35"/>
  <c r="E453" i="35"/>
  <c r="E452" i="35"/>
  <c r="E451" i="35"/>
  <c r="E450" i="35"/>
  <c r="E449" i="35"/>
  <c r="E448" i="35"/>
  <c r="E447" i="35"/>
  <c r="E446" i="35"/>
  <c r="E445" i="35"/>
  <c r="E444" i="35"/>
  <c r="E443" i="35"/>
  <c r="E442" i="35"/>
  <c r="E441" i="35"/>
  <c r="E440" i="35"/>
  <c r="E439" i="35"/>
  <c r="E438" i="35"/>
  <c r="E437" i="35"/>
  <c r="E436" i="35"/>
  <c r="E435" i="35"/>
  <c r="E434" i="35"/>
  <c r="E433" i="35"/>
  <c r="E432" i="35"/>
  <c r="E431" i="35"/>
  <c r="E430" i="35"/>
  <c r="E429" i="35"/>
  <c r="E428" i="35"/>
  <c r="E427" i="35"/>
  <c r="E426" i="35"/>
  <c r="E425" i="35"/>
  <c r="E424" i="35"/>
  <c r="E423" i="35"/>
  <c r="E422" i="35"/>
  <c r="E421" i="35"/>
  <c r="E420" i="35"/>
  <c r="E419" i="35"/>
  <c r="E418" i="35"/>
  <c r="E417" i="35"/>
  <c r="E416" i="35"/>
  <c r="E415" i="35"/>
  <c r="E414" i="35"/>
  <c r="E413" i="35"/>
  <c r="E412" i="35"/>
  <c r="E411" i="35"/>
  <c r="E410" i="35"/>
  <c r="E409" i="35"/>
  <c r="E408" i="35"/>
  <c r="E407" i="35"/>
  <c r="E406" i="35"/>
  <c r="E405" i="35"/>
  <c r="E404" i="35"/>
  <c r="E403" i="35"/>
  <c r="E402" i="35"/>
  <c r="E401" i="35"/>
  <c r="E400" i="35"/>
  <c r="E399" i="35"/>
  <c r="E398" i="35"/>
  <c r="E397" i="35"/>
  <c r="E396" i="35"/>
  <c r="E395" i="35"/>
  <c r="E394" i="35"/>
  <c r="E393" i="35"/>
  <c r="E392" i="35"/>
  <c r="E391" i="35"/>
  <c r="E390" i="35"/>
  <c r="E389" i="35"/>
  <c r="E388" i="35"/>
  <c r="E387" i="35"/>
  <c r="E386" i="35"/>
  <c r="E385" i="35"/>
  <c r="E384" i="35"/>
  <c r="E383" i="35"/>
  <c r="E382" i="35"/>
  <c r="E381" i="35"/>
  <c r="E380" i="35"/>
  <c r="E379" i="35"/>
  <c r="E378" i="35"/>
  <c r="E377" i="35"/>
  <c r="E376" i="35"/>
  <c r="E375" i="35"/>
  <c r="E374" i="35"/>
  <c r="E373" i="35"/>
  <c r="E372" i="35"/>
  <c r="E371" i="35"/>
  <c r="E370" i="35"/>
  <c r="E369" i="35"/>
  <c r="E368" i="35"/>
  <c r="E367" i="35"/>
  <c r="E366" i="35"/>
  <c r="E365" i="35"/>
  <c r="E364" i="35"/>
  <c r="E363" i="35"/>
  <c r="E362" i="35"/>
  <c r="E361" i="35"/>
  <c r="E360" i="35"/>
  <c r="E359" i="35"/>
  <c r="E358" i="35"/>
  <c r="E357" i="35"/>
  <c r="E356" i="35"/>
  <c r="E355" i="35"/>
  <c r="E354" i="35"/>
  <c r="E353" i="35"/>
  <c r="E352" i="35"/>
  <c r="E351" i="35"/>
  <c r="E350" i="35"/>
  <c r="E349" i="35"/>
  <c r="E348" i="35"/>
  <c r="E347" i="35"/>
  <c r="E346" i="35"/>
  <c r="E345" i="35"/>
  <c r="E344" i="35"/>
  <c r="E343" i="35"/>
  <c r="E342" i="35"/>
  <c r="E341" i="35"/>
  <c r="E340" i="35"/>
  <c r="E339" i="35"/>
  <c r="E338" i="35"/>
  <c r="E337" i="35"/>
  <c r="E336" i="35"/>
  <c r="E335" i="35"/>
  <c r="E334" i="35"/>
  <c r="E333" i="35"/>
  <c r="E332" i="35"/>
  <c r="E331" i="35"/>
  <c r="E330" i="35"/>
  <c r="E329" i="35"/>
  <c r="E328" i="35"/>
  <c r="E327" i="35"/>
  <c r="E326" i="35"/>
  <c r="E325" i="35"/>
  <c r="E324" i="35"/>
  <c r="E323" i="35"/>
  <c r="E322" i="35"/>
  <c r="E321" i="35"/>
  <c r="E320" i="35"/>
  <c r="E319" i="35"/>
  <c r="E318" i="35"/>
  <c r="E317" i="35"/>
  <c r="E316" i="35"/>
  <c r="E315" i="35"/>
  <c r="E314" i="35"/>
  <c r="E313" i="35"/>
  <c r="E312" i="35"/>
  <c r="E311" i="35"/>
  <c r="E310" i="35"/>
  <c r="E309" i="35"/>
  <c r="E308" i="35"/>
  <c r="E307" i="35"/>
  <c r="E306" i="35"/>
  <c r="E305" i="35"/>
  <c r="E304" i="35"/>
  <c r="E303" i="35"/>
  <c r="E302" i="35"/>
  <c r="E301" i="35"/>
  <c r="E300" i="35"/>
  <c r="E299" i="35"/>
  <c r="E298" i="35"/>
  <c r="E297" i="35"/>
  <c r="E296" i="35"/>
  <c r="E295" i="35"/>
  <c r="E294" i="35"/>
  <c r="E293" i="35"/>
  <c r="E292" i="35"/>
  <c r="E291" i="35"/>
  <c r="E290" i="35"/>
  <c r="E289" i="35"/>
  <c r="E288" i="35"/>
  <c r="E287" i="35"/>
  <c r="E286" i="35"/>
  <c r="E285" i="35"/>
  <c r="E284" i="35"/>
  <c r="E283" i="35"/>
  <c r="E282" i="35"/>
  <c r="E281" i="35"/>
  <c r="E280" i="35"/>
  <c r="E279" i="35"/>
  <c r="E278" i="35"/>
  <c r="E277" i="35"/>
  <c r="E276" i="35"/>
  <c r="E275" i="35"/>
  <c r="E274" i="35"/>
  <c r="E273" i="35"/>
  <c r="E272" i="35"/>
  <c r="E271" i="35"/>
  <c r="E270" i="35"/>
  <c r="E269" i="35"/>
  <c r="E268" i="35"/>
  <c r="E267" i="35"/>
  <c r="E266" i="35"/>
  <c r="E265" i="35"/>
  <c r="E264" i="35"/>
  <c r="E263" i="35"/>
  <c r="E262" i="35"/>
  <c r="E261" i="35"/>
  <c r="E260" i="35"/>
  <c r="E259" i="35"/>
  <c r="E258" i="35"/>
  <c r="E257" i="35"/>
  <c r="E256" i="35"/>
  <c r="E255" i="35"/>
  <c r="E254" i="35"/>
  <c r="E253" i="35"/>
  <c r="E252" i="35"/>
  <c r="E251" i="35"/>
  <c r="E250" i="35"/>
  <c r="E249" i="35"/>
  <c r="E248" i="35"/>
  <c r="E247" i="35"/>
  <c r="E246" i="35"/>
  <c r="E245" i="35"/>
  <c r="E244" i="35"/>
  <c r="E243" i="35"/>
  <c r="E242" i="35"/>
  <c r="E241" i="35"/>
  <c r="E240" i="35"/>
  <c r="E239" i="35"/>
  <c r="E238" i="35"/>
  <c r="E237" i="35"/>
  <c r="E236" i="35"/>
  <c r="E235" i="35"/>
  <c r="E234" i="35"/>
  <c r="E233" i="35"/>
  <c r="E232" i="35"/>
  <c r="E231" i="35"/>
  <c r="E230" i="35"/>
  <c r="E229" i="35"/>
  <c r="E228" i="35"/>
  <c r="E227" i="35"/>
  <c r="E226" i="35"/>
  <c r="E225" i="35"/>
  <c r="E224" i="35"/>
  <c r="E223" i="35"/>
  <c r="E222" i="35"/>
  <c r="E221" i="35"/>
  <c r="E220" i="35"/>
  <c r="E219" i="35"/>
  <c r="E218" i="35"/>
  <c r="E217" i="35"/>
  <c r="E216" i="35"/>
  <c r="E215" i="35"/>
  <c r="E214" i="35"/>
  <c r="E213" i="35"/>
  <c r="E212" i="35"/>
  <c r="E211" i="35"/>
  <c r="E210" i="35"/>
  <c r="E209" i="35"/>
  <c r="E208" i="35"/>
  <c r="E207" i="35"/>
  <c r="E206" i="35"/>
  <c r="E205" i="35"/>
  <c r="E204" i="35"/>
  <c r="E203" i="35"/>
  <c r="E202" i="35"/>
  <c r="E201" i="35"/>
  <c r="E200" i="35"/>
  <c r="E199" i="35"/>
  <c r="E198" i="35"/>
  <c r="E197" i="35"/>
  <c r="E196" i="35"/>
  <c r="E195" i="35"/>
  <c r="E194" i="35"/>
  <c r="E193" i="35"/>
  <c r="E192" i="35"/>
  <c r="E191" i="35"/>
  <c r="E190" i="35"/>
  <c r="E189" i="35"/>
  <c r="E188" i="35"/>
  <c r="E187" i="35"/>
  <c r="E186" i="35"/>
  <c r="E185" i="35"/>
  <c r="E184" i="35"/>
  <c r="E183" i="35"/>
  <c r="E182" i="35"/>
  <c r="E181" i="35"/>
  <c r="E180" i="35"/>
  <c r="E179" i="35"/>
  <c r="E178" i="35"/>
  <c r="E177" i="35"/>
  <c r="E176" i="35"/>
  <c r="E175" i="35"/>
  <c r="E174" i="35"/>
  <c r="E173" i="35"/>
  <c r="E172" i="35"/>
  <c r="E171" i="35"/>
  <c r="E170" i="35"/>
  <c r="E169" i="35"/>
  <c r="E168" i="35"/>
  <c r="E167" i="35"/>
  <c r="E166" i="35"/>
  <c r="E165" i="35"/>
  <c r="E164" i="35"/>
  <c r="E163" i="35"/>
  <c r="E162" i="35"/>
  <c r="E161" i="35"/>
  <c r="E160" i="35"/>
  <c r="E159" i="35"/>
  <c r="E158" i="35"/>
  <c r="E157" i="35"/>
  <c r="E156" i="35"/>
  <c r="E155" i="35"/>
  <c r="E154" i="35"/>
  <c r="E153" i="35"/>
  <c r="E152" i="35"/>
  <c r="E151" i="35"/>
  <c r="E150" i="35"/>
  <c r="E149" i="35"/>
  <c r="E148" i="35"/>
  <c r="E147" i="35"/>
  <c r="E146" i="35"/>
  <c r="E145" i="35"/>
  <c r="E144" i="35"/>
  <c r="E143" i="35"/>
  <c r="E142" i="35"/>
  <c r="E141" i="35"/>
  <c r="E140" i="35"/>
  <c r="E139" i="35"/>
  <c r="E138" i="35"/>
  <c r="E137" i="35"/>
  <c r="E136" i="35"/>
  <c r="E135" i="35"/>
  <c r="E134" i="35"/>
  <c r="E133" i="35"/>
  <c r="E132" i="35"/>
  <c r="E131" i="35"/>
  <c r="E130" i="35"/>
  <c r="E129" i="35"/>
  <c r="E128" i="35"/>
  <c r="E127" i="35"/>
  <c r="E126" i="35"/>
  <c r="E125" i="35"/>
  <c r="E124" i="35"/>
  <c r="E123" i="35"/>
  <c r="E122" i="35"/>
  <c r="E121" i="35"/>
  <c r="E120" i="35"/>
  <c r="E119" i="35"/>
  <c r="E118" i="35"/>
  <c r="E117" i="35"/>
  <c r="E116" i="35"/>
  <c r="E115" i="35"/>
  <c r="E114" i="35"/>
  <c r="E113" i="35"/>
  <c r="E112" i="35"/>
  <c r="E111" i="35"/>
  <c r="E110" i="35"/>
  <c r="E109" i="35"/>
  <c r="E108" i="35"/>
  <c r="E107" i="35"/>
  <c r="E106" i="35"/>
  <c r="E105" i="35"/>
  <c r="E104" i="35"/>
  <c r="E103" i="35"/>
  <c r="E102" i="35"/>
  <c r="E101" i="35"/>
  <c r="E100" i="35"/>
  <c r="E99" i="35"/>
  <c r="E98" i="35"/>
  <c r="E97" i="35"/>
  <c r="E96" i="35"/>
  <c r="E95" i="35"/>
  <c r="E94" i="35"/>
  <c r="E93" i="35"/>
  <c r="E92" i="35"/>
  <c r="E91" i="35"/>
  <c r="E90" i="35"/>
  <c r="E89" i="35"/>
  <c r="E88" i="35"/>
  <c r="E87" i="35"/>
  <c r="E86" i="35"/>
  <c r="E85" i="35"/>
  <c r="E84" i="35"/>
  <c r="E83" i="35"/>
  <c r="E82" i="35"/>
  <c r="E81" i="35"/>
  <c r="E80" i="35"/>
  <c r="E79" i="35"/>
  <c r="E78" i="35"/>
  <c r="E77" i="35"/>
  <c r="E76" i="35"/>
  <c r="E75" i="35"/>
  <c r="E74" i="35"/>
  <c r="E73" i="35"/>
  <c r="E72" i="35"/>
  <c r="E71" i="35"/>
  <c r="E70" i="35"/>
  <c r="E69" i="35"/>
  <c r="E68" i="35"/>
  <c r="E67" i="35"/>
  <c r="E66" i="35"/>
  <c r="E65" i="35"/>
  <c r="E64" i="35"/>
  <c r="E63" i="35"/>
  <c r="E62" i="35"/>
  <c r="E61" i="35"/>
  <c r="E60" i="35"/>
  <c r="E59" i="35"/>
  <c r="E58" i="35"/>
  <c r="E57" i="35"/>
  <c r="E56" i="35"/>
  <c r="E55" i="35"/>
  <c r="E54" i="35"/>
  <c r="E53" i="35"/>
  <c r="E52" i="35"/>
  <c r="E51" i="35"/>
  <c r="E50" i="35"/>
  <c r="E49" i="35"/>
  <c r="E48" i="35"/>
  <c r="E47" i="35"/>
  <c r="E46" i="35"/>
  <c r="E45" i="35"/>
  <c r="E44" i="35"/>
  <c r="E43" i="35"/>
  <c r="E42" i="35"/>
  <c r="E41" i="35"/>
  <c r="E40" i="35"/>
  <c r="E39" i="35"/>
  <c r="E38" i="35"/>
  <c r="E37" i="35"/>
  <c r="E36" i="35"/>
  <c r="E35" i="35"/>
  <c r="E34" i="35"/>
  <c r="E33" i="35"/>
  <c r="E32" i="35"/>
  <c r="E31" i="35"/>
  <c r="E30" i="35"/>
  <c r="E29" i="35"/>
  <c r="E28" i="35"/>
  <c r="E27" i="35"/>
  <c r="E26" i="35"/>
  <c r="E25" i="35"/>
  <c r="E24" i="35"/>
  <c r="E23" i="35"/>
  <c r="E22" i="35"/>
  <c r="E21" i="35"/>
  <c r="E20" i="35"/>
  <c r="E19" i="35"/>
  <c r="E18" i="35"/>
  <c r="E17" i="35"/>
  <c r="E16" i="35"/>
  <c r="E15" i="35"/>
  <c r="E14" i="35"/>
  <c r="E13" i="35"/>
  <c r="E12" i="35"/>
  <c r="E11" i="35"/>
  <c r="E10" i="35"/>
  <c r="E9" i="35"/>
  <c r="E8" i="35"/>
  <c r="E7" i="35"/>
  <c r="E6" i="35"/>
  <c r="E5" i="35"/>
  <c r="E4" i="35"/>
  <c r="E3" i="35"/>
  <c r="E2" i="35"/>
  <c r="R159" i="34"/>
  <c r="G159" i="34"/>
  <c r="B159" i="34"/>
  <c r="R158" i="34"/>
  <c r="G158" i="34"/>
  <c r="B158" i="34"/>
  <c r="R157" i="34"/>
  <c r="G157" i="34"/>
  <c r="B157" i="34"/>
  <c r="R156" i="34"/>
  <c r="G156" i="34"/>
  <c r="B156" i="34"/>
  <c r="R155" i="34"/>
  <c r="G155" i="34"/>
  <c r="B155" i="34"/>
  <c r="R154" i="34"/>
  <c r="G154" i="34"/>
  <c r="B154" i="34"/>
  <c r="R153" i="34"/>
  <c r="G153" i="34"/>
  <c r="B153" i="34"/>
  <c r="R152" i="34"/>
  <c r="G152" i="34"/>
  <c r="B152" i="34"/>
  <c r="R151" i="34"/>
  <c r="G151" i="34"/>
  <c r="B151" i="34"/>
  <c r="R150" i="34"/>
  <c r="G150" i="34"/>
  <c r="B150" i="34"/>
  <c r="R149" i="34"/>
  <c r="G149" i="34"/>
  <c r="B149" i="34"/>
  <c r="R148" i="34"/>
  <c r="G148" i="34"/>
  <c r="B148" i="34"/>
  <c r="R147" i="34"/>
  <c r="G147" i="34"/>
  <c r="B147" i="34"/>
  <c r="R146" i="34"/>
  <c r="G146" i="34"/>
  <c r="B146" i="34"/>
  <c r="R145" i="34"/>
  <c r="G145" i="34"/>
  <c r="B145" i="34"/>
  <c r="R144" i="34"/>
  <c r="G144" i="34"/>
  <c r="B144" i="34"/>
  <c r="R143" i="34"/>
  <c r="G143" i="34"/>
  <c r="B143" i="34"/>
  <c r="R142" i="34"/>
  <c r="G142" i="34"/>
  <c r="B142" i="34"/>
  <c r="R141" i="34"/>
  <c r="G141" i="34"/>
  <c r="B141" i="34"/>
  <c r="R140" i="34"/>
  <c r="G140" i="34"/>
  <c r="B140" i="34"/>
  <c r="R139" i="34"/>
  <c r="G139" i="34"/>
  <c r="B139" i="34"/>
  <c r="R138" i="34"/>
  <c r="G138" i="34"/>
  <c r="B138" i="34"/>
  <c r="R137" i="34"/>
  <c r="G137" i="34"/>
  <c r="B137" i="34"/>
  <c r="R136" i="34"/>
  <c r="G136" i="34"/>
  <c r="B136" i="34"/>
  <c r="R135" i="34"/>
  <c r="G135" i="34"/>
  <c r="B135" i="34"/>
  <c r="R134" i="34"/>
  <c r="G134" i="34"/>
  <c r="B134" i="34"/>
  <c r="R133" i="34"/>
  <c r="G133" i="34"/>
  <c r="B133" i="34"/>
  <c r="R132" i="34"/>
  <c r="G132" i="34"/>
  <c r="B132" i="34"/>
  <c r="R131" i="34"/>
  <c r="G131" i="34"/>
  <c r="B131" i="34"/>
  <c r="R130" i="34"/>
  <c r="G130" i="34"/>
  <c r="B130" i="34"/>
  <c r="R129" i="34"/>
  <c r="G129" i="34"/>
  <c r="B129" i="34"/>
  <c r="R128" i="34"/>
  <c r="G128" i="34"/>
  <c r="B128" i="34"/>
  <c r="R127" i="34"/>
  <c r="G127" i="34"/>
  <c r="B127" i="34"/>
  <c r="R126" i="34"/>
  <c r="G126" i="34"/>
  <c r="B126" i="34"/>
  <c r="R125" i="34"/>
  <c r="G125" i="34"/>
  <c r="B125" i="34"/>
  <c r="R124" i="34"/>
  <c r="G124" i="34"/>
  <c r="B124" i="34"/>
  <c r="R123" i="34"/>
  <c r="G123" i="34"/>
  <c r="B123" i="34"/>
  <c r="R122" i="34"/>
  <c r="G122" i="34"/>
  <c r="B122" i="34"/>
  <c r="R121" i="34"/>
  <c r="G121" i="34"/>
  <c r="B121" i="34"/>
  <c r="R120" i="34"/>
  <c r="G120" i="34"/>
  <c r="B120" i="34"/>
  <c r="R119" i="34"/>
  <c r="G119" i="34"/>
  <c r="B119" i="34"/>
  <c r="R118" i="34"/>
  <c r="G118" i="34"/>
  <c r="B118" i="34"/>
  <c r="R117" i="34"/>
  <c r="G117" i="34"/>
  <c r="B117" i="34"/>
  <c r="R116" i="34"/>
  <c r="G116" i="34"/>
  <c r="B116" i="34"/>
  <c r="R115" i="34"/>
  <c r="G115" i="34"/>
  <c r="B115" i="34"/>
  <c r="R108" i="34"/>
  <c r="G108" i="34"/>
  <c r="B108" i="34"/>
  <c r="R107" i="34"/>
  <c r="G107" i="34"/>
  <c r="B107" i="34"/>
  <c r="R106" i="34"/>
  <c r="G106" i="34"/>
  <c r="B106" i="34"/>
  <c r="R105" i="34"/>
  <c r="G105" i="34"/>
  <c r="B105" i="34"/>
  <c r="R104" i="34"/>
  <c r="G104" i="34"/>
  <c r="B104" i="34"/>
  <c r="R103" i="34"/>
  <c r="G103" i="34"/>
  <c r="B103" i="34"/>
  <c r="R102" i="34"/>
  <c r="G102" i="34"/>
  <c r="B102" i="34"/>
  <c r="R101" i="34"/>
  <c r="G101" i="34"/>
  <c r="B101" i="34"/>
  <c r="R100" i="34"/>
  <c r="G100" i="34"/>
  <c r="B100" i="34"/>
  <c r="R99" i="34"/>
  <c r="G99" i="34"/>
  <c r="B99" i="34"/>
  <c r="R98" i="34"/>
  <c r="G98" i="34"/>
  <c r="B98" i="34"/>
  <c r="R97" i="34"/>
  <c r="G97" i="34"/>
  <c r="B97" i="34"/>
  <c r="R96" i="34"/>
  <c r="G96" i="34"/>
  <c r="B96" i="34"/>
  <c r="R95" i="34"/>
  <c r="G95" i="34"/>
  <c r="B95" i="34"/>
  <c r="R94" i="34"/>
  <c r="G94" i="34"/>
  <c r="B94" i="34"/>
  <c r="R93" i="34"/>
  <c r="G93" i="34"/>
  <c r="B93" i="34"/>
  <c r="R92" i="34"/>
  <c r="G92" i="34"/>
  <c r="B92" i="34"/>
  <c r="R91" i="34"/>
  <c r="G91" i="34"/>
  <c r="B91" i="34"/>
  <c r="R90" i="34"/>
  <c r="G90" i="34"/>
  <c r="B90" i="34"/>
  <c r="R89" i="34"/>
  <c r="G89" i="34"/>
  <c r="B89" i="34"/>
  <c r="R88" i="34"/>
  <c r="G88" i="34"/>
  <c r="B88" i="34"/>
  <c r="R87" i="34"/>
  <c r="G87" i="34"/>
  <c r="B87" i="34"/>
  <c r="R86" i="34"/>
  <c r="G86" i="34"/>
  <c r="B86" i="34"/>
  <c r="R85" i="34"/>
  <c r="G85" i="34"/>
  <c r="B85" i="34"/>
  <c r="R84" i="34"/>
  <c r="G84" i="34"/>
  <c r="B84" i="34"/>
  <c r="R83" i="34"/>
  <c r="G83" i="34"/>
  <c r="B83" i="34"/>
  <c r="R82" i="34"/>
  <c r="G82" i="34"/>
  <c r="B82" i="34"/>
  <c r="R81" i="34"/>
  <c r="G81" i="34"/>
  <c r="B81" i="34"/>
  <c r="R80" i="34"/>
  <c r="G80" i="34"/>
  <c r="B80" i="34"/>
  <c r="R79" i="34"/>
  <c r="G79" i="34"/>
  <c r="B79" i="34"/>
  <c r="R78" i="34"/>
  <c r="G78" i="34"/>
  <c r="B78" i="34"/>
  <c r="R77" i="34"/>
  <c r="G77" i="34"/>
  <c r="B77" i="34"/>
  <c r="R76" i="34"/>
  <c r="G76" i="34"/>
  <c r="B76" i="34"/>
  <c r="R75" i="34"/>
  <c r="G75" i="34"/>
  <c r="B75" i="34"/>
  <c r="R74" i="34"/>
  <c r="G74" i="34"/>
  <c r="B74" i="34"/>
  <c r="R73" i="34"/>
  <c r="G73" i="34"/>
  <c r="B73" i="34"/>
  <c r="R72" i="34"/>
  <c r="G72" i="34"/>
  <c r="B72" i="34"/>
  <c r="R71" i="34"/>
  <c r="G71" i="34"/>
  <c r="B71" i="34"/>
  <c r="R70" i="34"/>
  <c r="G70" i="34"/>
  <c r="B70" i="34"/>
  <c r="R69" i="34"/>
  <c r="G69" i="34"/>
  <c r="B69" i="34"/>
  <c r="R68" i="34"/>
  <c r="G68" i="34"/>
  <c r="B68" i="34"/>
  <c r="R67" i="34"/>
  <c r="G67" i="34"/>
  <c r="B67" i="34"/>
  <c r="R66" i="34"/>
  <c r="G66" i="34"/>
  <c r="B66" i="34"/>
  <c r="R65" i="34"/>
  <c r="G65" i="34"/>
  <c r="B65" i="34"/>
  <c r="R64" i="34"/>
  <c r="G64" i="34"/>
  <c r="B64" i="34"/>
  <c r="R57" i="34"/>
  <c r="G57" i="34"/>
  <c r="B57" i="34"/>
  <c r="R56" i="34"/>
  <c r="G56" i="34"/>
  <c r="B56" i="34"/>
  <c r="R55" i="34"/>
  <c r="G55" i="34"/>
  <c r="B55" i="34"/>
  <c r="R54" i="34"/>
  <c r="G54" i="34"/>
  <c r="B54" i="34"/>
  <c r="R53" i="34"/>
  <c r="G53" i="34"/>
  <c r="B53" i="34"/>
  <c r="R52" i="34"/>
  <c r="G52" i="34"/>
  <c r="B52" i="34"/>
  <c r="R51" i="34"/>
  <c r="G51" i="34"/>
  <c r="B51" i="34"/>
  <c r="R50" i="34"/>
  <c r="G50" i="34"/>
  <c r="B50" i="34"/>
  <c r="R49" i="34"/>
  <c r="G49" i="34"/>
  <c r="B49" i="34"/>
  <c r="R48" i="34"/>
  <c r="G48" i="34"/>
  <c r="B48" i="34"/>
  <c r="R47" i="34"/>
  <c r="G47" i="34"/>
  <c r="B47" i="34"/>
  <c r="R46" i="34"/>
  <c r="G46" i="34"/>
  <c r="B46" i="34"/>
  <c r="R45" i="34"/>
  <c r="G45" i="34"/>
  <c r="B45" i="34"/>
  <c r="R44" i="34"/>
  <c r="G44" i="34"/>
  <c r="B44" i="34"/>
  <c r="R43" i="34"/>
  <c r="G43" i="34"/>
  <c r="B43" i="34"/>
  <c r="R42" i="34"/>
  <c r="G42" i="34"/>
  <c r="B42" i="34"/>
  <c r="R41" i="34"/>
  <c r="G41" i="34"/>
  <c r="B41" i="34"/>
  <c r="R40" i="34"/>
  <c r="G40" i="34"/>
  <c r="B40" i="34"/>
  <c r="R39" i="34"/>
  <c r="G39" i="34"/>
  <c r="B39" i="34"/>
  <c r="R38" i="34"/>
  <c r="G38" i="34"/>
  <c r="B38" i="34"/>
  <c r="R37" i="34"/>
  <c r="G37" i="34"/>
  <c r="B37" i="34"/>
  <c r="R36" i="34"/>
  <c r="G36" i="34"/>
  <c r="B36" i="34"/>
  <c r="R35" i="34"/>
  <c r="G35" i="34"/>
  <c r="B35" i="34"/>
  <c r="R34" i="34"/>
  <c r="G34" i="34"/>
  <c r="B34" i="34"/>
  <c r="R33" i="34"/>
  <c r="G33" i="34"/>
  <c r="B33" i="34"/>
  <c r="R32" i="34"/>
  <c r="G32" i="34"/>
  <c r="B32" i="34"/>
  <c r="R31" i="34"/>
  <c r="G31" i="34"/>
  <c r="B31" i="34"/>
  <c r="R30" i="34"/>
  <c r="G30" i="34"/>
  <c r="B30" i="34"/>
  <c r="R29" i="34"/>
  <c r="G29" i="34"/>
  <c r="B29" i="34"/>
  <c r="R28" i="34"/>
  <c r="G28" i="34"/>
  <c r="B28" i="34"/>
  <c r="W159" i="33"/>
  <c r="G159" i="33"/>
  <c r="B159" i="33"/>
  <c r="AF158" i="33"/>
  <c r="W158" i="33"/>
  <c r="G158" i="33"/>
  <c r="B158" i="33"/>
  <c r="AF157" i="33"/>
  <c r="W157" i="33"/>
  <c r="G157" i="33"/>
  <c r="B157" i="33"/>
  <c r="AF156" i="33"/>
  <c r="W156" i="33"/>
  <c r="G156" i="33"/>
  <c r="B156" i="33"/>
  <c r="AF155" i="33"/>
  <c r="W155" i="33"/>
  <c r="G155" i="33"/>
  <c r="B155" i="33"/>
  <c r="AF154" i="33"/>
  <c r="W154" i="33"/>
  <c r="G154" i="33"/>
  <c r="B154" i="33"/>
  <c r="AF153" i="33"/>
  <c r="W153" i="33"/>
  <c r="G153" i="33"/>
  <c r="B153" i="33"/>
  <c r="AF152" i="33"/>
  <c r="W152" i="33"/>
  <c r="G152" i="33"/>
  <c r="B152" i="33"/>
  <c r="AF151" i="33"/>
  <c r="W151" i="33"/>
  <c r="G151" i="33"/>
  <c r="B151" i="33"/>
  <c r="AF150" i="33"/>
  <c r="W150" i="33"/>
  <c r="G150" i="33"/>
  <c r="B150" i="33"/>
  <c r="AF149" i="33"/>
  <c r="W149" i="33"/>
  <c r="G149" i="33"/>
  <c r="B149" i="33"/>
  <c r="AF148" i="33"/>
  <c r="W148" i="33"/>
  <c r="G148" i="33"/>
  <c r="B148" i="33"/>
  <c r="AF147" i="33"/>
  <c r="W147" i="33"/>
  <c r="G147" i="33"/>
  <c r="B147" i="33"/>
  <c r="AF146" i="33"/>
  <c r="W146" i="33"/>
  <c r="G146" i="33"/>
  <c r="B146" i="33"/>
  <c r="AF145" i="33"/>
  <c r="W145" i="33"/>
  <c r="G145" i="33"/>
  <c r="B145" i="33"/>
  <c r="AF144" i="33"/>
  <c r="W144" i="33"/>
  <c r="G144" i="33"/>
  <c r="B144" i="33"/>
  <c r="AF143" i="33"/>
  <c r="W143" i="33"/>
  <c r="G143" i="33"/>
  <c r="B143" i="33"/>
  <c r="AF142" i="33"/>
  <c r="W142" i="33"/>
  <c r="G142" i="33"/>
  <c r="B142" i="33"/>
  <c r="AF141" i="33"/>
  <c r="W141" i="33"/>
  <c r="G141" i="33"/>
  <c r="B141" i="33"/>
  <c r="AF140" i="33"/>
  <c r="W140" i="33"/>
  <c r="G140" i="33"/>
  <c r="B140" i="33"/>
  <c r="AF139" i="33"/>
  <c r="W139" i="33"/>
  <c r="G139" i="33"/>
  <c r="B139" i="33"/>
  <c r="AF138" i="33"/>
  <c r="W138" i="33"/>
  <c r="G138" i="33"/>
  <c r="B138" i="33"/>
  <c r="AF137" i="33"/>
  <c r="W137" i="33"/>
  <c r="G137" i="33"/>
  <c r="B137" i="33"/>
  <c r="AF136" i="33"/>
  <c r="W136" i="33"/>
  <c r="G136" i="33"/>
  <c r="B136" i="33"/>
  <c r="AF135" i="33"/>
  <c r="W135" i="33"/>
  <c r="G135" i="33"/>
  <c r="B135" i="33"/>
  <c r="AF134" i="33"/>
  <c r="W134" i="33"/>
  <c r="G134" i="33"/>
  <c r="B134" i="33"/>
  <c r="AF133" i="33"/>
  <c r="W133" i="33"/>
  <c r="G133" i="33"/>
  <c r="B133" i="33"/>
  <c r="AF132" i="33"/>
  <c r="W132" i="33"/>
  <c r="G132" i="33"/>
  <c r="B132" i="33"/>
  <c r="AF131" i="33"/>
  <c r="W131" i="33"/>
  <c r="G131" i="33"/>
  <c r="B131" i="33"/>
  <c r="AF130" i="33"/>
  <c r="W130" i="33"/>
  <c r="G130" i="33"/>
  <c r="B130" i="33"/>
  <c r="AF129" i="33"/>
  <c r="W129" i="33"/>
  <c r="G129" i="33"/>
  <c r="B129" i="33"/>
  <c r="AF128" i="33"/>
  <c r="W128" i="33"/>
  <c r="G128" i="33"/>
  <c r="B128" i="33"/>
  <c r="AF127" i="33"/>
  <c r="W127" i="33"/>
  <c r="G127" i="33"/>
  <c r="B127" i="33"/>
  <c r="AF126" i="33"/>
  <c r="W126" i="33"/>
  <c r="G126" i="33"/>
  <c r="B126" i="33"/>
  <c r="AF125" i="33"/>
  <c r="W125" i="33"/>
  <c r="G125" i="33"/>
  <c r="B125" i="33"/>
  <c r="AF124" i="33"/>
  <c r="W124" i="33"/>
  <c r="G124" i="33"/>
  <c r="B124" i="33"/>
  <c r="AF123" i="33"/>
  <c r="W123" i="33"/>
  <c r="G123" i="33"/>
  <c r="B123" i="33"/>
  <c r="AF122" i="33"/>
  <c r="W122" i="33"/>
  <c r="G122" i="33"/>
  <c r="B122" i="33"/>
  <c r="AF121" i="33"/>
  <c r="W121" i="33"/>
  <c r="G121" i="33"/>
  <c r="B121" i="33"/>
  <c r="AF120" i="33"/>
  <c r="W120" i="33"/>
  <c r="G120" i="33"/>
  <c r="B120" i="33"/>
  <c r="AF119" i="33"/>
  <c r="W119" i="33"/>
  <c r="G119" i="33"/>
  <c r="B119" i="33"/>
  <c r="AF118" i="33"/>
  <c r="W118" i="33"/>
  <c r="G118" i="33"/>
  <c r="B118" i="33"/>
  <c r="AF117" i="33"/>
  <c r="W117" i="33"/>
  <c r="G117" i="33"/>
  <c r="B117" i="33"/>
  <c r="AF116" i="33"/>
  <c r="W116" i="33"/>
  <c r="G116" i="33"/>
  <c r="B116" i="33"/>
  <c r="AF115" i="33"/>
  <c r="W115" i="33"/>
  <c r="G115" i="33"/>
  <c r="B115" i="33"/>
  <c r="AF108" i="33"/>
  <c r="W108" i="33"/>
  <c r="G108" i="33"/>
  <c r="B108" i="33"/>
  <c r="AF107" i="33"/>
  <c r="W107" i="33"/>
  <c r="G107" i="33"/>
  <c r="B107" i="33"/>
  <c r="AF106" i="33"/>
  <c r="W106" i="33"/>
  <c r="G106" i="33"/>
  <c r="B106" i="33"/>
  <c r="AF105" i="33"/>
  <c r="W105" i="33"/>
  <c r="G105" i="33"/>
  <c r="B105" i="33"/>
  <c r="AF104" i="33"/>
  <c r="W104" i="33"/>
  <c r="G104" i="33"/>
  <c r="B104" i="33"/>
  <c r="AF103" i="33"/>
  <c r="W103" i="33"/>
  <c r="G103" i="33"/>
  <c r="B103" i="33"/>
  <c r="AF102" i="33"/>
  <c r="W102" i="33"/>
  <c r="G102" i="33"/>
  <c r="B102" i="33"/>
  <c r="AF101" i="33"/>
  <c r="W101" i="33"/>
  <c r="G101" i="33"/>
  <c r="B101" i="33"/>
  <c r="AF100" i="33"/>
  <c r="W100" i="33"/>
  <c r="G100" i="33"/>
  <c r="B100" i="33"/>
  <c r="AF99" i="33"/>
  <c r="W99" i="33"/>
  <c r="G99" i="33"/>
  <c r="B99" i="33"/>
  <c r="AF98" i="33"/>
  <c r="W98" i="33"/>
  <c r="G98" i="33"/>
  <c r="B98" i="33"/>
  <c r="AF97" i="33"/>
  <c r="W97" i="33"/>
  <c r="G97" i="33"/>
  <c r="B97" i="33"/>
  <c r="AF96" i="33"/>
  <c r="W96" i="33"/>
  <c r="G96" i="33"/>
  <c r="B96" i="33"/>
  <c r="AF95" i="33"/>
  <c r="W95" i="33"/>
  <c r="G95" i="33"/>
  <c r="B95" i="33"/>
  <c r="AF94" i="33"/>
  <c r="W94" i="33"/>
  <c r="G94" i="33"/>
  <c r="B94" i="33"/>
  <c r="AF93" i="33"/>
  <c r="W93" i="33"/>
  <c r="G93" i="33"/>
  <c r="B93" i="33"/>
  <c r="AF92" i="33"/>
  <c r="W92" i="33"/>
  <c r="G92" i="33"/>
  <c r="B92" i="33"/>
  <c r="AF91" i="33"/>
  <c r="W91" i="33"/>
  <c r="G91" i="33"/>
  <c r="B91" i="33"/>
  <c r="AF90" i="33"/>
  <c r="W90" i="33"/>
  <c r="G90" i="33"/>
  <c r="B90" i="33"/>
  <c r="AF89" i="33"/>
  <c r="W89" i="33"/>
  <c r="G89" i="33"/>
  <c r="B89" i="33"/>
  <c r="AF88" i="33"/>
  <c r="W88" i="33"/>
  <c r="G88" i="33"/>
  <c r="B88" i="33"/>
  <c r="AF87" i="33"/>
  <c r="W87" i="33"/>
  <c r="G87" i="33"/>
  <c r="B87" i="33"/>
  <c r="AF86" i="33"/>
  <c r="W86" i="33"/>
  <c r="G86" i="33"/>
  <c r="B86" i="33"/>
  <c r="AF85" i="33"/>
  <c r="W85" i="33"/>
  <c r="G85" i="33"/>
  <c r="B85" i="33"/>
  <c r="AF84" i="33"/>
  <c r="W84" i="33"/>
  <c r="G84" i="33"/>
  <c r="B84" i="33"/>
  <c r="AF83" i="33"/>
  <c r="W83" i="33"/>
  <c r="G83" i="33"/>
  <c r="B83" i="33"/>
  <c r="AF82" i="33"/>
  <c r="W82" i="33"/>
  <c r="G82" i="33"/>
  <c r="B82" i="33"/>
  <c r="AF81" i="33"/>
  <c r="W81" i="33"/>
  <c r="G81" i="33"/>
  <c r="B81" i="33"/>
  <c r="AF80" i="33"/>
  <c r="W80" i="33"/>
  <c r="G80" i="33"/>
  <c r="B80" i="33"/>
  <c r="AF79" i="33"/>
  <c r="W79" i="33"/>
  <c r="G79" i="33"/>
  <c r="B79" i="33"/>
  <c r="AF78" i="33"/>
  <c r="W78" i="33"/>
  <c r="G78" i="33"/>
  <c r="B78" i="33"/>
  <c r="AF77" i="33"/>
  <c r="W77" i="33"/>
  <c r="G77" i="33"/>
  <c r="B77" i="33"/>
  <c r="AF76" i="33"/>
  <c r="W76" i="33"/>
  <c r="G76" i="33"/>
  <c r="B76" i="33"/>
  <c r="AF75" i="33"/>
  <c r="W75" i="33"/>
  <c r="G75" i="33"/>
  <c r="B75" i="33"/>
  <c r="AF74" i="33"/>
  <c r="W74" i="33"/>
  <c r="G74" i="33"/>
  <c r="B74" i="33"/>
  <c r="AF73" i="33"/>
  <c r="W73" i="33"/>
  <c r="G73" i="33"/>
  <c r="B73" i="33"/>
  <c r="AF72" i="33"/>
  <c r="W72" i="33"/>
  <c r="G72" i="33"/>
  <c r="B72" i="33"/>
  <c r="AF71" i="33"/>
  <c r="W71" i="33"/>
  <c r="G71" i="33"/>
  <c r="B71" i="33"/>
  <c r="AF70" i="33"/>
  <c r="W70" i="33"/>
  <c r="G70" i="33"/>
  <c r="B70" i="33"/>
  <c r="AF69" i="33"/>
  <c r="W69" i="33"/>
  <c r="G69" i="33"/>
  <c r="B69" i="33"/>
  <c r="AF68" i="33"/>
  <c r="W68" i="33"/>
  <c r="G68" i="33"/>
  <c r="B68" i="33"/>
  <c r="AF67" i="33"/>
  <c r="W67" i="33"/>
  <c r="G67" i="33"/>
  <c r="B67" i="33"/>
  <c r="AF66" i="33"/>
  <c r="W66" i="33"/>
  <c r="G66" i="33"/>
  <c r="B66" i="33"/>
  <c r="AF65" i="33"/>
  <c r="W65" i="33"/>
  <c r="G65" i="33"/>
  <c r="B65" i="33"/>
  <c r="AF64" i="33"/>
  <c r="W64" i="33"/>
  <c r="G64" i="33"/>
  <c r="B64" i="33"/>
  <c r="AF57" i="33"/>
  <c r="W57" i="33"/>
  <c r="G57" i="33"/>
  <c r="B57" i="33"/>
  <c r="AF56" i="33"/>
  <c r="W56" i="33"/>
  <c r="G56" i="33"/>
  <c r="B56" i="33"/>
  <c r="AF55" i="33"/>
  <c r="W55" i="33"/>
  <c r="G55" i="33"/>
  <c r="B55" i="33"/>
  <c r="AF54" i="33"/>
  <c r="W54" i="33"/>
  <c r="G54" i="33"/>
  <c r="B54" i="33"/>
  <c r="AF53" i="33"/>
  <c r="W53" i="33"/>
  <c r="G53" i="33"/>
  <c r="B53" i="33"/>
  <c r="AF52" i="33"/>
  <c r="W52" i="33"/>
  <c r="G52" i="33"/>
  <c r="B52" i="33"/>
  <c r="AF51" i="33"/>
  <c r="W51" i="33"/>
  <c r="G51" i="33"/>
  <c r="B51" i="33"/>
  <c r="AF50" i="33"/>
  <c r="W50" i="33"/>
  <c r="G50" i="33"/>
  <c r="B50" i="33"/>
  <c r="AF49" i="33"/>
  <c r="W49" i="33"/>
  <c r="G49" i="33"/>
  <c r="B49" i="33"/>
  <c r="AF48" i="33"/>
  <c r="W48" i="33"/>
  <c r="G48" i="33"/>
  <c r="B48" i="33"/>
  <c r="AF47" i="33"/>
  <c r="W47" i="33"/>
  <c r="G47" i="33"/>
  <c r="B47" i="33"/>
  <c r="AF46" i="33"/>
  <c r="W46" i="33"/>
  <c r="G46" i="33"/>
  <c r="B46" i="33"/>
  <c r="AF45" i="33"/>
  <c r="W45" i="33"/>
  <c r="G45" i="33"/>
  <c r="B45" i="33"/>
  <c r="AF44" i="33"/>
  <c r="W44" i="33"/>
  <c r="G44" i="33"/>
  <c r="B44" i="33"/>
  <c r="AF43" i="33"/>
  <c r="W43" i="33"/>
  <c r="G43" i="33"/>
  <c r="B43" i="33"/>
  <c r="AF42" i="33"/>
  <c r="W42" i="33"/>
  <c r="G42" i="33"/>
  <c r="B42" i="33"/>
  <c r="AF41" i="33"/>
  <c r="W41" i="33"/>
  <c r="G41" i="33"/>
  <c r="B41" i="33"/>
  <c r="AF40" i="33"/>
  <c r="W40" i="33"/>
  <c r="G40" i="33"/>
  <c r="B40" i="33"/>
  <c r="AF39" i="33"/>
  <c r="W39" i="33"/>
  <c r="G39" i="33"/>
  <c r="B39" i="33"/>
  <c r="AF38" i="33"/>
  <c r="W38" i="33"/>
  <c r="G38" i="33"/>
  <c r="B38" i="33"/>
  <c r="AF37" i="33"/>
  <c r="W37" i="33"/>
  <c r="G37" i="33"/>
  <c r="B37" i="33"/>
  <c r="AF36" i="33"/>
  <c r="W36" i="33"/>
  <c r="G36" i="33"/>
  <c r="B36" i="33"/>
  <c r="AF35" i="33"/>
  <c r="W35" i="33"/>
  <c r="G35" i="33"/>
  <c r="B35" i="33"/>
  <c r="AF34" i="33"/>
  <c r="W34" i="33"/>
  <c r="G34" i="33"/>
  <c r="B34" i="33"/>
  <c r="AF33" i="33"/>
  <c r="W33" i="33"/>
  <c r="G33" i="33"/>
  <c r="B33" i="33"/>
  <c r="AF32" i="33"/>
  <c r="W32" i="33"/>
  <c r="G32" i="33"/>
  <c r="B32" i="33"/>
  <c r="AF31" i="33"/>
  <c r="W31" i="33"/>
  <c r="G31" i="33"/>
  <c r="B31" i="33"/>
  <c r="AF30" i="33"/>
  <c r="W30" i="33"/>
  <c r="G30" i="33"/>
  <c r="B30" i="33"/>
  <c r="AF29" i="33"/>
  <c r="W29" i="33"/>
  <c r="G29" i="33"/>
  <c r="B29" i="33"/>
  <c r="W28" i="33"/>
  <c r="G28" i="33"/>
  <c r="B28" i="33"/>
  <c r="AP19" i="40" l="1"/>
  <c r="AP18" i="40"/>
  <c r="AR19" i="40"/>
  <c r="H42" i="40" s="1"/>
  <c r="AQ18" i="40"/>
  <c r="AQ19" i="40"/>
  <c r="AM21" i="40"/>
  <c r="H32" i="40" s="1"/>
  <c r="H38" i="40"/>
  <c r="H36" i="40"/>
  <c r="H35" i="40"/>
  <c r="H48" i="40"/>
  <c r="H34" i="40"/>
  <c r="H46" i="40"/>
  <c r="B32" i="40"/>
  <c r="AN21" i="40"/>
  <c r="H47" i="40" s="1"/>
  <c r="AP20" i="39"/>
  <c r="AQ20" i="39"/>
  <c r="AP19" i="39"/>
  <c r="AQ19" i="39"/>
  <c r="AM19" i="39"/>
  <c r="B50" i="39"/>
  <c r="AM18" i="39"/>
  <c r="H50" i="39"/>
  <c r="H52" i="39"/>
  <c r="H53" i="39"/>
  <c r="AP19" i="38"/>
  <c r="AM19" i="38"/>
  <c r="AQ19" i="38"/>
  <c r="AM21" i="38"/>
  <c r="AN21" i="38"/>
  <c r="AN21" i="37"/>
  <c r="H54" i="37" s="1"/>
  <c r="AP19" i="37"/>
  <c r="AQ19" i="37"/>
  <c r="AM19" i="37"/>
  <c r="AM21" i="37" s="1"/>
  <c r="B50" i="37"/>
  <c r="H50" i="37"/>
  <c r="H52" i="37"/>
  <c r="H53" i="37"/>
  <c r="B7" i="33"/>
  <c r="AB4" i="33"/>
  <c r="B7" i="34"/>
  <c r="AB4" i="34"/>
  <c r="AE159" i="34"/>
  <c r="AE158" i="34"/>
  <c r="AA158" i="34"/>
  <c r="AE157" i="34"/>
  <c r="AA157" i="34"/>
  <c r="AE156" i="34"/>
  <c r="AA156" i="34"/>
  <c r="AE155" i="34"/>
  <c r="AA155" i="34"/>
  <c r="AE154" i="34"/>
  <c r="AA154" i="34"/>
  <c r="AE153" i="34"/>
  <c r="AA153" i="34"/>
  <c r="AE152" i="34"/>
  <c r="AA152" i="34"/>
  <c r="AE151" i="34"/>
  <c r="AA151" i="34"/>
  <c r="AE150" i="34"/>
  <c r="AA150" i="34"/>
  <c r="AE149" i="34"/>
  <c r="AA149" i="34"/>
  <c r="AE148" i="34"/>
  <c r="AA148" i="34"/>
  <c r="AE147" i="34"/>
  <c r="AA147" i="34"/>
  <c r="AE146" i="34"/>
  <c r="AA146" i="34"/>
  <c r="AE145" i="34"/>
  <c r="AA145" i="34"/>
  <c r="AE144" i="34"/>
  <c r="AA144" i="34"/>
  <c r="AE143" i="34"/>
  <c r="AA143" i="34"/>
  <c r="AE142" i="34"/>
  <c r="AA142" i="34"/>
  <c r="AE141" i="34"/>
  <c r="AA141" i="34"/>
  <c r="AE140" i="34"/>
  <c r="AA140" i="34"/>
  <c r="AE139" i="34"/>
  <c r="AA139" i="34"/>
  <c r="AE138" i="34"/>
  <c r="AA138" i="34"/>
  <c r="AE137" i="34"/>
  <c r="AA137" i="34"/>
  <c r="AE136" i="34"/>
  <c r="AA136" i="34"/>
  <c r="AE135" i="34"/>
  <c r="AA135" i="34"/>
  <c r="AE134" i="34"/>
  <c r="AA134" i="34"/>
  <c r="AE133" i="34"/>
  <c r="AA133" i="34"/>
  <c r="AE132" i="34"/>
  <c r="AA132" i="34"/>
  <c r="AE131" i="34"/>
  <c r="AA131" i="34"/>
  <c r="AE130" i="34"/>
  <c r="AA130" i="34"/>
  <c r="AE129" i="34"/>
  <c r="AA129" i="34"/>
  <c r="AE128" i="34"/>
  <c r="AA128" i="34"/>
  <c r="AE127" i="34"/>
  <c r="AA127" i="34"/>
  <c r="AE126" i="34"/>
  <c r="AA126" i="34"/>
  <c r="AE125" i="34"/>
  <c r="AA125" i="34"/>
  <c r="AE124" i="34"/>
  <c r="AA124" i="34"/>
  <c r="AE123" i="34"/>
  <c r="AA123" i="34"/>
  <c r="AE122" i="34"/>
  <c r="AA122" i="34"/>
  <c r="AE121" i="34"/>
  <c r="AA121" i="34"/>
  <c r="AE120" i="34"/>
  <c r="AA120" i="34"/>
  <c r="AE119" i="34"/>
  <c r="AA119" i="34"/>
  <c r="AE118" i="34"/>
  <c r="AA118" i="34"/>
  <c r="AE117" i="34"/>
  <c r="AA117" i="34"/>
  <c r="AE116" i="34"/>
  <c r="AA116" i="34"/>
  <c r="AE115" i="34"/>
  <c r="AA115" i="34"/>
  <c r="AE108" i="34"/>
  <c r="AA108" i="34"/>
  <c r="AE107" i="34"/>
  <c r="AA107" i="34"/>
  <c r="AE106" i="34"/>
  <c r="AA106" i="34"/>
  <c r="AE105" i="34"/>
  <c r="AA105" i="34"/>
  <c r="AE104" i="34"/>
  <c r="AA104" i="34"/>
  <c r="AE103" i="34"/>
  <c r="AA103" i="34"/>
  <c r="AE102" i="34"/>
  <c r="AA102" i="34"/>
  <c r="AE101" i="34"/>
  <c r="AA101" i="34"/>
  <c r="AE100" i="34"/>
  <c r="AA100" i="34"/>
  <c r="AE99" i="34"/>
  <c r="AA99" i="34"/>
  <c r="AE98" i="34"/>
  <c r="AA98" i="34"/>
  <c r="AE97" i="34"/>
  <c r="AA97" i="34"/>
  <c r="AE96" i="34"/>
  <c r="AA96" i="34"/>
  <c r="AE95" i="34"/>
  <c r="AA95" i="34"/>
  <c r="AE94" i="34"/>
  <c r="AA94" i="34"/>
  <c r="AE93" i="34"/>
  <c r="AA93" i="34"/>
  <c r="AE92" i="34"/>
  <c r="AA92" i="34"/>
  <c r="AE91" i="34"/>
  <c r="AA91" i="34"/>
  <c r="AE90" i="34"/>
  <c r="AA90" i="34"/>
  <c r="AE89" i="34"/>
  <c r="AA89" i="34"/>
  <c r="AE88" i="34"/>
  <c r="AA88" i="34"/>
  <c r="AE87" i="34"/>
  <c r="AA87" i="34"/>
  <c r="AE86" i="34"/>
  <c r="AA86" i="34"/>
  <c r="AE85" i="34"/>
  <c r="AA85" i="34"/>
  <c r="AE84" i="34"/>
  <c r="AA84" i="34"/>
  <c r="AE83" i="34"/>
  <c r="AA83" i="34"/>
  <c r="AE82" i="34"/>
  <c r="AA82" i="34"/>
  <c r="AE81" i="34"/>
  <c r="AA81" i="34"/>
  <c r="AE80" i="34"/>
  <c r="AA80" i="34"/>
  <c r="AE79" i="34"/>
  <c r="AA79" i="34"/>
  <c r="AE78" i="34"/>
  <c r="AA78" i="34"/>
  <c r="AE77" i="34"/>
  <c r="AA77" i="34"/>
  <c r="AE76" i="34"/>
  <c r="AA76" i="34"/>
  <c r="AE75" i="34"/>
  <c r="AA75" i="34"/>
  <c r="AE74" i="34"/>
  <c r="AA74" i="34"/>
  <c r="AE73" i="34"/>
  <c r="AA73" i="34"/>
  <c r="AE72" i="34"/>
  <c r="AA72" i="34"/>
  <c r="AE71" i="34"/>
  <c r="AA71" i="34"/>
  <c r="AE70" i="34"/>
  <c r="AA70" i="34"/>
  <c r="AE69" i="34"/>
  <c r="AA69" i="34"/>
  <c r="AE68" i="34"/>
  <c r="AA68" i="34"/>
  <c r="AE67" i="34"/>
  <c r="AA67" i="34"/>
  <c r="AE66" i="34"/>
  <c r="AA66" i="34"/>
  <c r="AE65" i="34"/>
  <c r="AA65" i="34"/>
  <c r="AE64" i="34"/>
  <c r="AA64" i="34"/>
  <c r="AE57" i="34"/>
  <c r="AA57" i="34"/>
  <c r="AE56" i="34"/>
  <c r="AA56" i="34"/>
  <c r="AE55" i="34"/>
  <c r="AA55" i="34"/>
  <c r="AE54" i="34"/>
  <c r="AA54" i="34"/>
  <c r="AE53" i="34"/>
  <c r="AA53" i="34"/>
  <c r="AE52" i="34"/>
  <c r="AA52" i="34"/>
  <c r="AE51" i="34"/>
  <c r="AA51" i="34"/>
  <c r="AE50" i="34"/>
  <c r="AA50" i="34"/>
  <c r="AE49" i="34"/>
  <c r="AA49" i="34"/>
  <c r="AE48" i="34"/>
  <c r="AA48" i="34"/>
  <c r="AE47" i="34"/>
  <c r="AA47" i="34"/>
  <c r="AE46" i="34"/>
  <c r="AA46" i="34"/>
  <c r="AE45" i="34"/>
  <c r="AA45" i="34"/>
  <c r="AE44" i="34"/>
  <c r="AA44" i="34"/>
  <c r="AE43" i="34"/>
  <c r="AA43" i="34"/>
  <c r="AE42" i="34"/>
  <c r="AA42" i="34"/>
  <c r="AE41" i="34"/>
  <c r="AA41" i="34"/>
  <c r="AE40" i="34"/>
  <c r="AA40" i="34"/>
  <c r="AE39" i="34"/>
  <c r="AA39" i="34"/>
  <c r="AE38" i="34"/>
  <c r="AA38" i="34"/>
  <c r="AE37" i="34"/>
  <c r="AA37" i="34"/>
  <c r="AE36" i="34"/>
  <c r="AA36" i="34"/>
  <c r="AE35" i="34"/>
  <c r="AA35" i="34"/>
  <c r="AE34" i="34"/>
  <c r="AA34" i="34"/>
  <c r="AE33" i="34"/>
  <c r="AA33" i="34"/>
  <c r="AE32" i="34"/>
  <c r="AA32" i="34"/>
  <c r="AO31" i="34"/>
  <c r="AN31" i="34"/>
  <c r="AP31" i="34" s="1"/>
  <c r="AE31" i="34"/>
  <c r="AA31" i="34"/>
  <c r="AO30" i="34"/>
  <c r="AN30" i="34"/>
  <c r="AP30" i="34" s="1"/>
  <c r="AE30" i="34"/>
  <c r="AA30" i="34"/>
  <c r="AO29" i="34"/>
  <c r="AN29" i="34"/>
  <c r="AM29" i="34" s="1"/>
  <c r="AE29" i="34"/>
  <c r="AA29" i="34"/>
  <c r="AE28" i="34"/>
  <c r="H25" i="34"/>
  <c r="H17" i="34"/>
  <c r="H15" i="34"/>
  <c r="B15" i="34"/>
  <c r="AO31" i="33"/>
  <c r="AN31" i="33"/>
  <c r="AM31" i="33" s="1"/>
  <c r="AO30" i="33"/>
  <c r="AN30" i="33"/>
  <c r="AP30" i="33" s="1"/>
  <c r="AO29" i="33"/>
  <c r="AN29" i="33"/>
  <c r="AP29" i="33" s="1"/>
  <c r="H25" i="33"/>
  <c r="H17" i="33"/>
  <c r="H15" i="33"/>
  <c r="B61" i="33" s="1"/>
  <c r="B15" i="33"/>
  <c r="AI109" i="34"/>
  <c r="AM31" i="34"/>
  <c r="B61" i="34"/>
  <c r="AI160" i="34"/>
  <c r="B112" i="33"/>
  <c r="AI58" i="33"/>
  <c r="AM29" i="33"/>
  <c r="AI109" i="33"/>
  <c r="AI312" i="32"/>
  <c r="AF301" i="32"/>
  <c r="AA301" i="32"/>
  <c r="Y301" i="32"/>
  <c r="W301" i="32"/>
  <c r="U301" i="32"/>
  <c r="S301" i="32"/>
  <c r="Q301" i="32"/>
  <c r="O301" i="32"/>
  <c r="M301" i="32"/>
  <c r="K301" i="32"/>
  <c r="I301" i="32"/>
  <c r="B301" i="32"/>
  <c r="AA300" i="32"/>
  <c r="Y300" i="32"/>
  <c r="W300" i="32"/>
  <c r="U300" i="32"/>
  <c r="S300" i="32"/>
  <c r="Q300" i="32"/>
  <c r="O300" i="32"/>
  <c r="M300" i="32"/>
  <c r="K300" i="32"/>
  <c r="I300" i="32"/>
  <c r="B300" i="32"/>
  <c r="AF299" i="32"/>
  <c r="AC299" i="32"/>
  <c r="AA299" i="32"/>
  <c r="Y299" i="32"/>
  <c r="W299" i="32"/>
  <c r="U299" i="32"/>
  <c r="S299" i="32"/>
  <c r="Q299" i="32"/>
  <c r="O299" i="32"/>
  <c r="M299" i="32"/>
  <c r="K299" i="32"/>
  <c r="I299" i="32"/>
  <c r="B299" i="32"/>
  <c r="AA298" i="32"/>
  <c r="Y298" i="32"/>
  <c r="W298" i="32"/>
  <c r="U298" i="32"/>
  <c r="S298" i="32"/>
  <c r="Q298" i="32"/>
  <c r="O298" i="32"/>
  <c r="M298" i="32"/>
  <c r="K298" i="32"/>
  <c r="I298" i="32"/>
  <c r="B298" i="32"/>
  <c r="AF297" i="32"/>
  <c r="AC297" i="32"/>
  <c r="AA297" i="32"/>
  <c r="Y297" i="32"/>
  <c r="W297" i="32"/>
  <c r="U297" i="32"/>
  <c r="S297" i="32"/>
  <c r="Q297" i="32"/>
  <c r="O297" i="32"/>
  <c r="M297" i="32"/>
  <c r="K297" i="32"/>
  <c r="I297" i="32"/>
  <c r="B297" i="32"/>
  <c r="AA296" i="32"/>
  <c r="Y296" i="32"/>
  <c r="W296" i="32"/>
  <c r="U296" i="32"/>
  <c r="S296" i="32"/>
  <c r="Q296" i="32"/>
  <c r="O296" i="32"/>
  <c r="M296" i="32"/>
  <c r="K296" i="32"/>
  <c r="I296" i="32"/>
  <c r="B296" i="32"/>
  <c r="AF295" i="32"/>
  <c r="AC295" i="32"/>
  <c r="AA295" i="32"/>
  <c r="Y295" i="32"/>
  <c r="W295" i="32"/>
  <c r="U295" i="32"/>
  <c r="S295" i="32"/>
  <c r="Q295" i="32"/>
  <c r="O295" i="32"/>
  <c r="M295" i="32"/>
  <c r="K295" i="32"/>
  <c r="I295" i="32"/>
  <c r="B295" i="32"/>
  <c r="AA294" i="32"/>
  <c r="Y294" i="32"/>
  <c r="W294" i="32"/>
  <c r="U294" i="32"/>
  <c r="S294" i="32"/>
  <c r="Q294" i="32"/>
  <c r="O294" i="32"/>
  <c r="M294" i="32"/>
  <c r="K294" i="32"/>
  <c r="I294" i="32"/>
  <c r="B294" i="32"/>
  <c r="AF293" i="32"/>
  <c r="AC293" i="32"/>
  <c r="AA293" i="32"/>
  <c r="Y293" i="32"/>
  <c r="W293" i="32"/>
  <c r="U293" i="32"/>
  <c r="S293" i="32"/>
  <c r="Q293" i="32"/>
  <c r="O293" i="32"/>
  <c r="M293" i="32"/>
  <c r="K293" i="32"/>
  <c r="I293" i="32"/>
  <c r="B293" i="32"/>
  <c r="AA292" i="32"/>
  <c r="Y292" i="32"/>
  <c r="W292" i="32"/>
  <c r="U292" i="32"/>
  <c r="S292" i="32"/>
  <c r="Q292" i="32"/>
  <c r="O292" i="32"/>
  <c r="M292" i="32"/>
  <c r="K292" i="32"/>
  <c r="I292" i="32"/>
  <c r="B292" i="32"/>
  <c r="AF291" i="32"/>
  <c r="AC291" i="32"/>
  <c r="AA291" i="32"/>
  <c r="Y291" i="32"/>
  <c r="W291" i="32"/>
  <c r="U291" i="32"/>
  <c r="S291" i="32"/>
  <c r="Q291" i="32"/>
  <c r="O291" i="32"/>
  <c r="M291" i="32"/>
  <c r="K291" i="32"/>
  <c r="I291" i="32"/>
  <c r="B291" i="32"/>
  <c r="AA290" i="32"/>
  <c r="Y290" i="32"/>
  <c r="W290" i="32"/>
  <c r="U290" i="32"/>
  <c r="S290" i="32"/>
  <c r="Q290" i="32"/>
  <c r="O290" i="32"/>
  <c r="M290" i="32"/>
  <c r="K290" i="32"/>
  <c r="I290" i="32"/>
  <c r="B290" i="32"/>
  <c r="AF289" i="32"/>
  <c r="AC289" i="32"/>
  <c r="AA289" i="32"/>
  <c r="Y289" i="32"/>
  <c r="W289" i="32"/>
  <c r="U289" i="32"/>
  <c r="S289" i="32"/>
  <c r="Q289" i="32"/>
  <c r="O289" i="32"/>
  <c r="M289" i="32"/>
  <c r="K289" i="32"/>
  <c r="I289" i="32"/>
  <c r="B289" i="32"/>
  <c r="AA288" i="32"/>
  <c r="Y288" i="32"/>
  <c r="W288" i="32"/>
  <c r="U288" i="32"/>
  <c r="S288" i="32"/>
  <c r="Q288" i="32"/>
  <c r="O288" i="32"/>
  <c r="M288" i="32"/>
  <c r="K288" i="32"/>
  <c r="I288" i="32"/>
  <c r="B288" i="32"/>
  <c r="AF287" i="32"/>
  <c r="AC287" i="32"/>
  <c r="AA287" i="32"/>
  <c r="Y287" i="32"/>
  <c r="W287" i="32"/>
  <c r="U287" i="32"/>
  <c r="S287" i="32"/>
  <c r="Q287" i="32"/>
  <c r="O287" i="32"/>
  <c r="M287" i="32"/>
  <c r="K287" i="32"/>
  <c r="I287" i="32"/>
  <c r="B287" i="32"/>
  <c r="AA286" i="32"/>
  <c r="Y286" i="32"/>
  <c r="W286" i="32"/>
  <c r="U286" i="32"/>
  <c r="S286" i="32"/>
  <c r="Q286" i="32"/>
  <c r="O286" i="32"/>
  <c r="M286" i="32"/>
  <c r="K286" i="32"/>
  <c r="I286" i="32"/>
  <c r="B286" i="32"/>
  <c r="AF285" i="32"/>
  <c r="AC285" i="32"/>
  <c r="AA285" i="32"/>
  <c r="Y285" i="32"/>
  <c r="W285" i="32"/>
  <c r="U285" i="32"/>
  <c r="S285" i="32"/>
  <c r="Q285" i="32"/>
  <c r="O285" i="32"/>
  <c r="M285" i="32"/>
  <c r="K285" i="32"/>
  <c r="I285" i="32"/>
  <c r="B285" i="32"/>
  <c r="AA284" i="32"/>
  <c r="Y284" i="32"/>
  <c r="W284" i="32"/>
  <c r="U284" i="32"/>
  <c r="S284" i="32"/>
  <c r="Q284" i="32"/>
  <c r="O284" i="32"/>
  <c r="M284" i="32"/>
  <c r="K284" i="32"/>
  <c r="I284" i="32"/>
  <c r="B284" i="32"/>
  <c r="AF283" i="32"/>
  <c r="AC283" i="32"/>
  <c r="AA283" i="32"/>
  <c r="Y283" i="32"/>
  <c r="W283" i="32"/>
  <c r="U283" i="32"/>
  <c r="S283" i="32"/>
  <c r="Q283" i="32"/>
  <c r="O283" i="32"/>
  <c r="M283" i="32"/>
  <c r="K283" i="32"/>
  <c r="I283" i="32"/>
  <c r="B283" i="32"/>
  <c r="AA282" i="32"/>
  <c r="Y282" i="32"/>
  <c r="W282" i="32"/>
  <c r="U282" i="32"/>
  <c r="S282" i="32"/>
  <c r="Q282" i="32"/>
  <c r="O282" i="32"/>
  <c r="M282" i="32"/>
  <c r="K282" i="32"/>
  <c r="I282" i="32"/>
  <c r="B282" i="32"/>
  <c r="AF281" i="32"/>
  <c r="AC281" i="32"/>
  <c r="AA281" i="32"/>
  <c r="Y281" i="32"/>
  <c r="W281" i="32"/>
  <c r="U281" i="32"/>
  <c r="S281" i="32"/>
  <c r="Q281" i="32"/>
  <c r="O281" i="32"/>
  <c r="M281" i="32"/>
  <c r="K281" i="32"/>
  <c r="I281" i="32"/>
  <c r="B281" i="32"/>
  <c r="AA280" i="32"/>
  <c r="Y280" i="32"/>
  <c r="W280" i="32"/>
  <c r="U280" i="32"/>
  <c r="S280" i="32"/>
  <c r="Q280" i="32"/>
  <c r="O280" i="32"/>
  <c r="M280" i="32"/>
  <c r="K280" i="32"/>
  <c r="I280" i="32"/>
  <c r="B280" i="32"/>
  <c r="AF279" i="32"/>
  <c r="AC279" i="32"/>
  <c r="AA279" i="32"/>
  <c r="Y279" i="32"/>
  <c r="W279" i="32"/>
  <c r="U279" i="32"/>
  <c r="S279" i="32"/>
  <c r="Q279" i="32"/>
  <c r="O279" i="32"/>
  <c r="M279" i="32"/>
  <c r="K279" i="32"/>
  <c r="I279" i="32"/>
  <c r="B279" i="32"/>
  <c r="AA278" i="32"/>
  <c r="Y278" i="32"/>
  <c r="W278" i="32"/>
  <c r="U278" i="32"/>
  <c r="S278" i="32"/>
  <c r="Q278" i="32"/>
  <c r="O278" i="32"/>
  <c r="M278" i="32"/>
  <c r="K278" i="32"/>
  <c r="I278" i="32"/>
  <c r="B278" i="32"/>
  <c r="AF277" i="32"/>
  <c r="AC277" i="32"/>
  <c r="AA277" i="32"/>
  <c r="Y277" i="32"/>
  <c r="W277" i="32"/>
  <c r="U277" i="32"/>
  <c r="S277" i="32"/>
  <c r="Q277" i="32"/>
  <c r="O277" i="32"/>
  <c r="M277" i="32"/>
  <c r="K277" i="32"/>
  <c r="I277" i="32"/>
  <c r="B277" i="32"/>
  <c r="AA276" i="32"/>
  <c r="Y276" i="32"/>
  <c r="W276" i="32"/>
  <c r="U276" i="32"/>
  <c r="S276" i="32"/>
  <c r="Q276" i="32"/>
  <c r="O276" i="32"/>
  <c r="M276" i="32"/>
  <c r="K276" i="32"/>
  <c r="I276" i="32"/>
  <c r="B276" i="32"/>
  <c r="AF275" i="32"/>
  <c r="AC275" i="32"/>
  <c r="AA275" i="32"/>
  <c r="Y275" i="32"/>
  <c r="W275" i="32"/>
  <c r="U275" i="32"/>
  <c r="S275" i="32"/>
  <c r="Q275" i="32"/>
  <c r="O275" i="32"/>
  <c r="M275" i="32"/>
  <c r="K275" i="32"/>
  <c r="I275" i="32"/>
  <c r="B275" i="32"/>
  <c r="AA274" i="32"/>
  <c r="Y274" i="32"/>
  <c r="W274" i="32"/>
  <c r="U274" i="32"/>
  <c r="S274" i="32"/>
  <c r="Q274" i="32"/>
  <c r="O274" i="32"/>
  <c r="M274" i="32"/>
  <c r="K274" i="32"/>
  <c r="I274" i="32"/>
  <c r="B274" i="32"/>
  <c r="AF273" i="32"/>
  <c r="AC273" i="32"/>
  <c r="AA273" i="32"/>
  <c r="Y273" i="32"/>
  <c r="W273" i="32"/>
  <c r="U273" i="32"/>
  <c r="S273" i="32"/>
  <c r="Q273" i="32"/>
  <c r="O273" i="32"/>
  <c r="M273" i="32"/>
  <c r="K273" i="32"/>
  <c r="I273" i="32"/>
  <c r="B273" i="32"/>
  <c r="AA272" i="32"/>
  <c r="Y272" i="32"/>
  <c r="W272" i="32"/>
  <c r="U272" i="32"/>
  <c r="S272" i="32"/>
  <c r="Q272" i="32"/>
  <c r="O272" i="32"/>
  <c r="M272" i="32"/>
  <c r="K272" i="32"/>
  <c r="I272" i="32"/>
  <c r="B272" i="32"/>
  <c r="AF271" i="32"/>
  <c r="AC271" i="32"/>
  <c r="AA271" i="32"/>
  <c r="Y271" i="32"/>
  <c r="W271" i="32"/>
  <c r="U271" i="32"/>
  <c r="S271" i="32"/>
  <c r="Q271" i="32"/>
  <c r="O271" i="32"/>
  <c r="M271" i="32"/>
  <c r="K271" i="32"/>
  <c r="I271" i="32"/>
  <c r="B271" i="32"/>
  <c r="AA270" i="32"/>
  <c r="Y270" i="32"/>
  <c r="W270" i="32"/>
  <c r="U270" i="32"/>
  <c r="S270" i="32"/>
  <c r="Q270" i="32"/>
  <c r="O270" i="32"/>
  <c r="M270" i="32"/>
  <c r="K270" i="32"/>
  <c r="I270" i="32"/>
  <c r="B270" i="32"/>
  <c r="AF269" i="32"/>
  <c r="AC269" i="32"/>
  <c r="AA269" i="32"/>
  <c r="Y269" i="32"/>
  <c r="W269" i="32"/>
  <c r="U269" i="32"/>
  <c r="S269" i="32"/>
  <c r="Q269" i="32"/>
  <c r="O269" i="32"/>
  <c r="M269" i="32"/>
  <c r="K269" i="32"/>
  <c r="I269" i="32"/>
  <c r="B269" i="32"/>
  <c r="AA268" i="32"/>
  <c r="Y268" i="32"/>
  <c r="W268" i="32"/>
  <c r="U268" i="32"/>
  <c r="S268" i="32"/>
  <c r="Q268" i="32"/>
  <c r="O268" i="32"/>
  <c r="M268" i="32"/>
  <c r="K268" i="32"/>
  <c r="I268" i="32"/>
  <c r="B268" i="32"/>
  <c r="AI261" i="32"/>
  <c r="AF260" i="32"/>
  <c r="AC260" i="32"/>
  <c r="AA260" i="32"/>
  <c r="Y260" i="32"/>
  <c r="W260" i="32"/>
  <c r="U260" i="32"/>
  <c r="S260" i="32"/>
  <c r="Q260" i="32"/>
  <c r="O260" i="32"/>
  <c r="M260" i="32"/>
  <c r="K260" i="32"/>
  <c r="I260" i="32"/>
  <c r="B260" i="32"/>
  <c r="AA259" i="32"/>
  <c r="Y259" i="32"/>
  <c r="W259" i="32"/>
  <c r="U259" i="32"/>
  <c r="S259" i="32"/>
  <c r="Q259" i="32"/>
  <c r="O259" i="32"/>
  <c r="M259" i="32"/>
  <c r="K259" i="32"/>
  <c r="I259" i="32"/>
  <c r="B259" i="32"/>
  <c r="AF258" i="32"/>
  <c r="AC258" i="32"/>
  <c r="AA258" i="32"/>
  <c r="Y258" i="32"/>
  <c r="W258" i="32"/>
  <c r="U258" i="32"/>
  <c r="S258" i="32"/>
  <c r="Q258" i="32"/>
  <c r="O258" i="32"/>
  <c r="M258" i="32"/>
  <c r="K258" i="32"/>
  <c r="I258" i="32"/>
  <c r="B258" i="32"/>
  <c r="AA257" i="32"/>
  <c r="Y257" i="32"/>
  <c r="W257" i="32"/>
  <c r="U257" i="32"/>
  <c r="S257" i="32"/>
  <c r="Q257" i="32"/>
  <c r="O257" i="32"/>
  <c r="M257" i="32"/>
  <c r="K257" i="32"/>
  <c r="I257" i="32"/>
  <c r="B257" i="32"/>
  <c r="AF256" i="32"/>
  <c r="AC256" i="32"/>
  <c r="AA256" i="32"/>
  <c r="Y256" i="32"/>
  <c r="W256" i="32"/>
  <c r="U256" i="32"/>
  <c r="S256" i="32"/>
  <c r="Q256" i="32"/>
  <c r="O256" i="32"/>
  <c r="M256" i="32"/>
  <c r="K256" i="32"/>
  <c r="I256" i="32"/>
  <c r="B256" i="32"/>
  <c r="AA255" i="32"/>
  <c r="Y255" i="32"/>
  <c r="W255" i="32"/>
  <c r="U255" i="32"/>
  <c r="S255" i="32"/>
  <c r="Q255" i="32"/>
  <c r="O255" i="32"/>
  <c r="M255" i="32"/>
  <c r="K255" i="32"/>
  <c r="I255" i="32"/>
  <c r="B255" i="32"/>
  <c r="AF254" i="32"/>
  <c r="AC254" i="32"/>
  <c r="AA254" i="32"/>
  <c r="Y254" i="32"/>
  <c r="W254" i="32"/>
  <c r="U254" i="32"/>
  <c r="S254" i="32"/>
  <c r="Q254" i="32"/>
  <c r="O254" i="32"/>
  <c r="M254" i="32"/>
  <c r="K254" i="32"/>
  <c r="I254" i="32"/>
  <c r="B254" i="32"/>
  <c r="AA253" i="32"/>
  <c r="Y253" i="32"/>
  <c r="W253" i="32"/>
  <c r="U253" i="32"/>
  <c r="S253" i="32"/>
  <c r="Q253" i="32"/>
  <c r="O253" i="32"/>
  <c r="M253" i="32"/>
  <c r="K253" i="32"/>
  <c r="I253" i="32"/>
  <c r="B253" i="32"/>
  <c r="AF252" i="32"/>
  <c r="AC252" i="32"/>
  <c r="AA252" i="32"/>
  <c r="Y252" i="32"/>
  <c r="W252" i="32"/>
  <c r="U252" i="32"/>
  <c r="S252" i="32"/>
  <c r="Q252" i="32"/>
  <c r="O252" i="32"/>
  <c r="M252" i="32"/>
  <c r="K252" i="32"/>
  <c r="I252" i="32"/>
  <c r="B252" i="32"/>
  <c r="AA251" i="32"/>
  <c r="Y251" i="32"/>
  <c r="W251" i="32"/>
  <c r="U251" i="32"/>
  <c r="S251" i="32"/>
  <c r="Q251" i="32"/>
  <c r="O251" i="32"/>
  <c r="M251" i="32"/>
  <c r="K251" i="32"/>
  <c r="I251" i="32"/>
  <c r="B251" i="32"/>
  <c r="AF250" i="32"/>
  <c r="AC250" i="32"/>
  <c r="AA250" i="32"/>
  <c r="Y250" i="32"/>
  <c r="W250" i="32"/>
  <c r="U250" i="32"/>
  <c r="S250" i="32"/>
  <c r="Q250" i="32"/>
  <c r="O250" i="32"/>
  <c r="M250" i="32"/>
  <c r="K250" i="32"/>
  <c r="I250" i="32"/>
  <c r="B250" i="32"/>
  <c r="AA249" i="32"/>
  <c r="Y249" i="32"/>
  <c r="W249" i="32"/>
  <c r="U249" i="32"/>
  <c r="S249" i="32"/>
  <c r="Q249" i="32"/>
  <c r="O249" i="32"/>
  <c r="M249" i="32"/>
  <c r="K249" i="32"/>
  <c r="I249" i="32"/>
  <c r="B249" i="32"/>
  <c r="AF248" i="32"/>
  <c r="AC248" i="32"/>
  <c r="AA248" i="32"/>
  <c r="Y248" i="32"/>
  <c r="W248" i="32"/>
  <c r="U248" i="32"/>
  <c r="S248" i="32"/>
  <c r="Q248" i="32"/>
  <c r="O248" i="32"/>
  <c r="M248" i="32"/>
  <c r="K248" i="32"/>
  <c r="I248" i="32"/>
  <c r="B248" i="32"/>
  <c r="AA247" i="32"/>
  <c r="Y247" i="32"/>
  <c r="W247" i="32"/>
  <c r="U247" i="32"/>
  <c r="S247" i="32"/>
  <c r="Q247" i="32"/>
  <c r="O247" i="32"/>
  <c r="M247" i="32"/>
  <c r="K247" i="32"/>
  <c r="I247" i="32"/>
  <c r="B247" i="32"/>
  <c r="AF246" i="32"/>
  <c r="AC246" i="32"/>
  <c r="AA246" i="32"/>
  <c r="Y246" i="32"/>
  <c r="W246" i="32"/>
  <c r="U246" i="32"/>
  <c r="S246" i="32"/>
  <c r="Q246" i="32"/>
  <c r="O246" i="32"/>
  <c r="M246" i="32"/>
  <c r="K246" i="32"/>
  <c r="I246" i="32"/>
  <c r="B246" i="32"/>
  <c r="AA245" i="32"/>
  <c r="Y245" i="32"/>
  <c r="W245" i="32"/>
  <c r="U245" i="32"/>
  <c r="S245" i="32"/>
  <c r="Q245" i="32"/>
  <c r="O245" i="32"/>
  <c r="M245" i="32"/>
  <c r="K245" i="32"/>
  <c r="I245" i="32"/>
  <c r="B245" i="32"/>
  <c r="AF244" i="32"/>
  <c r="AC244" i="32"/>
  <c r="AA244" i="32"/>
  <c r="Y244" i="32"/>
  <c r="W244" i="32"/>
  <c r="U244" i="32"/>
  <c r="S244" i="32"/>
  <c r="Q244" i="32"/>
  <c r="O244" i="32"/>
  <c r="M244" i="32"/>
  <c r="K244" i="32"/>
  <c r="I244" i="32"/>
  <c r="B244" i="32"/>
  <c r="AA243" i="32"/>
  <c r="Y243" i="32"/>
  <c r="W243" i="32"/>
  <c r="U243" i="32"/>
  <c r="S243" i="32"/>
  <c r="Q243" i="32"/>
  <c r="O243" i="32"/>
  <c r="M243" i="32"/>
  <c r="K243" i="32"/>
  <c r="I243" i="32"/>
  <c r="B243" i="32"/>
  <c r="AF242" i="32"/>
  <c r="AC242" i="32"/>
  <c r="AA242" i="32"/>
  <c r="Y242" i="32"/>
  <c r="W242" i="32"/>
  <c r="U242" i="32"/>
  <c r="S242" i="32"/>
  <c r="Q242" i="32"/>
  <c r="O242" i="32"/>
  <c r="M242" i="32"/>
  <c r="K242" i="32"/>
  <c r="I242" i="32"/>
  <c r="B242" i="32"/>
  <c r="AA241" i="32"/>
  <c r="Y241" i="32"/>
  <c r="W241" i="32"/>
  <c r="U241" i="32"/>
  <c r="S241" i="32"/>
  <c r="Q241" i="32"/>
  <c r="O241" i="32"/>
  <c r="M241" i="32"/>
  <c r="K241" i="32"/>
  <c r="I241" i="32"/>
  <c r="B241" i="32"/>
  <c r="AF240" i="32"/>
  <c r="AC240" i="32"/>
  <c r="AA240" i="32"/>
  <c r="Y240" i="32"/>
  <c r="W240" i="32"/>
  <c r="U240" i="32"/>
  <c r="S240" i="32"/>
  <c r="Q240" i="32"/>
  <c r="O240" i="32"/>
  <c r="M240" i="32"/>
  <c r="K240" i="32"/>
  <c r="I240" i="32"/>
  <c r="B240" i="32"/>
  <c r="AA239" i="32"/>
  <c r="Y239" i="32"/>
  <c r="W239" i="32"/>
  <c r="U239" i="32"/>
  <c r="S239" i="32"/>
  <c r="Q239" i="32"/>
  <c r="O239" i="32"/>
  <c r="M239" i="32"/>
  <c r="K239" i="32"/>
  <c r="I239" i="32"/>
  <c r="B239" i="32"/>
  <c r="AF238" i="32"/>
  <c r="AC238" i="32"/>
  <c r="AA238" i="32"/>
  <c r="Y238" i="32"/>
  <c r="W238" i="32"/>
  <c r="U238" i="32"/>
  <c r="S238" i="32"/>
  <c r="Q238" i="32"/>
  <c r="O238" i="32"/>
  <c r="M238" i="32"/>
  <c r="K238" i="32"/>
  <c r="I238" i="32"/>
  <c r="B238" i="32"/>
  <c r="AA237" i="32"/>
  <c r="Y237" i="32"/>
  <c r="W237" i="32"/>
  <c r="U237" i="32"/>
  <c r="S237" i="32"/>
  <c r="Q237" i="32"/>
  <c r="O237" i="32"/>
  <c r="M237" i="32"/>
  <c r="K237" i="32"/>
  <c r="I237" i="32"/>
  <c r="B237" i="32"/>
  <c r="AF236" i="32"/>
  <c r="AC236" i="32"/>
  <c r="AA236" i="32"/>
  <c r="Y236" i="32"/>
  <c r="W236" i="32"/>
  <c r="U236" i="32"/>
  <c r="S236" i="32"/>
  <c r="Q236" i="32"/>
  <c r="O236" i="32"/>
  <c r="M236" i="32"/>
  <c r="K236" i="32"/>
  <c r="I236" i="32"/>
  <c r="B236" i="32"/>
  <c r="AA235" i="32"/>
  <c r="Y235" i="32"/>
  <c r="W235" i="32"/>
  <c r="U235" i="32"/>
  <c r="S235" i="32"/>
  <c r="Q235" i="32"/>
  <c r="O235" i="32"/>
  <c r="M235" i="32"/>
  <c r="K235" i="32"/>
  <c r="I235" i="32"/>
  <c r="B235" i="32"/>
  <c r="AF234" i="32"/>
  <c r="AC234" i="32"/>
  <c r="AA234" i="32"/>
  <c r="Y234" i="32"/>
  <c r="W234" i="32"/>
  <c r="U234" i="32"/>
  <c r="S234" i="32"/>
  <c r="Q234" i="32"/>
  <c r="O234" i="32"/>
  <c r="M234" i="32"/>
  <c r="K234" i="32"/>
  <c r="I234" i="32"/>
  <c r="B234" i="32"/>
  <c r="AA233" i="32"/>
  <c r="Y233" i="32"/>
  <c r="W233" i="32"/>
  <c r="U233" i="32"/>
  <c r="S233" i="32"/>
  <c r="Q233" i="32"/>
  <c r="O233" i="32"/>
  <c r="M233" i="32"/>
  <c r="K233" i="32"/>
  <c r="I233" i="32"/>
  <c r="B233" i="32"/>
  <c r="AF232" i="32"/>
  <c r="AC232" i="32"/>
  <c r="AA232" i="32"/>
  <c r="Y232" i="32"/>
  <c r="W232" i="32"/>
  <c r="U232" i="32"/>
  <c r="S232" i="32"/>
  <c r="Q232" i="32"/>
  <c r="O232" i="32"/>
  <c r="M232" i="32"/>
  <c r="K232" i="32"/>
  <c r="I232" i="32"/>
  <c r="B232" i="32"/>
  <c r="AA231" i="32"/>
  <c r="Y231" i="32"/>
  <c r="W231" i="32"/>
  <c r="U231" i="32"/>
  <c r="S231" i="32"/>
  <c r="Q231" i="32"/>
  <c r="O231" i="32"/>
  <c r="M231" i="32"/>
  <c r="K231" i="32"/>
  <c r="I231" i="32"/>
  <c r="B231" i="32"/>
  <c r="AF230" i="32"/>
  <c r="AC230" i="32"/>
  <c r="AA230" i="32"/>
  <c r="Y230" i="32"/>
  <c r="W230" i="32"/>
  <c r="U230" i="32"/>
  <c r="S230" i="32"/>
  <c r="Q230" i="32"/>
  <c r="O230" i="32"/>
  <c r="M230" i="32"/>
  <c r="K230" i="32"/>
  <c r="I230" i="32"/>
  <c r="B230" i="32"/>
  <c r="AA229" i="32"/>
  <c r="Y229" i="32"/>
  <c r="W229" i="32"/>
  <c r="U229" i="32"/>
  <c r="S229" i="32"/>
  <c r="Q229" i="32"/>
  <c r="O229" i="32"/>
  <c r="M229" i="32"/>
  <c r="K229" i="32"/>
  <c r="I229" i="32"/>
  <c r="B229" i="32"/>
  <c r="AF228" i="32"/>
  <c r="AC228" i="32"/>
  <c r="AA228" i="32"/>
  <c r="Y228" i="32"/>
  <c r="W228" i="32"/>
  <c r="U228" i="32"/>
  <c r="S228" i="32"/>
  <c r="Q228" i="32"/>
  <c r="O228" i="32"/>
  <c r="M228" i="32"/>
  <c r="K228" i="32"/>
  <c r="I228" i="32"/>
  <c r="B228" i="32"/>
  <c r="AA227" i="32"/>
  <c r="Y227" i="32"/>
  <c r="W227" i="32"/>
  <c r="U227" i="32"/>
  <c r="S227" i="32"/>
  <c r="Q227" i="32"/>
  <c r="O227" i="32"/>
  <c r="M227" i="32"/>
  <c r="K227" i="32"/>
  <c r="I227" i="32"/>
  <c r="B227" i="32"/>
  <c r="AF226" i="32"/>
  <c r="AC226" i="32"/>
  <c r="AA226" i="32"/>
  <c r="Y226" i="32"/>
  <c r="W226" i="32"/>
  <c r="U226" i="32"/>
  <c r="S226" i="32"/>
  <c r="Q226" i="32"/>
  <c r="O226" i="32"/>
  <c r="M226" i="32"/>
  <c r="K226" i="32"/>
  <c r="I226" i="32"/>
  <c r="B226" i="32"/>
  <c r="AA225" i="32"/>
  <c r="Y225" i="32"/>
  <c r="W225" i="32"/>
  <c r="U225" i="32"/>
  <c r="S225" i="32"/>
  <c r="Q225" i="32"/>
  <c r="O225" i="32"/>
  <c r="M225" i="32"/>
  <c r="K225" i="32"/>
  <c r="I225" i="32"/>
  <c r="B225" i="32"/>
  <c r="AF224" i="32"/>
  <c r="AC224" i="32"/>
  <c r="AA224" i="32"/>
  <c r="Y224" i="32"/>
  <c r="W224" i="32"/>
  <c r="U224" i="32"/>
  <c r="S224" i="32"/>
  <c r="Q224" i="32"/>
  <c r="O224" i="32"/>
  <c r="M224" i="32"/>
  <c r="K224" i="32"/>
  <c r="I224" i="32"/>
  <c r="B224" i="32"/>
  <c r="AA223" i="32"/>
  <c r="Y223" i="32"/>
  <c r="W223" i="32"/>
  <c r="U223" i="32"/>
  <c r="S223" i="32"/>
  <c r="Q223" i="32"/>
  <c r="O223" i="32"/>
  <c r="M223" i="32"/>
  <c r="K223" i="32"/>
  <c r="I223" i="32"/>
  <c r="B223" i="32"/>
  <c r="AF222" i="32"/>
  <c r="AC222" i="32"/>
  <c r="AA222" i="32"/>
  <c r="Y222" i="32"/>
  <c r="W222" i="32"/>
  <c r="U222" i="32"/>
  <c r="S222" i="32"/>
  <c r="Q222" i="32"/>
  <c r="O222" i="32"/>
  <c r="M222" i="32"/>
  <c r="K222" i="32"/>
  <c r="I222" i="32"/>
  <c r="B222" i="32"/>
  <c r="AA221" i="32"/>
  <c r="Y221" i="32"/>
  <c r="W221" i="32"/>
  <c r="U221" i="32"/>
  <c r="S221" i="32"/>
  <c r="Q221" i="32"/>
  <c r="O221" i="32"/>
  <c r="M221" i="32"/>
  <c r="K221" i="32"/>
  <c r="I221" i="32"/>
  <c r="B221" i="32"/>
  <c r="AF220" i="32"/>
  <c r="AC220" i="32"/>
  <c r="AA220" i="32"/>
  <c r="Y220" i="32"/>
  <c r="W220" i="32"/>
  <c r="U220" i="32"/>
  <c r="S220" i="32"/>
  <c r="Q220" i="32"/>
  <c r="O220" i="32"/>
  <c r="M220" i="32"/>
  <c r="K220" i="32"/>
  <c r="I220" i="32"/>
  <c r="B220" i="32"/>
  <c r="AA219" i="32"/>
  <c r="Y219" i="32"/>
  <c r="W219" i="32"/>
  <c r="U219" i="32"/>
  <c r="S219" i="32"/>
  <c r="Q219" i="32"/>
  <c r="O219" i="32"/>
  <c r="M219" i="32"/>
  <c r="K219" i="32"/>
  <c r="I219" i="32"/>
  <c r="B219" i="32"/>
  <c r="AF218" i="32"/>
  <c r="AC218" i="32"/>
  <c r="AA218" i="32"/>
  <c r="Y218" i="32"/>
  <c r="W218" i="32"/>
  <c r="U218" i="32"/>
  <c r="S218" i="32"/>
  <c r="Q218" i="32"/>
  <c r="O218" i="32"/>
  <c r="M218" i="32"/>
  <c r="K218" i="32"/>
  <c r="I218" i="32"/>
  <c r="B218" i="32"/>
  <c r="AA217" i="32"/>
  <c r="Y217" i="32"/>
  <c r="W217" i="32"/>
  <c r="U217" i="32"/>
  <c r="S217" i="32"/>
  <c r="Q217" i="32"/>
  <c r="O217" i="32"/>
  <c r="M217" i="32"/>
  <c r="K217" i="32"/>
  <c r="I217" i="32"/>
  <c r="B217" i="32"/>
  <c r="AI210" i="32"/>
  <c r="AF209" i="32"/>
  <c r="AC209" i="32"/>
  <c r="AA209" i="32"/>
  <c r="Y209" i="32"/>
  <c r="W209" i="32"/>
  <c r="U209" i="32"/>
  <c r="S209" i="32"/>
  <c r="Q209" i="32"/>
  <c r="O209" i="32"/>
  <c r="M209" i="32"/>
  <c r="K209" i="32"/>
  <c r="I209" i="32"/>
  <c r="B209" i="32"/>
  <c r="AA208" i="32"/>
  <c r="Y208" i="32"/>
  <c r="W208" i="32"/>
  <c r="U208" i="32"/>
  <c r="S208" i="32"/>
  <c r="Q208" i="32"/>
  <c r="O208" i="32"/>
  <c r="M208" i="32"/>
  <c r="K208" i="32"/>
  <c r="I208" i="32"/>
  <c r="B208" i="32"/>
  <c r="AF207" i="32"/>
  <c r="AC207" i="32"/>
  <c r="AA207" i="32"/>
  <c r="Y207" i="32"/>
  <c r="W207" i="32"/>
  <c r="U207" i="32"/>
  <c r="S207" i="32"/>
  <c r="Q207" i="32"/>
  <c r="O207" i="32"/>
  <c r="M207" i="32"/>
  <c r="K207" i="32"/>
  <c r="I207" i="32"/>
  <c r="B207" i="32"/>
  <c r="AA206" i="32"/>
  <c r="Y206" i="32"/>
  <c r="W206" i="32"/>
  <c r="U206" i="32"/>
  <c r="S206" i="32"/>
  <c r="Q206" i="32"/>
  <c r="O206" i="32"/>
  <c r="M206" i="32"/>
  <c r="K206" i="32"/>
  <c r="I206" i="32"/>
  <c r="B206" i="32"/>
  <c r="AF205" i="32"/>
  <c r="AC205" i="32"/>
  <c r="AA205" i="32"/>
  <c r="Y205" i="32"/>
  <c r="W205" i="32"/>
  <c r="U205" i="32"/>
  <c r="S205" i="32"/>
  <c r="Q205" i="32"/>
  <c r="O205" i="32"/>
  <c r="M205" i="32"/>
  <c r="K205" i="32"/>
  <c r="I205" i="32"/>
  <c r="B205" i="32"/>
  <c r="AA204" i="32"/>
  <c r="Y204" i="32"/>
  <c r="W204" i="32"/>
  <c r="U204" i="32"/>
  <c r="S204" i="32"/>
  <c r="Q204" i="32"/>
  <c r="O204" i="32"/>
  <c r="M204" i="32"/>
  <c r="K204" i="32"/>
  <c r="I204" i="32"/>
  <c r="B204" i="32"/>
  <c r="AF203" i="32"/>
  <c r="AC203" i="32"/>
  <c r="AA203" i="32"/>
  <c r="Y203" i="32"/>
  <c r="W203" i="32"/>
  <c r="U203" i="32"/>
  <c r="S203" i="32"/>
  <c r="Q203" i="32"/>
  <c r="O203" i="32"/>
  <c r="M203" i="32"/>
  <c r="K203" i="32"/>
  <c r="I203" i="32"/>
  <c r="B203" i="32"/>
  <c r="AA202" i="32"/>
  <c r="Y202" i="32"/>
  <c r="W202" i="32"/>
  <c r="U202" i="32"/>
  <c r="S202" i="32"/>
  <c r="Q202" i="32"/>
  <c r="O202" i="32"/>
  <c r="M202" i="32"/>
  <c r="K202" i="32"/>
  <c r="I202" i="32"/>
  <c r="B202" i="32"/>
  <c r="AF201" i="32"/>
  <c r="AC201" i="32"/>
  <c r="AA201" i="32"/>
  <c r="Y201" i="32"/>
  <c r="W201" i="32"/>
  <c r="U201" i="32"/>
  <c r="S201" i="32"/>
  <c r="Q201" i="32"/>
  <c r="O201" i="32"/>
  <c r="M201" i="32"/>
  <c r="K201" i="32"/>
  <c r="I201" i="32"/>
  <c r="B201" i="32"/>
  <c r="AA200" i="32"/>
  <c r="Y200" i="32"/>
  <c r="W200" i="32"/>
  <c r="U200" i="32"/>
  <c r="S200" i="32"/>
  <c r="Q200" i="32"/>
  <c r="O200" i="32"/>
  <c r="M200" i="32"/>
  <c r="K200" i="32"/>
  <c r="I200" i="32"/>
  <c r="B200" i="32"/>
  <c r="AF199" i="32"/>
  <c r="AC199" i="32"/>
  <c r="AA199" i="32"/>
  <c r="Y199" i="32"/>
  <c r="W199" i="32"/>
  <c r="U199" i="32"/>
  <c r="S199" i="32"/>
  <c r="Q199" i="32"/>
  <c r="O199" i="32"/>
  <c r="M199" i="32"/>
  <c r="K199" i="32"/>
  <c r="I199" i="32"/>
  <c r="B199" i="32"/>
  <c r="AA198" i="32"/>
  <c r="Y198" i="32"/>
  <c r="W198" i="32"/>
  <c r="U198" i="32"/>
  <c r="S198" i="32"/>
  <c r="Q198" i="32"/>
  <c r="O198" i="32"/>
  <c r="M198" i="32"/>
  <c r="K198" i="32"/>
  <c r="I198" i="32"/>
  <c r="B198" i="32"/>
  <c r="AF197" i="32"/>
  <c r="AC197" i="32"/>
  <c r="AA197" i="32"/>
  <c r="Y197" i="32"/>
  <c r="W197" i="32"/>
  <c r="U197" i="32"/>
  <c r="S197" i="32"/>
  <c r="Q197" i="32"/>
  <c r="O197" i="32"/>
  <c r="M197" i="32"/>
  <c r="K197" i="32"/>
  <c r="I197" i="32"/>
  <c r="B197" i="32"/>
  <c r="AA196" i="32"/>
  <c r="Y196" i="32"/>
  <c r="W196" i="32"/>
  <c r="U196" i="32"/>
  <c r="S196" i="32"/>
  <c r="Q196" i="32"/>
  <c r="O196" i="32"/>
  <c r="M196" i="32"/>
  <c r="K196" i="32"/>
  <c r="I196" i="32"/>
  <c r="B196" i="32"/>
  <c r="AF195" i="32"/>
  <c r="AC195" i="32"/>
  <c r="AA195" i="32"/>
  <c r="Y195" i="32"/>
  <c r="W195" i="32"/>
  <c r="U195" i="32"/>
  <c r="S195" i="32"/>
  <c r="Q195" i="32"/>
  <c r="O195" i="32"/>
  <c r="M195" i="32"/>
  <c r="K195" i="32"/>
  <c r="I195" i="32"/>
  <c r="B195" i="32"/>
  <c r="AA194" i="32"/>
  <c r="Y194" i="32"/>
  <c r="W194" i="32"/>
  <c r="U194" i="32"/>
  <c r="S194" i="32"/>
  <c r="Q194" i="32"/>
  <c r="O194" i="32"/>
  <c r="M194" i="32"/>
  <c r="K194" i="32"/>
  <c r="I194" i="32"/>
  <c r="B194" i="32"/>
  <c r="AF193" i="32"/>
  <c r="AC193" i="32"/>
  <c r="AA193" i="32"/>
  <c r="Y193" i="32"/>
  <c r="W193" i="32"/>
  <c r="U193" i="32"/>
  <c r="S193" i="32"/>
  <c r="Q193" i="32"/>
  <c r="O193" i="32"/>
  <c r="M193" i="32"/>
  <c r="K193" i="32"/>
  <c r="I193" i="32"/>
  <c r="B193" i="32"/>
  <c r="AA192" i="32"/>
  <c r="Y192" i="32"/>
  <c r="W192" i="32"/>
  <c r="U192" i="32"/>
  <c r="S192" i="32"/>
  <c r="Q192" i="32"/>
  <c r="O192" i="32"/>
  <c r="M192" i="32"/>
  <c r="K192" i="32"/>
  <c r="I192" i="32"/>
  <c r="B192" i="32"/>
  <c r="AF191" i="32"/>
  <c r="AC191" i="32"/>
  <c r="AA191" i="32"/>
  <c r="Y191" i="32"/>
  <c r="W191" i="32"/>
  <c r="U191" i="32"/>
  <c r="S191" i="32"/>
  <c r="Q191" i="32"/>
  <c r="O191" i="32"/>
  <c r="M191" i="32"/>
  <c r="K191" i="32"/>
  <c r="I191" i="32"/>
  <c r="B191" i="32"/>
  <c r="AA190" i="32"/>
  <c r="Y190" i="32"/>
  <c r="W190" i="32"/>
  <c r="U190" i="32"/>
  <c r="S190" i="32"/>
  <c r="Q190" i="32"/>
  <c r="O190" i="32"/>
  <c r="M190" i="32"/>
  <c r="K190" i="32"/>
  <c r="I190" i="32"/>
  <c r="B190" i="32"/>
  <c r="AF189" i="32"/>
  <c r="AC189" i="32"/>
  <c r="AA189" i="32"/>
  <c r="Y189" i="32"/>
  <c r="W189" i="32"/>
  <c r="U189" i="32"/>
  <c r="S189" i="32"/>
  <c r="Q189" i="32"/>
  <c r="O189" i="32"/>
  <c r="M189" i="32"/>
  <c r="K189" i="32"/>
  <c r="I189" i="32"/>
  <c r="B189" i="32"/>
  <c r="AA188" i="32"/>
  <c r="Y188" i="32"/>
  <c r="W188" i="32"/>
  <c r="U188" i="32"/>
  <c r="S188" i="32"/>
  <c r="Q188" i="32"/>
  <c r="O188" i="32"/>
  <c r="M188" i="32"/>
  <c r="K188" i="32"/>
  <c r="I188" i="32"/>
  <c r="B188" i="32"/>
  <c r="AF187" i="32"/>
  <c r="AC187" i="32"/>
  <c r="AA187" i="32"/>
  <c r="Y187" i="32"/>
  <c r="W187" i="32"/>
  <c r="U187" i="32"/>
  <c r="S187" i="32"/>
  <c r="Q187" i="32"/>
  <c r="O187" i="32"/>
  <c r="M187" i="32"/>
  <c r="K187" i="32"/>
  <c r="I187" i="32"/>
  <c r="B187" i="32"/>
  <c r="AA186" i="32"/>
  <c r="Y186" i="32"/>
  <c r="W186" i="32"/>
  <c r="U186" i="32"/>
  <c r="S186" i="32"/>
  <c r="Q186" i="32"/>
  <c r="O186" i="32"/>
  <c r="M186" i="32"/>
  <c r="K186" i="32"/>
  <c r="I186" i="32"/>
  <c r="B186" i="32"/>
  <c r="AF185" i="32"/>
  <c r="AC185" i="32"/>
  <c r="AA185" i="32"/>
  <c r="Y185" i="32"/>
  <c r="W185" i="32"/>
  <c r="U185" i="32"/>
  <c r="S185" i="32"/>
  <c r="Q185" i="32"/>
  <c r="O185" i="32"/>
  <c r="M185" i="32"/>
  <c r="K185" i="32"/>
  <c r="I185" i="32"/>
  <c r="B185" i="32"/>
  <c r="AA184" i="32"/>
  <c r="Y184" i="32"/>
  <c r="W184" i="32"/>
  <c r="U184" i="32"/>
  <c r="S184" i="32"/>
  <c r="Q184" i="32"/>
  <c r="O184" i="32"/>
  <c r="M184" i="32"/>
  <c r="K184" i="32"/>
  <c r="I184" i="32"/>
  <c r="B184" i="32"/>
  <c r="AF183" i="32"/>
  <c r="AC183" i="32"/>
  <c r="AA183" i="32"/>
  <c r="Y183" i="32"/>
  <c r="W183" i="32"/>
  <c r="U183" i="32"/>
  <c r="S183" i="32"/>
  <c r="Q183" i="32"/>
  <c r="O183" i="32"/>
  <c r="M183" i="32"/>
  <c r="K183" i="32"/>
  <c r="I183" i="32"/>
  <c r="B183" i="32"/>
  <c r="AA182" i="32"/>
  <c r="Y182" i="32"/>
  <c r="W182" i="32"/>
  <c r="U182" i="32"/>
  <c r="S182" i="32"/>
  <c r="Q182" i="32"/>
  <c r="O182" i="32"/>
  <c r="M182" i="32"/>
  <c r="K182" i="32"/>
  <c r="I182" i="32"/>
  <c r="B182" i="32"/>
  <c r="AF181" i="32"/>
  <c r="AC181" i="32"/>
  <c r="AA181" i="32"/>
  <c r="Y181" i="32"/>
  <c r="W181" i="32"/>
  <c r="U181" i="32"/>
  <c r="S181" i="32"/>
  <c r="Q181" i="32"/>
  <c r="O181" i="32"/>
  <c r="M181" i="32"/>
  <c r="K181" i="32"/>
  <c r="I181" i="32"/>
  <c r="B181" i="32"/>
  <c r="AA180" i="32"/>
  <c r="Y180" i="32"/>
  <c r="W180" i="32"/>
  <c r="U180" i="32"/>
  <c r="S180" i="32"/>
  <c r="Q180" i="32"/>
  <c r="O180" i="32"/>
  <c r="M180" i="32"/>
  <c r="K180" i="32"/>
  <c r="I180" i="32"/>
  <c r="B180" i="32"/>
  <c r="AF179" i="32"/>
  <c r="AC179" i="32"/>
  <c r="AA179" i="32"/>
  <c r="Y179" i="32"/>
  <c r="W179" i="32"/>
  <c r="U179" i="32"/>
  <c r="S179" i="32"/>
  <c r="Q179" i="32"/>
  <c r="O179" i="32"/>
  <c r="M179" i="32"/>
  <c r="K179" i="32"/>
  <c r="I179" i="32"/>
  <c r="B179" i="32"/>
  <c r="AA178" i="32"/>
  <c r="Y178" i="32"/>
  <c r="W178" i="32"/>
  <c r="U178" i="32"/>
  <c r="S178" i="32"/>
  <c r="Q178" i="32"/>
  <c r="O178" i="32"/>
  <c r="M178" i="32"/>
  <c r="K178" i="32"/>
  <c r="I178" i="32"/>
  <c r="B178" i="32"/>
  <c r="AF177" i="32"/>
  <c r="AC177" i="32"/>
  <c r="AA177" i="32"/>
  <c r="Y177" i="32"/>
  <c r="W177" i="32"/>
  <c r="U177" i="32"/>
  <c r="S177" i="32"/>
  <c r="Q177" i="32"/>
  <c r="O177" i="32"/>
  <c r="M177" i="32"/>
  <c r="K177" i="32"/>
  <c r="I177" i="32"/>
  <c r="B177" i="32"/>
  <c r="AA176" i="32"/>
  <c r="Y176" i="32"/>
  <c r="W176" i="32"/>
  <c r="U176" i="32"/>
  <c r="S176" i="32"/>
  <c r="Q176" i="32"/>
  <c r="O176" i="32"/>
  <c r="M176" i="32"/>
  <c r="K176" i="32"/>
  <c r="I176" i="32"/>
  <c r="B176" i="32"/>
  <c r="AF175" i="32"/>
  <c r="AC175" i="32"/>
  <c r="AA175" i="32"/>
  <c r="Y175" i="32"/>
  <c r="W175" i="32"/>
  <c r="U175" i="32"/>
  <c r="S175" i="32"/>
  <c r="Q175" i="32"/>
  <c r="O175" i="32"/>
  <c r="M175" i="32"/>
  <c r="K175" i="32"/>
  <c r="I175" i="32"/>
  <c r="B175" i="32"/>
  <c r="AA174" i="32"/>
  <c r="Y174" i="32"/>
  <c r="W174" i="32"/>
  <c r="U174" i="32"/>
  <c r="S174" i="32"/>
  <c r="Q174" i="32"/>
  <c r="O174" i="32"/>
  <c r="M174" i="32"/>
  <c r="K174" i="32"/>
  <c r="I174" i="32"/>
  <c r="B174" i="32"/>
  <c r="AF173" i="32"/>
  <c r="AC173" i="32"/>
  <c r="AA173" i="32"/>
  <c r="Y173" i="32"/>
  <c r="W173" i="32"/>
  <c r="U173" i="32"/>
  <c r="S173" i="32"/>
  <c r="Q173" i="32"/>
  <c r="O173" i="32"/>
  <c r="M173" i="32"/>
  <c r="K173" i="32"/>
  <c r="I173" i="32"/>
  <c r="B173" i="32"/>
  <c r="AA172" i="32"/>
  <c r="Y172" i="32"/>
  <c r="W172" i="32"/>
  <c r="U172" i="32"/>
  <c r="S172" i="32"/>
  <c r="Q172" i="32"/>
  <c r="O172" i="32"/>
  <c r="M172" i="32"/>
  <c r="K172" i="32"/>
  <c r="I172" i="32"/>
  <c r="B172" i="32"/>
  <c r="AF171" i="32"/>
  <c r="AC171" i="32"/>
  <c r="AA171" i="32"/>
  <c r="Y171" i="32"/>
  <c r="W171" i="32"/>
  <c r="U171" i="32"/>
  <c r="S171" i="32"/>
  <c r="Q171" i="32"/>
  <c r="O171" i="32"/>
  <c r="M171" i="32"/>
  <c r="K171" i="32"/>
  <c r="I171" i="32"/>
  <c r="B171" i="32"/>
  <c r="AA170" i="32"/>
  <c r="Y170" i="32"/>
  <c r="W170" i="32"/>
  <c r="U170" i="32"/>
  <c r="S170" i="32"/>
  <c r="Q170" i="32"/>
  <c r="O170" i="32"/>
  <c r="M170" i="32"/>
  <c r="K170" i="32"/>
  <c r="I170" i="32"/>
  <c r="B170" i="32"/>
  <c r="AF169" i="32"/>
  <c r="AC169" i="32"/>
  <c r="AA169" i="32"/>
  <c r="Y169" i="32"/>
  <c r="W169" i="32"/>
  <c r="U169" i="32"/>
  <c r="S169" i="32"/>
  <c r="Q169" i="32"/>
  <c r="O169" i="32"/>
  <c r="M169" i="32"/>
  <c r="K169" i="32"/>
  <c r="I169" i="32"/>
  <c r="B169" i="32"/>
  <c r="AA168" i="32"/>
  <c r="Y168" i="32"/>
  <c r="W168" i="32"/>
  <c r="U168" i="32"/>
  <c r="S168" i="32"/>
  <c r="Q168" i="32"/>
  <c r="O168" i="32"/>
  <c r="M168" i="32"/>
  <c r="K168" i="32"/>
  <c r="I168" i="32"/>
  <c r="B168" i="32"/>
  <c r="AF167" i="32"/>
  <c r="AC167" i="32"/>
  <c r="AA167" i="32"/>
  <c r="Y167" i="32"/>
  <c r="W167" i="32"/>
  <c r="U167" i="32"/>
  <c r="S167" i="32"/>
  <c r="Q167" i="32"/>
  <c r="O167" i="32"/>
  <c r="M167" i="32"/>
  <c r="K167" i="32"/>
  <c r="I167" i="32"/>
  <c r="B167" i="32"/>
  <c r="AA166" i="32"/>
  <c r="Y166" i="32"/>
  <c r="W166" i="32"/>
  <c r="U166" i="32"/>
  <c r="S166" i="32"/>
  <c r="Q166" i="32"/>
  <c r="O166" i="32"/>
  <c r="M166" i="32"/>
  <c r="K166" i="32"/>
  <c r="I166" i="32"/>
  <c r="B166" i="32"/>
  <c r="AI159" i="32"/>
  <c r="AF158" i="32"/>
  <c r="AC158" i="32"/>
  <c r="AA158" i="32"/>
  <c r="Y158" i="32"/>
  <c r="W158" i="32"/>
  <c r="U158" i="32"/>
  <c r="S158" i="32"/>
  <c r="Q158" i="32"/>
  <c r="O158" i="32"/>
  <c r="M158" i="32"/>
  <c r="K158" i="32"/>
  <c r="I158" i="32"/>
  <c r="B158" i="32"/>
  <c r="AA157" i="32"/>
  <c r="Y157" i="32"/>
  <c r="W157" i="32"/>
  <c r="U157" i="32"/>
  <c r="S157" i="32"/>
  <c r="Q157" i="32"/>
  <c r="O157" i="32"/>
  <c r="M157" i="32"/>
  <c r="K157" i="32"/>
  <c r="I157" i="32"/>
  <c r="B157" i="32"/>
  <c r="AF156" i="32"/>
  <c r="AC156" i="32"/>
  <c r="AA156" i="32"/>
  <c r="Y156" i="32"/>
  <c r="W156" i="32"/>
  <c r="U156" i="32"/>
  <c r="S156" i="32"/>
  <c r="Q156" i="32"/>
  <c r="O156" i="32"/>
  <c r="M156" i="32"/>
  <c r="K156" i="32"/>
  <c r="I156" i="32"/>
  <c r="B156" i="32"/>
  <c r="AA155" i="32"/>
  <c r="Y155" i="32"/>
  <c r="W155" i="32"/>
  <c r="U155" i="32"/>
  <c r="S155" i="32"/>
  <c r="Q155" i="32"/>
  <c r="O155" i="32"/>
  <c r="M155" i="32"/>
  <c r="K155" i="32"/>
  <c r="I155" i="32"/>
  <c r="B155" i="32"/>
  <c r="AF154" i="32"/>
  <c r="AC154" i="32"/>
  <c r="AA154" i="32"/>
  <c r="Y154" i="32"/>
  <c r="W154" i="32"/>
  <c r="U154" i="32"/>
  <c r="S154" i="32"/>
  <c r="Q154" i="32"/>
  <c r="O154" i="32"/>
  <c r="M154" i="32"/>
  <c r="K154" i="32"/>
  <c r="I154" i="32"/>
  <c r="B154" i="32"/>
  <c r="AA153" i="32"/>
  <c r="Y153" i="32"/>
  <c r="W153" i="32"/>
  <c r="U153" i="32"/>
  <c r="S153" i="32"/>
  <c r="Q153" i="32"/>
  <c r="O153" i="32"/>
  <c r="M153" i="32"/>
  <c r="K153" i="32"/>
  <c r="I153" i="32"/>
  <c r="B153" i="32"/>
  <c r="AF152" i="32"/>
  <c r="AC152" i="32"/>
  <c r="AA152" i="32"/>
  <c r="Y152" i="32"/>
  <c r="W152" i="32"/>
  <c r="U152" i="32"/>
  <c r="S152" i="32"/>
  <c r="Q152" i="32"/>
  <c r="O152" i="32"/>
  <c r="M152" i="32"/>
  <c r="K152" i="32"/>
  <c r="I152" i="32"/>
  <c r="B152" i="32"/>
  <c r="AA151" i="32"/>
  <c r="Y151" i="32"/>
  <c r="W151" i="32"/>
  <c r="U151" i="32"/>
  <c r="S151" i="32"/>
  <c r="Q151" i="32"/>
  <c r="O151" i="32"/>
  <c r="M151" i="32"/>
  <c r="K151" i="32"/>
  <c r="I151" i="32"/>
  <c r="B151" i="32"/>
  <c r="AF150" i="32"/>
  <c r="AC150" i="32"/>
  <c r="AA150" i="32"/>
  <c r="Y150" i="32"/>
  <c r="W150" i="32"/>
  <c r="U150" i="32"/>
  <c r="S150" i="32"/>
  <c r="Q150" i="32"/>
  <c r="O150" i="32"/>
  <c r="M150" i="32"/>
  <c r="K150" i="32"/>
  <c r="I150" i="32"/>
  <c r="B150" i="32"/>
  <c r="AA149" i="32"/>
  <c r="Y149" i="32"/>
  <c r="W149" i="32"/>
  <c r="U149" i="32"/>
  <c r="S149" i="32"/>
  <c r="Q149" i="32"/>
  <c r="O149" i="32"/>
  <c r="M149" i="32"/>
  <c r="K149" i="32"/>
  <c r="I149" i="32"/>
  <c r="B149" i="32"/>
  <c r="AF148" i="32"/>
  <c r="AC148" i="32"/>
  <c r="AA148" i="32"/>
  <c r="Y148" i="32"/>
  <c r="W148" i="32"/>
  <c r="U148" i="32"/>
  <c r="S148" i="32"/>
  <c r="Q148" i="32"/>
  <c r="O148" i="32"/>
  <c r="M148" i="32"/>
  <c r="K148" i="32"/>
  <c r="I148" i="32"/>
  <c r="B148" i="32"/>
  <c r="AA147" i="32"/>
  <c r="Y147" i="32"/>
  <c r="W147" i="32"/>
  <c r="U147" i="32"/>
  <c r="S147" i="32"/>
  <c r="Q147" i="32"/>
  <c r="O147" i="32"/>
  <c r="M147" i="32"/>
  <c r="K147" i="32"/>
  <c r="I147" i="32"/>
  <c r="B147" i="32"/>
  <c r="AF146" i="32"/>
  <c r="AC146" i="32"/>
  <c r="AA146" i="32"/>
  <c r="Y146" i="32"/>
  <c r="W146" i="32"/>
  <c r="U146" i="32"/>
  <c r="S146" i="32"/>
  <c r="Q146" i="32"/>
  <c r="O146" i="32"/>
  <c r="M146" i="32"/>
  <c r="K146" i="32"/>
  <c r="I146" i="32"/>
  <c r="B146" i="32"/>
  <c r="AA145" i="32"/>
  <c r="Y145" i="32"/>
  <c r="W145" i="32"/>
  <c r="U145" i="32"/>
  <c r="S145" i="32"/>
  <c r="Q145" i="32"/>
  <c r="O145" i="32"/>
  <c r="M145" i="32"/>
  <c r="K145" i="32"/>
  <c r="I145" i="32"/>
  <c r="B145" i="32"/>
  <c r="AF144" i="32"/>
  <c r="AC144" i="32"/>
  <c r="AA144" i="32"/>
  <c r="Y144" i="32"/>
  <c r="W144" i="32"/>
  <c r="U144" i="32"/>
  <c r="S144" i="32"/>
  <c r="Q144" i="32"/>
  <c r="O144" i="32"/>
  <c r="M144" i="32"/>
  <c r="K144" i="32"/>
  <c r="I144" i="32"/>
  <c r="B144" i="32"/>
  <c r="AA143" i="32"/>
  <c r="Y143" i="32"/>
  <c r="W143" i="32"/>
  <c r="U143" i="32"/>
  <c r="S143" i="32"/>
  <c r="Q143" i="32"/>
  <c r="O143" i="32"/>
  <c r="M143" i="32"/>
  <c r="K143" i="32"/>
  <c r="I143" i="32"/>
  <c r="B143" i="32"/>
  <c r="AF142" i="32"/>
  <c r="AC142" i="32"/>
  <c r="AA142" i="32"/>
  <c r="Y142" i="32"/>
  <c r="W142" i="32"/>
  <c r="U142" i="32"/>
  <c r="S142" i="32"/>
  <c r="Q142" i="32"/>
  <c r="O142" i="32"/>
  <c r="M142" i="32"/>
  <c r="K142" i="32"/>
  <c r="I142" i="32"/>
  <c r="B142" i="32"/>
  <c r="AA141" i="32"/>
  <c r="Y141" i="32"/>
  <c r="W141" i="32"/>
  <c r="U141" i="32"/>
  <c r="S141" i="32"/>
  <c r="Q141" i="32"/>
  <c r="O141" i="32"/>
  <c r="M141" i="32"/>
  <c r="K141" i="32"/>
  <c r="I141" i="32"/>
  <c r="B141" i="32"/>
  <c r="AF140" i="32"/>
  <c r="AC140" i="32"/>
  <c r="AA140" i="32"/>
  <c r="Y140" i="32"/>
  <c r="W140" i="32"/>
  <c r="U140" i="32"/>
  <c r="S140" i="32"/>
  <c r="Q140" i="32"/>
  <c r="O140" i="32"/>
  <c r="M140" i="32"/>
  <c r="K140" i="32"/>
  <c r="I140" i="32"/>
  <c r="B140" i="32"/>
  <c r="AA139" i="32"/>
  <c r="Y139" i="32"/>
  <c r="W139" i="32"/>
  <c r="U139" i="32"/>
  <c r="S139" i="32"/>
  <c r="Q139" i="32"/>
  <c r="O139" i="32"/>
  <c r="M139" i="32"/>
  <c r="K139" i="32"/>
  <c r="I139" i="32"/>
  <c r="B139" i="32"/>
  <c r="AF138" i="32"/>
  <c r="AC138" i="32"/>
  <c r="AA138" i="32"/>
  <c r="Y138" i="32"/>
  <c r="W138" i="32"/>
  <c r="U138" i="32"/>
  <c r="S138" i="32"/>
  <c r="Q138" i="32"/>
  <c r="O138" i="32"/>
  <c r="M138" i="32"/>
  <c r="K138" i="32"/>
  <c r="I138" i="32"/>
  <c r="B138" i="32"/>
  <c r="AA137" i="32"/>
  <c r="Y137" i="32"/>
  <c r="W137" i="32"/>
  <c r="U137" i="32"/>
  <c r="S137" i="32"/>
  <c r="Q137" i="32"/>
  <c r="O137" i="32"/>
  <c r="M137" i="32"/>
  <c r="K137" i="32"/>
  <c r="I137" i="32"/>
  <c r="B137" i="32"/>
  <c r="AF136" i="32"/>
  <c r="AC136" i="32"/>
  <c r="AA136" i="32"/>
  <c r="Y136" i="32"/>
  <c r="W136" i="32"/>
  <c r="U136" i="32"/>
  <c r="S136" i="32"/>
  <c r="Q136" i="32"/>
  <c r="O136" i="32"/>
  <c r="M136" i="32"/>
  <c r="K136" i="32"/>
  <c r="I136" i="32"/>
  <c r="B136" i="32"/>
  <c r="AA135" i="32"/>
  <c r="Y135" i="32"/>
  <c r="W135" i="32"/>
  <c r="U135" i="32"/>
  <c r="S135" i="32"/>
  <c r="Q135" i="32"/>
  <c r="O135" i="32"/>
  <c r="M135" i="32"/>
  <c r="K135" i="32"/>
  <c r="I135" i="32"/>
  <c r="B135" i="32"/>
  <c r="AF134" i="32"/>
  <c r="AC134" i="32"/>
  <c r="AA134" i="32"/>
  <c r="Y134" i="32"/>
  <c r="W134" i="32"/>
  <c r="U134" i="32"/>
  <c r="S134" i="32"/>
  <c r="Q134" i="32"/>
  <c r="O134" i="32"/>
  <c r="M134" i="32"/>
  <c r="K134" i="32"/>
  <c r="I134" i="32"/>
  <c r="B134" i="32"/>
  <c r="AA133" i="32"/>
  <c r="Y133" i="32"/>
  <c r="W133" i="32"/>
  <c r="U133" i="32"/>
  <c r="S133" i="32"/>
  <c r="Q133" i="32"/>
  <c r="O133" i="32"/>
  <c r="M133" i="32"/>
  <c r="K133" i="32"/>
  <c r="I133" i="32"/>
  <c r="B133" i="32"/>
  <c r="AF132" i="32"/>
  <c r="AC132" i="32"/>
  <c r="AA132" i="32"/>
  <c r="Y132" i="32"/>
  <c r="W132" i="32"/>
  <c r="U132" i="32"/>
  <c r="S132" i="32"/>
  <c r="Q132" i="32"/>
  <c r="O132" i="32"/>
  <c r="M132" i="32"/>
  <c r="K132" i="32"/>
  <c r="I132" i="32"/>
  <c r="B132" i="32"/>
  <c r="AA131" i="32"/>
  <c r="Y131" i="32"/>
  <c r="W131" i="32"/>
  <c r="U131" i="32"/>
  <c r="S131" i="32"/>
  <c r="Q131" i="32"/>
  <c r="O131" i="32"/>
  <c r="M131" i="32"/>
  <c r="K131" i="32"/>
  <c r="I131" i="32"/>
  <c r="B131" i="32"/>
  <c r="AF130" i="32"/>
  <c r="AC130" i="32"/>
  <c r="AA130" i="32"/>
  <c r="Y130" i="32"/>
  <c r="W130" i="32"/>
  <c r="U130" i="32"/>
  <c r="S130" i="32"/>
  <c r="Q130" i="32"/>
  <c r="O130" i="32"/>
  <c r="M130" i="32"/>
  <c r="K130" i="32"/>
  <c r="I130" i="32"/>
  <c r="B130" i="32"/>
  <c r="AA129" i="32"/>
  <c r="Y129" i="32"/>
  <c r="W129" i="32"/>
  <c r="U129" i="32"/>
  <c r="S129" i="32"/>
  <c r="Q129" i="32"/>
  <c r="O129" i="32"/>
  <c r="M129" i="32"/>
  <c r="K129" i="32"/>
  <c r="I129" i="32"/>
  <c r="B129" i="32"/>
  <c r="AF128" i="32"/>
  <c r="AC128" i="32"/>
  <c r="AA128" i="32"/>
  <c r="Y128" i="32"/>
  <c r="W128" i="32"/>
  <c r="U128" i="32"/>
  <c r="S128" i="32"/>
  <c r="Q128" i="32"/>
  <c r="O128" i="32"/>
  <c r="M128" i="32"/>
  <c r="K128" i="32"/>
  <c r="I128" i="32"/>
  <c r="B128" i="32"/>
  <c r="AA127" i="32"/>
  <c r="Y127" i="32"/>
  <c r="W127" i="32"/>
  <c r="U127" i="32"/>
  <c r="S127" i="32"/>
  <c r="Q127" i="32"/>
  <c r="O127" i="32"/>
  <c r="M127" i="32"/>
  <c r="K127" i="32"/>
  <c r="I127" i="32"/>
  <c r="B127" i="32"/>
  <c r="AF126" i="32"/>
  <c r="AC126" i="32"/>
  <c r="AA126" i="32"/>
  <c r="Y126" i="32"/>
  <c r="W126" i="32"/>
  <c r="U126" i="32"/>
  <c r="S126" i="32"/>
  <c r="Q126" i="32"/>
  <c r="O126" i="32"/>
  <c r="M126" i="32"/>
  <c r="K126" i="32"/>
  <c r="I126" i="32"/>
  <c r="B126" i="32"/>
  <c r="AA125" i="32"/>
  <c r="Y125" i="32"/>
  <c r="W125" i="32"/>
  <c r="U125" i="32"/>
  <c r="S125" i="32"/>
  <c r="Q125" i="32"/>
  <c r="O125" i="32"/>
  <c r="M125" i="32"/>
  <c r="K125" i="32"/>
  <c r="I125" i="32"/>
  <c r="B125" i="32"/>
  <c r="AF124" i="32"/>
  <c r="AC124" i="32"/>
  <c r="AA124" i="32"/>
  <c r="Y124" i="32"/>
  <c r="W124" i="32"/>
  <c r="U124" i="32"/>
  <c r="S124" i="32"/>
  <c r="Q124" i="32"/>
  <c r="O124" i="32"/>
  <c r="M124" i="32"/>
  <c r="K124" i="32"/>
  <c r="I124" i="32"/>
  <c r="B124" i="32"/>
  <c r="AA123" i="32"/>
  <c r="Y123" i="32"/>
  <c r="W123" i="32"/>
  <c r="U123" i="32"/>
  <c r="S123" i="32"/>
  <c r="Q123" i="32"/>
  <c r="O123" i="32"/>
  <c r="M123" i="32"/>
  <c r="K123" i="32"/>
  <c r="I123" i="32"/>
  <c r="B123" i="32"/>
  <c r="AF122" i="32"/>
  <c r="AC122" i="32"/>
  <c r="AA122" i="32"/>
  <c r="Y122" i="32"/>
  <c r="W122" i="32"/>
  <c r="U122" i="32"/>
  <c r="S122" i="32"/>
  <c r="Q122" i="32"/>
  <c r="O122" i="32"/>
  <c r="M122" i="32"/>
  <c r="K122" i="32"/>
  <c r="I122" i="32"/>
  <c r="B122" i="32"/>
  <c r="AA121" i="32"/>
  <c r="Y121" i="32"/>
  <c r="W121" i="32"/>
  <c r="U121" i="32"/>
  <c r="S121" i="32"/>
  <c r="Q121" i="32"/>
  <c r="O121" i="32"/>
  <c r="M121" i="32"/>
  <c r="K121" i="32"/>
  <c r="I121" i="32"/>
  <c r="B121" i="32"/>
  <c r="AF120" i="32"/>
  <c r="AC120" i="32"/>
  <c r="AA120" i="32"/>
  <c r="Y120" i="32"/>
  <c r="W120" i="32"/>
  <c r="U120" i="32"/>
  <c r="S120" i="32"/>
  <c r="Q120" i="32"/>
  <c r="O120" i="32"/>
  <c r="M120" i="32"/>
  <c r="K120" i="32"/>
  <c r="I120" i="32"/>
  <c r="B120" i="32"/>
  <c r="AA119" i="32"/>
  <c r="Y119" i="32"/>
  <c r="W119" i="32"/>
  <c r="U119" i="32"/>
  <c r="S119" i="32"/>
  <c r="Q119" i="32"/>
  <c r="O119" i="32"/>
  <c r="M119" i="32"/>
  <c r="K119" i="32"/>
  <c r="I119" i="32"/>
  <c r="B119" i="32"/>
  <c r="AF118" i="32"/>
  <c r="AC118" i="32"/>
  <c r="AA118" i="32"/>
  <c r="Y118" i="32"/>
  <c r="W118" i="32"/>
  <c r="U118" i="32"/>
  <c r="S118" i="32"/>
  <c r="Q118" i="32"/>
  <c r="O118" i="32"/>
  <c r="M118" i="32"/>
  <c r="K118" i="32"/>
  <c r="I118" i="32"/>
  <c r="B118" i="32"/>
  <c r="AA117" i="32"/>
  <c r="Y117" i="32"/>
  <c r="W117" i="32"/>
  <c r="U117" i="32"/>
  <c r="S117" i="32"/>
  <c r="Q117" i="32"/>
  <c r="O117" i="32"/>
  <c r="M117" i="32"/>
  <c r="K117" i="32"/>
  <c r="I117" i="32"/>
  <c r="B117" i="32"/>
  <c r="AF116" i="32"/>
  <c r="AC116" i="32"/>
  <c r="AA116" i="32"/>
  <c r="Y116" i="32"/>
  <c r="W116" i="32"/>
  <c r="U116" i="32"/>
  <c r="S116" i="32"/>
  <c r="Q116" i="32"/>
  <c r="O116" i="32"/>
  <c r="M116" i="32"/>
  <c r="K116" i="32"/>
  <c r="I116" i="32"/>
  <c r="B116" i="32"/>
  <c r="AA115" i="32"/>
  <c r="Y115" i="32"/>
  <c r="W115" i="32"/>
  <c r="U115" i="32"/>
  <c r="S115" i="32"/>
  <c r="Q115" i="32"/>
  <c r="O115" i="32"/>
  <c r="M115" i="32"/>
  <c r="K115" i="32"/>
  <c r="I115" i="32"/>
  <c r="B115" i="32"/>
  <c r="AI108" i="32"/>
  <c r="AF107" i="32"/>
  <c r="AC107" i="32"/>
  <c r="AA107" i="32"/>
  <c r="Y107" i="32"/>
  <c r="W107" i="32"/>
  <c r="U107" i="32"/>
  <c r="S107" i="32"/>
  <c r="Q107" i="32"/>
  <c r="O107" i="32"/>
  <c r="M107" i="32"/>
  <c r="K107" i="32"/>
  <c r="I107" i="32"/>
  <c r="B107" i="32"/>
  <c r="AA106" i="32"/>
  <c r="Y106" i="32"/>
  <c r="W106" i="32"/>
  <c r="U106" i="32"/>
  <c r="S106" i="32"/>
  <c r="Q106" i="32"/>
  <c r="O106" i="32"/>
  <c r="M106" i="32"/>
  <c r="K106" i="32"/>
  <c r="I106" i="32"/>
  <c r="B106" i="32"/>
  <c r="AF105" i="32"/>
  <c r="AC105" i="32"/>
  <c r="AA105" i="32"/>
  <c r="Y105" i="32"/>
  <c r="W105" i="32"/>
  <c r="U105" i="32"/>
  <c r="S105" i="32"/>
  <c r="Q105" i="32"/>
  <c r="O105" i="32"/>
  <c r="M105" i="32"/>
  <c r="K105" i="32"/>
  <c r="I105" i="32"/>
  <c r="B105" i="32"/>
  <c r="AA104" i="32"/>
  <c r="Y104" i="32"/>
  <c r="W104" i="32"/>
  <c r="U104" i="32"/>
  <c r="S104" i="32"/>
  <c r="Q104" i="32"/>
  <c r="O104" i="32"/>
  <c r="M104" i="32"/>
  <c r="K104" i="32"/>
  <c r="I104" i="32"/>
  <c r="B104" i="32"/>
  <c r="AF103" i="32"/>
  <c r="AC103" i="32"/>
  <c r="AA103" i="32"/>
  <c r="Y103" i="32"/>
  <c r="W103" i="32"/>
  <c r="U103" i="32"/>
  <c r="S103" i="32"/>
  <c r="Q103" i="32"/>
  <c r="O103" i="32"/>
  <c r="M103" i="32"/>
  <c r="K103" i="32"/>
  <c r="I103" i="32"/>
  <c r="B103" i="32"/>
  <c r="AA102" i="32"/>
  <c r="Y102" i="32"/>
  <c r="W102" i="32"/>
  <c r="U102" i="32"/>
  <c r="S102" i="32"/>
  <c r="Q102" i="32"/>
  <c r="O102" i="32"/>
  <c r="M102" i="32"/>
  <c r="K102" i="32"/>
  <c r="I102" i="32"/>
  <c r="B102" i="32"/>
  <c r="AF101" i="32"/>
  <c r="AC101" i="32"/>
  <c r="AA101" i="32"/>
  <c r="Y101" i="32"/>
  <c r="W101" i="32"/>
  <c r="U101" i="32"/>
  <c r="S101" i="32"/>
  <c r="Q101" i="32"/>
  <c r="O101" i="32"/>
  <c r="M101" i="32"/>
  <c r="K101" i="32"/>
  <c r="I101" i="32"/>
  <c r="B101" i="32"/>
  <c r="AA100" i="32"/>
  <c r="Y100" i="32"/>
  <c r="W100" i="32"/>
  <c r="U100" i="32"/>
  <c r="S100" i="32"/>
  <c r="Q100" i="32"/>
  <c r="O100" i="32"/>
  <c r="M100" i="32"/>
  <c r="K100" i="32"/>
  <c r="I100" i="32"/>
  <c r="B100" i="32"/>
  <c r="AF99" i="32"/>
  <c r="AC99" i="32"/>
  <c r="AA99" i="32"/>
  <c r="Y99" i="32"/>
  <c r="W99" i="32"/>
  <c r="U99" i="32"/>
  <c r="S99" i="32"/>
  <c r="Q99" i="32"/>
  <c r="O99" i="32"/>
  <c r="M99" i="32"/>
  <c r="K99" i="32"/>
  <c r="I99" i="32"/>
  <c r="B99" i="32"/>
  <c r="AA98" i="32"/>
  <c r="Y98" i="32"/>
  <c r="W98" i="32"/>
  <c r="U98" i="32"/>
  <c r="S98" i="32"/>
  <c r="Q98" i="32"/>
  <c r="O98" i="32"/>
  <c r="M98" i="32"/>
  <c r="K98" i="32"/>
  <c r="I98" i="32"/>
  <c r="B98" i="32"/>
  <c r="AF97" i="32"/>
  <c r="AC97" i="32"/>
  <c r="AA97" i="32"/>
  <c r="Y97" i="32"/>
  <c r="W97" i="32"/>
  <c r="U97" i="32"/>
  <c r="S97" i="32"/>
  <c r="Q97" i="32"/>
  <c r="O97" i="32"/>
  <c r="M97" i="32"/>
  <c r="K97" i="32"/>
  <c r="I97" i="32"/>
  <c r="B97" i="32"/>
  <c r="AA96" i="32"/>
  <c r="Y96" i="32"/>
  <c r="W96" i="32"/>
  <c r="U96" i="32"/>
  <c r="S96" i="32"/>
  <c r="Q96" i="32"/>
  <c r="O96" i="32"/>
  <c r="M96" i="32"/>
  <c r="K96" i="32"/>
  <c r="I96" i="32"/>
  <c r="B96" i="32"/>
  <c r="AF95" i="32"/>
  <c r="AC95" i="32"/>
  <c r="AA95" i="32"/>
  <c r="Y95" i="32"/>
  <c r="W95" i="32"/>
  <c r="U95" i="32"/>
  <c r="S95" i="32"/>
  <c r="Q95" i="32"/>
  <c r="O95" i="32"/>
  <c r="M95" i="32"/>
  <c r="K95" i="32"/>
  <c r="I95" i="32"/>
  <c r="B95" i="32"/>
  <c r="AA94" i="32"/>
  <c r="Y94" i="32"/>
  <c r="W94" i="32"/>
  <c r="U94" i="32"/>
  <c r="S94" i="32"/>
  <c r="Q94" i="32"/>
  <c r="O94" i="32"/>
  <c r="M94" i="32"/>
  <c r="K94" i="32"/>
  <c r="I94" i="32"/>
  <c r="B94" i="32"/>
  <c r="AF93" i="32"/>
  <c r="AC93" i="32"/>
  <c r="AA93" i="32"/>
  <c r="Y93" i="32"/>
  <c r="W93" i="32"/>
  <c r="U93" i="32"/>
  <c r="S93" i="32"/>
  <c r="Q93" i="32"/>
  <c r="O93" i="32"/>
  <c r="M93" i="32"/>
  <c r="K93" i="32"/>
  <c r="I93" i="32"/>
  <c r="B93" i="32"/>
  <c r="AA92" i="32"/>
  <c r="Y92" i="32"/>
  <c r="W92" i="32"/>
  <c r="U92" i="32"/>
  <c r="S92" i="32"/>
  <c r="Q92" i="32"/>
  <c r="O92" i="32"/>
  <c r="M92" i="32"/>
  <c r="K92" i="32"/>
  <c r="I92" i="32"/>
  <c r="B92" i="32"/>
  <c r="AF91" i="32"/>
  <c r="AC91" i="32"/>
  <c r="AA91" i="32"/>
  <c r="Y91" i="32"/>
  <c r="W91" i="32"/>
  <c r="U91" i="32"/>
  <c r="S91" i="32"/>
  <c r="Q91" i="32"/>
  <c r="O91" i="32"/>
  <c r="M91" i="32"/>
  <c r="K91" i="32"/>
  <c r="I91" i="32"/>
  <c r="B91" i="32"/>
  <c r="AA90" i="32"/>
  <c r="Y90" i="32"/>
  <c r="W90" i="32"/>
  <c r="U90" i="32"/>
  <c r="S90" i="32"/>
  <c r="Q90" i="32"/>
  <c r="O90" i="32"/>
  <c r="M90" i="32"/>
  <c r="K90" i="32"/>
  <c r="I90" i="32"/>
  <c r="B90" i="32"/>
  <c r="AF89" i="32"/>
  <c r="AC89" i="32"/>
  <c r="AA89" i="32"/>
  <c r="Y89" i="32"/>
  <c r="W89" i="32"/>
  <c r="U89" i="32"/>
  <c r="S89" i="32"/>
  <c r="Q89" i="32"/>
  <c r="O89" i="32"/>
  <c r="M89" i="32"/>
  <c r="K89" i="32"/>
  <c r="I89" i="32"/>
  <c r="B89" i="32"/>
  <c r="AA88" i="32"/>
  <c r="Y88" i="32"/>
  <c r="W88" i="32"/>
  <c r="U88" i="32"/>
  <c r="S88" i="32"/>
  <c r="Q88" i="32"/>
  <c r="O88" i="32"/>
  <c r="M88" i="32"/>
  <c r="K88" i="32"/>
  <c r="I88" i="32"/>
  <c r="B88" i="32"/>
  <c r="AF87" i="32"/>
  <c r="AC87" i="32"/>
  <c r="AA87" i="32"/>
  <c r="Y87" i="32"/>
  <c r="W87" i="32"/>
  <c r="U87" i="32"/>
  <c r="S87" i="32"/>
  <c r="Q87" i="32"/>
  <c r="O87" i="32"/>
  <c r="M87" i="32"/>
  <c r="K87" i="32"/>
  <c r="I87" i="32"/>
  <c r="B87" i="32"/>
  <c r="AA86" i="32"/>
  <c r="Y86" i="32"/>
  <c r="W86" i="32"/>
  <c r="U86" i="32"/>
  <c r="S86" i="32"/>
  <c r="Q86" i="32"/>
  <c r="O86" i="32"/>
  <c r="M86" i="32"/>
  <c r="K86" i="32"/>
  <c r="I86" i="32"/>
  <c r="B86" i="32"/>
  <c r="AF85" i="32"/>
  <c r="AC85" i="32"/>
  <c r="AA85" i="32"/>
  <c r="Y85" i="32"/>
  <c r="W85" i="32"/>
  <c r="U85" i="32"/>
  <c r="S85" i="32"/>
  <c r="Q85" i="32"/>
  <c r="O85" i="32"/>
  <c r="M85" i="32"/>
  <c r="K85" i="32"/>
  <c r="I85" i="32"/>
  <c r="B85" i="32"/>
  <c r="AA84" i="32"/>
  <c r="Y84" i="32"/>
  <c r="W84" i="32"/>
  <c r="U84" i="32"/>
  <c r="S84" i="32"/>
  <c r="Q84" i="32"/>
  <c r="O84" i="32"/>
  <c r="M84" i="32"/>
  <c r="K84" i="32"/>
  <c r="I84" i="32"/>
  <c r="B84" i="32"/>
  <c r="AF83" i="32"/>
  <c r="AC83" i="32"/>
  <c r="AA83" i="32"/>
  <c r="Y83" i="32"/>
  <c r="W83" i="32"/>
  <c r="U83" i="32"/>
  <c r="S83" i="32"/>
  <c r="Q83" i="32"/>
  <c r="O83" i="32"/>
  <c r="M83" i="32"/>
  <c r="K83" i="32"/>
  <c r="I83" i="32"/>
  <c r="B83" i="32"/>
  <c r="AA82" i="32"/>
  <c r="Y82" i="32"/>
  <c r="W82" i="32"/>
  <c r="U82" i="32"/>
  <c r="S82" i="32"/>
  <c r="Q82" i="32"/>
  <c r="O82" i="32"/>
  <c r="M82" i="32"/>
  <c r="K82" i="32"/>
  <c r="I82" i="32"/>
  <c r="B82" i="32"/>
  <c r="AF81" i="32"/>
  <c r="AC81" i="32"/>
  <c r="AA81" i="32"/>
  <c r="Y81" i="32"/>
  <c r="W81" i="32"/>
  <c r="U81" i="32"/>
  <c r="S81" i="32"/>
  <c r="Q81" i="32"/>
  <c r="O81" i="32"/>
  <c r="M81" i="32"/>
  <c r="K81" i="32"/>
  <c r="I81" i="32"/>
  <c r="B81" i="32"/>
  <c r="AA80" i="32"/>
  <c r="Y80" i="32"/>
  <c r="W80" i="32"/>
  <c r="U80" i="32"/>
  <c r="S80" i="32"/>
  <c r="Q80" i="32"/>
  <c r="O80" i="32"/>
  <c r="M80" i="32"/>
  <c r="K80" i="32"/>
  <c r="I80" i="32"/>
  <c r="B80" i="32"/>
  <c r="AF79" i="32"/>
  <c r="AC79" i="32"/>
  <c r="AA79" i="32"/>
  <c r="Y79" i="32"/>
  <c r="W79" i="32"/>
  <c r="U79" i="32"/>
  <c r="S79" i="32"/>
  <c r="Q79" i="32"/>
  <c r="O79" i="32"/>
  <c r="M79" i="32"/>
  <c r="K79" i="32"/>
  <c r="I79" i="32"/>
  <c r="B79" i="32"/>
  <c r="AA78" i="32"/>
  <c r="Y78" i="32"/>
  <c r="W78" i="32"/>
  <c r="U78" i="32"/>
  <c r="S78" i="32"/>
  <c r="Q78" i="32"/>
  <c r="O78" i="32"/>
  <c r="M78" i="32"/>
  <c r="K78" i="32"/>
  <c r="I78" i="32"/>
  <c r="B78" i="32"/>
  <c r="AF77" i="32"/>
  <c r="AC77" i="32"/>
  <c r="AA77" i="32"/>
  <c r="Y77" i="32"/>
  <c r="W77" i="32"/>
  <c r="U77" i="32"/>
  <c r="S77" i="32"/>
  <c r="Q77" i="32"/>
  <c r="O77" i="32"/>
  <c r="M77" i="32"/>
  <c r="K77" i="32"/>
  <c r="I77" i="32"/>
  <c r="B77" i="32"/>
  <c r="AA76" i="32"/>
  <c r="Y76" i="32"/>
  <c r="W76" i="32"/>
  <c r="U76" i="32"/>
  <c r="S76" i="32"/>
  <c r="Q76" i="32"/>
  <c r="O76" i="32"/>
  <c r="M76" i="32"/>
  <c r="K76" i="32"/>
  <c r="I76" i="32"/>
  <c r="B76" i="32"/>
  <c r="AF75" i="32"/>
  <c r="AC75" i="32"/>
  <c r="AA75" i="32"/>
  <c r="Y75" i="32"/>
  <c r="W75" i="32"/>
  <c r="U75" i="32"/>
  <c r="S75" i="32"/>
  <c r="Q75" i="32"/>
  <c r="O75" i="32"/>
  <c r="M75" i="32"/>
  <c r="K75" i="32"/>
  <c r="I75" i="32"/>
  <c r="B75" i="32"/>
  <c r="AA74" i="32"/>
  <c r="Y74" i="32"/>
  <c r="W74" i="32"/>
  <c r="U74" i="32"/>
  <c r="S74" i="32"/>
  <c r="Q74" i="32"/>
  <c r="O74" i="32"/>
  <c r="M74" i="32"/>
  <c r="K74" i="32"/>
  <c r="I74" i="32"/>
  <c r="B74" i="32"/>
  <c r="AF73" i="32"/>
  <c r="AC73" i="32"/>
  <c r="AA73" i="32"/>
  <c r="Y73" i="32"/>
  <c r="W73" i="32"/>
  <c r="U73" i="32"/>
  <c r="S73" i="32"/>
  <c r="Q73" i="32"/>
  <c r="O73" i="32"/>
  <c r="M73" i="32"/>
  <c r="K73" i="32"/>
  <c r="I73" i="32"/>
  <c r="B73" i="32"/>
  <c r="AA72" i="32"/>
  <c r="Y72" i="32"/>
  <c r="W72" i="32"/>
  <c r="U72" i="32"/>
  <c r="S72" i="32"/>
  <c r="Q72" i="32"/>
  <c r="O72" i="32"/>
  <c r="M72" i="32"/>
  <c r="K72" i="32"/>
  <c r="I72" i="32"/>
  <c r="B72" i="32"/>
  <c r="AF71" i="32"/>
  <c r="AC71" i="32"/>
  <c r="AA71" i="32"/>
  <c r="Y71" i="32"/>
  <c r="W71" i="32"/>
  <c r="U71" i="32"/>
  <c r="S71" i="32"/>
  <c r="Q71" i="32"/>
  <c r="O71" i="32"/>
  <c r="M71" i="32"/>
  <c r="K71" i="32"/>
  <c r="I71" i="32"/>
  <c r="B71" i="32"/>
  <c r="AA70" i="32"/>
  <c r="Y70" i="32"/>
  <c r="W70" i="32"/>
  <c r="U70" i="32"/>
  <c r="S70" i="32"/>
  <c r="Q70" i="32"/>
  <c r="O70" i="32"/>
  <c r="M70" i="32"/>
  <c r="K70" i="32"/>
  <c r="I70" i="32"/>
  <c r="B70" i="32"/>
  <c r="AF69" i="32"/>
  <c r="AC69" i="32"/>
  <c r="AA69" i="32"/>
  <c r="Y69" i="32"/>
  <c r="W69" i="32"/>
  <c r="U69" i="32"/>
  <c r="S69" i="32"/>
  <c r="Q69" i="32"/>
  <c r="O69" i="32"/>
  <c r="M69" i="32"/>
  <c r="K69" i="32"/>
  <c r="I69" i="32"/>
  <c r="B69" i="32"/>
  <c r="AA68" i="32"/>
  <c r="Y68" i="32"/>
  <c r="W68" i="32"/>
  <c r="U68" i="32"/>
  <c r="S68" i="32"/>
  <c r="Q68" i="32"/>
  <c r="O68" i="32"/>
  <c r="M68" i="32"/>
  <c r="K68" i="32"/>
  <c r="I68" i="32"/>
  <c r="B68" i="32"/>
  <c r="AF67" i="32"/>
  <c r="AC67" i="32"/>
  <c r="AA67" i="32"/>
  <c r="Y67" i="32"/>
  <c r="W67" i="32"/>
  <c r="U67" i="32"/>
  <c r="S67" i="32"/>
  <c r="Q67" i="32"/>
  <c r="O67" i="32"/>
  <c r="M67" i="32"/>
  <c r="K67" i="32"/>
  <c r="I67" i="32"/>
  <c r="B67" i="32"/>
  <c r="AA66" i="32"/>
  <c r="Y66" i="32"/>
  <c r="W66" i="32"/>
  <c r="U66" i="32"/>
  <c r="S66" i="32"/>
  <c r="Q66" i="32"/>
  <c r="O66" i="32"/>
  <c r="M66" i="32"/>
  <c r="K66" i="32"/>
  <c r="I66" i="32"/>
  <c r="B66" i="32"/>
  <c r="AF65" i="32"/>
  <c r="AC65" i="32"/>
  <c r="AA65" i="32"/>
  <c r="Y65" i="32"/>
  <c r="W65" i="32"/>
  <c r="U65" i="32"/>
  <c r="S65" i="32"/>
  <c r="Q65" i="32"/>
  <c r="O65" i="32"/>
  <c r="M65" i="32"/>
  <c r="K65" i="32"/>
  <c r="I65" i="32"/>
  <c r="B65" i="32"/>
  <c r="AA64" i="32"/>
  <c r="Y64" i="32"/>
  <c r="W64" i="32"/>
  <c r="U64" i="32"/>
  <c r="S64" i="32"/>
  <c r="Q64" i="32"/>
  <c r="O64" i="32"/>
  <c r="M64" i="32"/>
  <c r="K64" i="32"/>
  <c r="I64" i="32"/>
  <c r="B64" i="32"/>
  <c r="B61" i="32"/>
  <c r="AI58" i="32"/>
  <c r="AF57" i="32"/>
  <c r="AC57" i="32"/>
  <c r="AA57" i="32"/>
  <c r="Y57" i="32"/>
  <c r="W57" i="32"/>
  <c r="U57" i="32"/>
  <c r="S57" i="32"/>
  <c r="Q57" i="32"/>
  <c r="O57" i="32"/>
  <c r="M57" i="32"/>
  <c r="K57" i="32"/>
  <c r="I57" i="32"/>
  <c r="B57" i="32"/>
  <c r="AA56" i="32"/>
  <c r="Y56" i="32"/>
  <c r="W56" i="32"/>
  <c r="U56" i="32"/>
  <c r="S56" i="32"/>
  <c r="Q56" i="32"/>
  <c r="O56" i="32"/>
  <c r="M56" i="32"/>
  <c r="K56" i="32"/>
  <c r="I56" i="32"/>
  <c r="B56" i="32"/>
  <c r="AF55" i="32"/>
  <c r="AC55" i="32"/>
  <c r="AA55" i="32"/>
  <c r="Y55" i="32"/>
  <c r="W55" i="32"/>
  <c r="U55" i="32"/>
  <c r="S55" i="32"/>
  <c r="Q55" i="32"/>
  <c r="O55" i="32"/>
  <c r="M55" i="32"/>
  <c r="K55" i="32"/>
  <c r="I55" i="32"/>
  <c r="B55" i="32"/>
  <c r="AA54" i="32"/>
  <c r="Y54" i="32"/>
  <c r="W54" i="32"/>
  <c r="U54" i="32"/>
  <c r="S54" i="32"/>
  <c r="Q54" i="32"/>
  <c r="O54" i="32"/>
  <c r="M54" i="32"/>
  <c r="K54" i="32"/>
  <c r="I54" i="32"/>
  <c r="B54" i="32"/>
  <c r="AF53" i="32"/>
  <c r="AC53" i="32"/>
  <c r="AA53" i="32"/>
  <c r="Y53" i="32"/>
  <c r="W53" i="32"/>
  <c r="U53" i="32"/>
  <c r="S53" i="32"/>
  <c r="Q53" i="32"/>
  <c r="O53" i="32"/>
  <c r="M53" i="32"/>
  <c r="K53" i="32"/>
  <c r="I53" i="32"/>
  <c r="B53" i="32"/>
  <c r="AA52" i="32"/>
  <c r="Y52" i="32"/>
  <c r="W52" i="32"/>
  <c r="U52" i="32"/>
  <c r="S52" i="32"/>
  <c r="Q52" i="32"/>
  <c r="O52" i="32"/>
  <c r="M52" i="32"/>
  <c r="K52" i="32"/>
  <c r="I52" i="32"/>
  <c r="B52" i="32"/>
  <c r="AF51" i="32"/>
  <c r="AC51" i="32"/>
  <c r="AA51" i="32"/>
  <c r="Y51" i="32"/>
  <c r="W51" i="32"/>
  <c r="U51" i="32"/>
  <c r="S51" i="32"/>
  <c r="Q51" i="32"/>
  <c r="O51" i="32"/>
  <c r="M51" i="32"/>
  <c r="K51" i="32"/>
  <c r="I51" i="32"/>
  <c r="B51" i="32"/>
  <c r="AA50" i="32"/>
  <c r="Y50" i="32"/>
  <c r="W50" i="32"/>
  <c r="U50" i="32"/>
  <c r="S50" i="32"/>
  <c r="Q50" i="32"/>
  <c r="O50" i="32"/>
  <c r="M50" i="32"/>
  <c r="K50" i="32"/>
  <c r="I50" i="32"/>
  <c r="B50" i="32"/>
  <c r="AF49" i="32"/>
  <c r="AC49" i="32"/>
  <c r="AA49" i="32"/>
  <c r="Y49" i="32"/>
  <c r="W49" i="32"/>
  <c r="U49" i="32"/>
  <c r="S49" i="32"/>
  <c r="Q49" i="32"/>
  <c r="O49" i="32"/>
  <c r="M49" i="32"/>
  <c r="K49" i="32"/>
  <c r="I49" i="32"/>
  <c r="B49" i="32"/>
  <c r="AA48" i="32"/>
  <c r="Y48" i="32"/>
  <c r="W48" i="32"/>
  <c r="U48" i="32"/>
  <c r="S48" i="32"/>
  <c r="Q48" i="32"/>
  <c r="O48" i="32"/>
  <c r="M48" i="32"/>
  <c r="K48" i="32"/>
  <c r="I48" i="32"/>
  <c r="B48" i="32"/>
  <c r="AF47" i="32"/>
  <c r="AC47" i="32"/>
  <c r="AA47" i="32"/>
  <c r="Y47" i="32"/>
  <c r="W47" i="32"/>
  <c r="U47" i="32"/>
  <c r="S47" i="32"/>
  <c r="Q47" i="32"/>
  <c r="O47" i="32"/>
  <c r="M47" i="32"/>
  <c r="K47" i="32"/>
  <c r="I47" i="32"/>
  <c r="B47" i="32"/>
  <c r="AA46" i="32"/>
  <c r="Y46" i="32"/>
  <c r="W46" i="32"/>
  <c r="U46" i="32"/>
  <c r="S46" i="32"/>
  <c r="Q46" i="32"/>
  <c r="O46" i="32"/>
  <c r="M46" i="32"/>
  <c r="K46" i="32"/>
  <c r="I46" i="32"/>
  <c r="B46" i="32"/>
  <c r="AF45" i="32"/>
  <c r="AC45" i="32"/>
  <c r="AA45" i="32"/>
  <c r="Y45" i="32"/>
  <c r="W45" i="32"/>
  <c r="U45" i="32"/>
  <c r="S45" i="32"/>
  <c r="Q45" i="32"/>
  <c r="O45" i="32"/>
  <c r="M45" i="32"/>
  <c r="K45" i="32"/>
  <c r="I45" i="32"/>
  <c r="B45" i="32"/>
  <c r="AA44" i="32"/>
  <c r="Y44" i="32"/>
  <c r="W44" i="32"/>
  <c r="U44" i="32"/>
  <c r="S44" i="32"/>
  <c r="Q44" i="32"/>
  <c r="O44" i="32"/>
  <c r="M44" i="32"/>
  <c r="K44" i="32"/>
  <c r="I44" i="32"/>
  <c r="B44" i="32"/>
  <c r="AF43" i="32"/>
  <c r="AC43" i="32"/>
  <c r="AA43" i="32"/>
  <c r="Y43" i="32"/>
  <c r="W43" i="32"/>
  <c r="U43" i="32"/>
  <c r="S43" i="32"/>
  <c r="Q43" i="32"/>
  <c r="O43" i="32"/>
  <c r="M43" i="32"/>
  <c r="K43" i="32"/>
  <c r="I43" i="32"/>
  <c r="B43" i="32"/>
  <c r="AA42" i="32"/>
  <c r="Y42" i="32"/>
  <c r="W42" i="32"/>
  <c r="U42" i="32"/>
  <c r="S42" i="32"/>
  <c r="Q42" i="32"/>
  <c r="O42" i="32"/>
  <c r="M42" i="32"/>
  <c r="K42" i="32"/>
  <c r="I42" i="32"/>
  <c r="B42" i="32"/>
  <c r="AF41" i="32"/>
  <c r="AC41" i="32"/>
  <c r="AA41" i="32"/>
  <c r="Y41" i="32"/>
  <c r="W41" i="32"/>
  <c r="U41" i="32"/>
  <c r="S41" i="32"/>
  <c r="Q41" i="32"/>
  <c r="O41" i="32"/>
  <c r="M41" i="32"/>
  <c r="K41" i="32"/>
  <c r="I41" i="32"/>
  <c r="B41" i="32"/>
  <c r="AA40" i="32"/>
  <c r="Y40" i="32"/>
  <c r="W40" i="32"/>
  <c r="U40" i="32"/>
  <c r="S40" i="32"/>
  <c r="Q40" i="32"/>
  <c r="O40" i="32"/>
  <c r="M40" i="32"/>
  <c r="K40" i="32"/>
  <c r="I40" i="32"/>
  <c r="B40" i="32"/>
  <c r="AF39" i="32"/>
  <c r="AC39" i="32"/>
  <c r="AA39" i="32"/>
  <c r="Y39" i="32"/>
  <c r="W39" i="32"/>
  <c r="U39" i="32"/>
  <c r="S39" i="32"/>
  <c r="Q39" i="32"/>
  <c r="O39" i="32"/>
  <c r="M39" i="32"/>
  <c r="K39" i="32"/>
  <c r="I39" i="32"/>
  <c r="B39" i="32"/>
  <c r="AA38" i="32"/>
  <c r="Y38" i="32"/>
  <c r="W38" i="32"/>
  <c r="U38" i="32"/>
  <c r="S38" i="32"/>
  <c r="Q38" i="32"/>
  <c r="O38" i="32"/>
  <c r="M38" i="32"/>
  <c r="K38" i="32"/>
  <c r="I38" i="32"/>
  <c r="B38" i="32"/>
  <c r="AF37" i="32"/>
  <c r="AC37" i="32"/>
  <c r="AA37" i="32"/>
  <c r="Y37" i="32"/>
  <c r="W37" i="32"/>
  <c r="U37" i="32"/>
  <c r="S37" i="32"/>
  <c r="Q37" i="32"/>
  <c r="O37" i="32"/>
  <c r="M37" i="32"/>
  <c r="K37" i="32"/>
  <c r="I37" i="32"/>
  <c r="B37" i="32"/>
  <c r="AA36" i="32"/>
  <c r="Y36" i="32"/>
  <c r="W36" i="32"/>
  <c r="U36" i="32"/>
  <c r="S36" i="32"/>
  <c r="Q36" i="32"/>
  <c r="O36" i="32"/>
  <c r="M36" i="32"/>
  <c r="K36" i="32"/>
  <c r="I36" i="32"/>
  <c r="B36" i="32"/>
  <c r="AF35" i="32"/>
  <c r="AC35" i="32"/>
  <c r="AA35" i="32"/>
  <c r="Y35" i="32"/>
  <c r="W35" i="32"/>
  <c r="U35" i="32"/>
  <c r="S35" i="32"/>
  <c r="Q35" i="32"/>
  <c r="O35" i="32"/>
  <c r="M35" i="32"/>
  <c r="K35" i="32"/>
  <c r="I35" i="32"/>
  <c r="B35" i="32"/>
  <c r="AA34" i="32"/>
  <c r="Y34" i="32"/>
  <c r="W34" i="32"/>
  <c r="U34" i="32"/>
  <c r="S34" i="32"/>
  <c r="Q34" i="32"/>
  <c r="O34" i="32"/>
  <c r="M34" i="32"/>
  <c r="K34" i="32"/>
  <c r="I34" i="32"/>
  <c r="B34" i="32"/>
  <c r="AF33" i="32"/>
  <c r="AC33" i="32"/>
  <c r="AA33" i="32"/>
  <c r="Y33" i="32"/>
  <c r="W33" i="32"/>
  <c r="U33" i="32"/>
  <c r="S33" i="32"/>
  <c r="Q33" i="32"/>
  <c r="O33" i="32"/>
  <c r="M33" i="32"/>
  <c r="K33" i="32"/>
  <c r="I33" i="32"/>
  <c r="B33" i="32"/>
  <c r="AA32" i="32"/>
  <c r="Y32" i="32"/>
  <c r="W32" i="32"/>
  <c r="U32" i="32"/>
  <c r="S32" i="32"/>
  <c r="Q32" i="32"/>
  <c r="O32" i="32"/>
  <c r="M32" i="32"/>
  <c r="K32" i="32"/>
  <c r="I32" i="32"/>
  <c r="B32" i="32"/>
  <c r="AO31" i="32"/>
  <c r="AN31" i="32"/>
  <c r="AP31" i="32" s="1"/>
  <c r="AM31" i="32"/>
  <c r="AF31" i="32"/>
  <c r="AC31" i="32"/>
  <c r="AA31" i="32"/>
  <c r="Y31" i="32"/>
  <c r="W31" i="32"/>
  <c r="U31" i="32"/>
  <c r="S31" i="32"/>
  <c r="Q31" i="32"/>
  <c r="O31" i="32"/>
  <c r="M31" i="32"/>
  <c r="K31" i="32"/>
  <c r="I31" i="32"/>
  <c r="B31" i="32"/>
  <c r="AP30" i="32"/>
  <c r="AO30" i="32"/>
  <c r="AN30" i="32"/>
  <c r="AM30" i="32" s="1"/>
  <c r="AA30" i="32"/>
  <c r="Y30" i="32"/>
  <c r="W30" i="32"/>
  <c r="U30" i="32"/>
  <c r="S30" i="32"/>
  <c r="Q30" i="32"/>
  <c r="O30" i="32"/>
  <c r="M30" i="32"/>
  <c r="K30" i="32"/>
  <c r="I30" i="32"/>
  <c r="B30" i="32"/>
  <c r="AO29" i="32"/>
  <c r="AN29" i="32"/>
  <c r="AP29" i="32" s="1"/>
  <c r="AF29" i="32"/>
  <c r="AA29" i="32"/>
  <c r="Y29" i="32"/>
  <c r="W29" i="32"/>
  <c r="U29" i="32"/>
  <c r="S29" i="32"/>
  <c r="Q29" i="32"/>
  <c r="O29" i="32"/>
  <c r="M29" i="32"/>
  <c r="K29" i="32"/>
  <c r="I29" i="32"/>
  <c r="B29" i="32"/>
  <c r="AA28" i="32"/>
  <c r="Y28" i="32"/>
  <c r="W28" i="32"/>
  <c r="U28" i="32"/>
  <c r="S28" i="32"/>
  <c r="Q28" i="32"/>
  <c r="O28" i="32"/>
  <c r="M28" i="32"/>
  <c r="K28" i="32"/>
  <c r="I28" i="32"/>
  <c r="B28" i="32"/>
  <c r="H25" i="32"/>
  <c r="H17" i="32"/>
  <c r="H15" i="32"/>
  <c r="B265" i="32" s="1"/>
  <c r="B15" i="32"/>
  <c r="B7" i="32"/>
  <c r="AB4" i="32"/>
  <c r="H40" i="40" l="1"/>
  <c r="B44" i="40"/>
  <c r="H54" i="40"/>
  <c r="H53" i="40"/>
  <c r="B50" i="40"/>
  <c r="H52" i="40"/>
  <c r="H50" i="40"/>
  <c r="B38" i="40"/>
  <c r="H44" i="40"/>
  <c r="H41" i="40"/>
  <c r="AM21" i="39"/>
  <c r="H41" i="39"/>
  <c r="H40" i="39"/>
  <c r="H38" i="39"/>
  <c r="B38" i="39"/>
  <c r="H32" i="39"/>
  <c r="H46" i="39"/>
  <c r="H36" i="39"/>
  <c r="H35" i="39"/>
  <c r="H47" i="39"/>
  <c r="B32" i="39"/>
  <c r="H44" i="39"/>
  <c r="B44" i="39"/>
  <c r="H42" i="39"/>
  <c r="H48" i="39"/>
  <c r="H34" i="39"/>
  <c r="H54" i="38"/>
  <c r="H53" i="38"/>
  <c r="H52" i="38"/>
  <c r="H50" i="38"/>
  <c r="B50" i="38"/>
  <c r="H41" i="38"/>
  <c r="H40" i="38"/>
  <c r="H38" i="38"/>
  <c r="B38" i="38"/>
  <c r="H35" i="38"/>
  <c r="H36" i="38"/>
  <c r="H48" i="38"/>
  <c r="H34" i="38"/>
  <c r="H47" i="38"/>
  <c r="H32" i="38"/>
  <c r="H46" i="38"/>
  <c r="B32" i="38"/>
  <c r="H44" i="38"/>
  <c r="B44" i="38"/>
  <c r="H42" i="38"/>
  <c r="H41" i="37"/>
  <c r="H40" i="37"/>
  <c r="H38" i="37"/>
  <c r="B38" i="37"/>
  <c r="H36" i="37"/>
  <c r="H35" i="37"/>
  <c r="B44" i="37"/>
  <c r="H42" i="37"/>
  <c r="H48" i="37"/>
  <c r="H34" i="37"/>
  <c r="H47" i="37"/>
  <c r="H32" i="37"/>
  <c r="H46" i="37"/>
  <c r="B32" i="37"/>
  <c r="H44" i="37"/>
  <c r="AP29" i="34"/>
  <c r="AP31" i="33"/>
  <c r="AM30" i="33"/>
  <c r="AM32" i="33" s="1"/>
  <c r="AI160" i="33"/>
  <c r="AM30" i="34"/>
  <c r="AM32" i="34" s="1"/>
  <c r="AI58" i="34"/>
  <c r="B112" i="34"/>
  <c r="AM29" i="32"/>
  <c r="AM32" i="32" s="1"/>
  <c r="B112" i="32"/>
  <c r="B163" i="32"/>
  <c r="B214" i="32"/>
  <c r="Z159" i="31"/>
  <c r="M159" i="31"/>
  <c r="B159" i="31"/>
  <c r="Z158" i="31"/>
  <c r="V158" i="31"/>
  <c r="M158" i="31"/>
  <c r="B158" i="31"/>
  <c r="Z157" i="31"/>
  <c r="V157" i="31"/>
  <c r="M157" i="31"/>
  <c r="B157" i="31"/>
  <c r="Z156" i="31"/>
  <c r="V156" i="31"/>
  <c r="M156" i="31"/>
  <c r="B156" i="31"/>
  <c r="Z155" i="31"/>
  <c r="V155" i="31"/>
  <c r="M155" i="31"/>
  <c r="B155" i="31"/>
  <c r="Z154" i="31"/>
  <c r="V154" i="31"/>
  <c r="M154" i="31"/>
  <c r="B154" i="31"/>
  <c r="Z153" i="31"/>
  <c r="V153" i="31"/>
  <c r="M153" i="31"/>
  <c r="B153" i="31"/>
  <c r="Z152" i="31"/>
  <c r="V152" i="31"/>
  <c r="M152" i="31"/>
  <c r="B152" i="31"/>
  <c r="Z151" i="31"/>
  <c r="V151" i="31"/>
  <c r="M151" i="31"/>
  <c r="B151" i="31"/>
  <c r="Z150" i="31"/>
  <c r="V150" i="31"/>
  <c r="M150" i="31"/>
  <c r="B150" i="31"/>
  <c r="Z149" i="31"/>
  <c r="V149" i="31"/>
  <c r="M149" i="31"/>
  <c r="B149" i="31"/>
  <c r="Z148" i="31"/>
  <c r="V148" i="31"/>
  <c r="M148" i="31"/>
  <c r="B148" i="31"/>
  <c r="Z147" i="31"/>
  <c r="V147" i="31"/>
  <c r="M147" i="31"/>
  <c r="B147" i="31"/>
  <c r="Z146" i="31"/>
  <c r="V146" i="31"/>
  <c r="M146" i="31"/>
  <c r="B146" i="31"/>
  <c r="Z145" i="31"/>
  <c r="V145" i="31"/>
  <c r="M145" i="31"/>
  <c r="B145" i="31"/>
  <c r="Z144" i="31"/>
  <c r="V144" i="31"/>
  <c r="M144" i="31"/>
  <c r="B144" i="31"/>
  <c r="Z143" i="31"/>
  <c r="V143" i="31"/>
  <c r="M143" i="31"/>
  <c r="B143" i="31"/>
  <c r="Z142" i="31"/>
  <c r="V142" i="31"/>
  <c r="M142" i="31"/>
  <c r="B142" i="31"/>
  <c r="Z141" i="31"/>
  <c r="V141" i="31"/>
  <c r="M141" i="31"/>
  <c r="B141" i="31"/>
  <c r="Z140" i="31"/>
  <c r="V140" i="31"/>
  <c r="M140" i="31"/>
  <c r="B140" i="31"/>
  <c r="Z139" i="31"/>
  <c r="V139" i="31"/>
  <c r="M139" i="31"/>
  <c r="B139" i="31"/>
  <c r="Z138" i="31"/>
  <c r="V138" i="31"/>
  <c r="M138" i="31"/>
  <c r="B138" i="31"/>
  <c r="Z137" i="31"/>
  <c r="V137" i="31"/>
  <c r="M137" i="31"/>
  <c r="B137" i="31"/>
  <c r="Z136" i="31"/>
  <c r="V136" i="31"/>
  <c r="M136" i="31"/>
  <c r="B136" i="31"/>
  <c r="Z135" i="31"/>
  <c r="V135" i="31"/>
  <c r="M135" i="31"/>
  <c r="B135" i="31"/>
  <c r="Z134" i="31"/>
  <c r="V134" i="31"/>
  <c r="M134" i="31"/>
  <c r="B134" i="31"/>
  <c r="Z133" i="31"/>
  <c r="V133" i="31"/>
  <c r="M133" i="31"/>
  <c r="B133" i="31"/>
  <c r="Z132" i="31"/>
  <c r="V132" i="31"/>
  <c r="M132" i="31"/>
  <c r="B132" i="31"/>
  <c r="Z131" i="31"/>
  <c r="V131" i="31"/>
  <c r="M131" i="31"/>
  <c r="B131" i="31"/>
  <c r="Z130" i="31"/>
  <c r="V130" i="31"/>
  <c r="M130" i="31"/>
  <c r="B130" i="31"/>
  <c r="Z129" i="31"/>
  <c r="V129" i="31"/>
  <c r="M129" i="31"/>
  <c r="B129" i="31"/>
  <c r="Z128" i="31"/>
  <c r="V128" i="31"/>
  <c r="M128" i="31"/>
  <c r="B128" i="31"/>
  <c r="Z127" i="31"/>
  <c r="V127" i="31"/>
  <c r="M127" i="31"/>
  <c r="B127" i="31"/>
  <c r="Z126" i="31"/>
  <c r="V126" i="31"/>
  <c r="M126" i="31"/>
  <c r="B126" i="31"/>
  <c r="Z125" i="31"/>
  <c r="V125" i="31"/>
  <c r="M125" i="31"/>
  <c r="B125" i="31"/>
  <c r="Z124" i="31"/>
  <c r="V124" i="31"/>
  <c r="M124" i="31"/>
  <c r="B124" i="31"/>
  <c r="Z123" i="31"/>
  <c r="V123" i="31"/>
  <c r="M123" i="31"/>
  <c r="B123" i="31"/>
  <c r="Z122" i="31"/>
  <c r="V122" i="31"/>
  <c r="M122" i="31"/>
  <c r="B122" i="31"/>
  <c r="Z121" i="31"/>
  <c r="V121" i="31"/>
  <c r="M121" i="31"/>
  <c r="B121" i="31"/>
  <c r="Z120" i="31"/>
  <c r="V120" i="31"/>
  <c r="M120" i="31"/>
  <c r="B120" i="31"/>
  <c r="Z119" i="31"/>
  <c r="V119" i="31"/>
  <c r="M119" i="31"/>
  <c r="B119" i="31"/>
  <c r="Z118" i="31"/>
  <c r="V118" i="31"/>
  <c r="M118" i="31"/>
  <c r="B118" i="31"/>
  <c r="Z117" i="31"/>
  <c r="V117" i="31"/>
  <c r="M117" i="31"/>
  <c r="B117" i="31"/>
  <c r="Z116" i="31"/>
  <c r="V116" i="31"/>
  <c r="M116" i="31"/>
  <c r="B116" i="31"/>
  <c r="Z115" i="31"/>
  <c r="V115" i="31"/>
  <c r="M115" i="31"/>
  <c r="B115" i="31"/>
  <c r="Z108" i="31"/>
  <c r="V108" i="31"/>
  <c r="M108" i="31"/>
  <c r="B108" i="31"/>
  <c r="Z107" i="31"/>
  <c r="V107" i="31"/>
  <c r="M107" i="31"/>
  <c r="B107" i="31"/>
  <c r="Z106" i="31"/>
  <c r="V106" i="31"/>
  <c r="M106" i="31"/>
  <c r="B106" i="31"/>
  <c r="Z105" i="31"/>
  <c r="V105" i="31"/>
  <c r="M105" i="31"/>
  <c r="B105" i="31"/>
  <c r="Z104" i="31"/>
  <c r="V104" i="31"/>
  <c r="M104" i="31"/>
  <c r="B104" i="31"/>
  <c r="Z103" i="31"/>
  <c r="V103" i="31"/>
  <c r="M103" i="31"/>
  <c r="B103" i="31"/>
  <c r="Z102" i="31"/>
  <c r="V102" i="31"/>
  <c r="M102" i="31"/>
  <c r="B102" i="31"/>
  <c r="Z101" i="31"/>
  <c r="V101" i="31"/>
  <c r="M101" i="31"/>
  <c r="B101" i="31"/>
  <c r="Z100" i="31"/>
  <c r="V100" i="31"/>
  <c r="M100" i="31"/>
  <c r="B100" i="31"/>
  <c r="Z99" i="31"/>
  <c r="V99" i="31"/>
  <c r="M99" i="31"/>
  <c r="B99" i="31"/>
  <c r="Z98" i="31"/>
  <c r="V98" i="31"/>
  <c r="M98" i="31"/>
  <c r="B98" i="31"/>
  <c r="Z97" i="31"/>
  <c r="V97" i="31"/>
  <c r="M97" i="31"/>
  <c r="B97" i="31"/>
  <c r="Z96" i="31"/>
  <c r="V96" i="31"/>
  <c r="M96" i="31"/>
  <c r="B96" i="31"/>
  <c r="Z95" i="31"/>
  <c r="V95" i="31"/>
  <c r="M95" i="31"/>
  <c r="B95" i="31"/>
  <c r="Z94" i="31"/>
  <c r="V94" i="31"/>
  <c r="M94" i="31"/>
  <c r="B94" i="31"/>
  <c r="Z93" i="31"/>
  <c r="V93" i="31"/>
  <c r="M93" i="31"/>
  <c r="B93" i="31"/>
  <c r="Z92" i="31"/>
  <c r="V92" i="31"/>
  <c r="M92" i="31"/>
  <c r="B92" i="31"/>
  <c r="Z91" i="31"/>
  <c r="V91" i="31"/>
  <c r="M91" i="31"/>
  <c r="B91" i="31"/>
  <c r="Z90" i="31"/>
  <c r="V90" i="31"/>
  <c r="M90" i="31"/>
  <c r="B90" i="31"/>
  <c r="Z89" i="31"/>
  <c r="V89" i="31"/>
  <c r="M89" i="31"/>
  <c r="B89" i="31"/>
  <c r="Z88" i="31"/>
  <c r="V88" i="31"/>
  <c r="M88" i="31"/>
  <c r="B88" i="31"/>
  <c r="Z87" i="31"/>
  <c r="V87" i="31"/>
  <c r="M87" i="31"/>
  <c r="B87" i="31"/>
  <c r="Z86" i="31"/>
  <c r="V86" i="31"/>
  <c r="M86" i="31"/>
  <c r="B86" i="31"/>
  <c r="Z85" i="31"/>
  <c r="V85" i="31"/>
  <c r="M85" i="31"/>
  <c r="B85" i="31"/>
  <c r="Z84" i="31"/>
  <c r="V84" i="31"/>
  <c r="M84" i="31"/>
  <c r="B84" i="31"/>
  <c r="Z83" i="31"/>
  <c r="V83" i="31"/>
  <c r="M83" i="31"/>
  <c r="B83" i="31"/>
  <c r="Z82" i="31"/>
  <c r="V82" i="31"/>
  <c r="M82" i="31"/>
  <c r="B82" i="31"/>
  <c r="Z81" i="31"/>
  <c r="V81" i="31"/>
  <c r="M81" i="31"/>
  <c r="B81" i="31"/>
  <c r="Z80" i="31"/>
  <c r="V80" i="31"/>
  <c r="M80" i="31"/>
  <c r="B80" i="31"/>
  <c r="Z79" i="31"/>
  <c r="V79" i="31"/>
  <c r="M79" i="31"/>
  <c r="B79" i="31"/>
  <c r="Z78" i="31"/>
  <c r="V78" i="31"/>
  <c r="M78" i="31"/>
  <c r="B78" i="31"/>
  <c r="Z77" i="31"/>
  <c r="V77" i="31"/>
  <c r="M77" i="31"/>
  <c r="B77" i="31"/>
  <c r="Z76" i="31"/>
  <c r="V76" i="31"/>
  <c r="M76" i="31"/>
  <c r="B76" i="31"/>
  <c r="Z75" i="31"/>
  <c r="V75" i="31"/>
  <c r="M75" i="31"/>
  <c r="B75" i="31"/>
  <c r="Z74" i="31"/>
  <c r="V74" i="31"/>
  <c r="M74" i="31"/>
  <c r="B74" i="31"/>
  <c r="Z73" i="31"/>
  <c r="V73" i="31"/>
  <c r="M73" i="31"/>
  <c r="B73" i="31"/>
  <c r="Z72" i="31"/>
  <c r="V72" i="31"/>
  <c r="M72" i="31"/>
  <c r="B72" i="31"/>
  <c r="Z71" i="31"/>
  <c r="V71" i="31"/>
  <c r="M71" i="31"/>
  <c r="B71" i="31"/>
  <c r="Z70" i="31"/>
  <c r="V70" i="31"/>
  <c r="M70" i="31"/>
  <c r="B70" i="31"/>
  <c r="Z69" i="31"/>
  <c r="V69" i="31"/>
  <c r="M69" i="31"/>
  <c r="B69" i="31"/>
  <c r="Z68" i="31"/>
  <c r="V68" i="31"/>
  <c r="M68" i="31"/>
  <c r="B68" i="31"/>
  <c r="Z67" i="31"/>
  <c r="V67" i="31"/>
  <c r="M67" i="31"/>
  <c r="B67" i="31"/>
  <c r="Z66" i="31"/>
  <c r="V66" i="31"/>
  <c r="M66" i="31"/>
  <c r="B66" i="31"/>
  <c r="Z65" i="31"/>
  <c r="V65" i="31"/>
  <c r="M65" i="31"/>
  <c r="B65" i="31"/>
  <c r="Z64" i="31"/>
  <c r="V64" i="31"/>
  <c r="M64" i="31"/>
  <c r="B64" i="31"/>
  <c r="Z57" i="31"/>
  <c r="V57" i="31"/>
  <c r="M57" i="31"/>
  <c r="B57" i="31"/>
  <c r="Z56" i="31"/>
  <c r="V56" i="31"/>
  <c r="M56" i="31"/>
  <c r="B56" i="31"/>
  <c r="Z55" i="31"/>
  <c r="V55" i="31"/>
  <c r="M55" i="31"/>
  <c r="B55" i="31"/>
  <c r="Z54" i="31"/>
  <c r="V54" i="31"/>
  <c r="M54" i="31"/>
  <c r="B54" i="31"/>
  <c r="Z53" i="31"/>
  <c r="V53" i="31"/>
  <c r="M53" i="31"/>
  <c r="B53" i="31"/>
  <c r="Z52" i="31"/>
  <c r="V52" i="31"/>
  <c r="M52" i="31"/>
  <c r="B52" i="31"/>
  <c r="Z51" i="31"/>
  <c r="V51" i="31"/>
  <c r="M51" i="31"/>
  <c r="B51" i="31"/>
  <c r="Z50" i="31"/>
  <c r="V50" i="31"/>
  <c r="M50" i="31"/>
  <c r="B50" i="31"/>
  <c r="Z49" i="31"/>
  <c r="V49" i="31"/>
  <c r="M49" i="31"/>
  <c r="B49" i="31"/>
  <c r="Z48" i="31"/>
  <c r="V48" i="31"/>
  <c r="M48" i="31"/>
  <c r="B48" i="31"/>
  <c r="Z47" i="31"/>
  <c r="V47" i="31"/>
  <c r="M47" i="31"/>
  <c r="B47" i="31"/>
  <c r="Z46" i="31"/>
  <c r="V46" i="31"/>
  <c r="M46" i="31"/>
  <c r="B46" i="31"/>
  <c r="Z45" i="31"/>
  <c r="V45" i="31"/>
  <c r="M45" i="31"/>
  <c r="B45" i="31"/>
  <c r="Z44" i="31"/>
  <c r="V44" i="31"/>
  <c r="M44" i="31"/>
  <c r="B44" i="31"/>
  <c r="Z43" i="31"/>
  <c r="V43" i="31"/>
  <c r="M43" i="31"/>
  <c r="B43" i="31"/>
  <c r="Z42" i="31"/>
  <c r="V42" i="31"/>
  <c r="M42" i="31"/>
  <c r="B42" i="31"/>
  <c r="Z41" i="31"/>
  <c r="V41" i="31"/>
  <c r="M41" i="31"/>
  <c r="B41" i="31"/>
  <c r="Z40" i="31"/>
  <c r="V40" i="31"/>
  <c r="M40" i="31"/>
  <c r="B40" i="31"/>
  <c r="Z39" i="31"/>
  <c r="V39" i="31"/>
  <c r="M39" i="31"/>
  <c r="B39" i="31"/>
  <c r="Z38" i="31"/>
  <c r="V38" i="31"/>
  <c r="M38" i="31"/>
  <c r="B38" i="31"/>
  <c r="Z37" i="31"/>
  <c r="V37" i="31"/>
  <c r="M37" i="31"/>
  <c r="B37" i="31"/>
  <c r="Z36" i="31"/>
  <c r="V36" i="31"/>
  <c r="M36" i="31"/>
  <c r="B36" i="31"/>
  <c r="Z35" i="31"/>
  <c r="V35" i="31"/>
  <c r="M35" i="31"/>
  <c r="B35" i="31"/>
  <c r="Z34" i="31"/>
  <c r="V34" i="31"/>
  <c r="M34" i="31"/>
  <c r="B34" i="31"/>
  <c r="Z33" i="31"/>
  <c r="V33" i="31"/>
  <c r="M33" i="31"/>
  <c r="B33" i="31"/>
  <c r="Z32" i="31"/>
  <c r="V32" i="31"/>
  <c r="M32" i="31"/>
  <c r="B32" i="31"/>
  <c r="Z31" i="31"/>
  <c r="V31" i="31"/>
  <c r="M31" i="31"/>
  <c r="B31" i="31"/>
  <c r="Z30" i="31"/>
  <c r="V30" i="31"/>
  <c r="M30" i="31"/>
  <c r="B30" i="31"/>
  <c r="Z29" i="31"/>
  <c r="V29" i="31"/>
  <c r="M29" i="31"/>
  <c r="B29" i="31"/>
  <c r="Z28" i="31"/>
  <c r="M28" i="31"/>
  <c r="B28" i="31"/>
  <c r="H21" i="33" l="1"/>
  <c r="H23" i="33"/>
  <c r="B21" i="33"/>
  <c r="B23" i="33"/>
  <c r="H19" i="33"/>
  <c r="B19" i="33"/>
  <c r="B19" i="34"/>
  <c r="H19" i="34"/>
  <c r="H23" i="34"/>
  <c r="B23" i="34"/>
  <c r="H21" i="34"/>
  <c r="B21" i="34"/>
  <c r="H23" i="32"/>
  <c r="B23" i="32"/>
  <c r="H21" i="32"/>
  <c r="B21" i="32"/>
  <c r="H19" i="32"/>
  <c r="B19" i="32"/>
  <c r="AI160" i="31" l="1"/>
  <c r="AI109" i="31"/>
  <c r="AI58" i="31"/>
  <c r="AO31" i="31"/>
  <c r="AN31" i="31"/>
  <c r="AP31" i="31" s="1"/>
  <c r="AO30" i="31"/>
  <c r="AN30" i="31"/>
  <c r="AM30" i="31" s="1"/>
  <c r="AO29" i="31"/>
  <c r="AN29" i="31"/>
  <c r="AP29" i="31" s="1"/>
  <c r="H25" i="31"/>
  <c r="H17" i="31"/>
  <c r="H15" i="31"/>
  <c r="B112" i="31" s="1"/>
  <c r="B15" i="31"/>
  <c r="B7" i="31"/>
  <c r="AB4" i="31"/>
  <c r="AM29" i="31" l="1"/>
  <c r="AP30" i="31"/>
  <c r="AM31" i="31"/>
  <c r="B61" i="31"/>
  <c r="O19" i="30"/>
  <c r="AM32" i="31" l="1"/>
  <c r="AF301" i="8"/>
  <c r="AF300" i="8"/>
  <c r="AA301" i="8"/>
  <c r="AA300" i="8"/>
  <c r="Y301" i="8"/>
  <c r="Y300" i="8"/>
  <c r="W301" i="8"/>
  <c r="W300" i="8"/>
  <c r="U301" i="8"/>
  <c r="U300" i="8"/>
  <c r="S301" i="8"/>
  <c r="S300" i="8"/>
  <c r="Q301" i="8"/>
  <c r="Q300" i="8"/>
  <c r="O301" i="8"/>
  <c r="O300" i="8"/>
  <c r="M301" i="8"/>
  <c r="M300" i="8"/>
  <c r="K301" i="8"/>
  <c r="K300" i="8"/>
  <c r="I301" i="8"/>
  <c r="I300" i="8"/>
  <c r="B301" i="8"/>
  <c r="B300" i="8"/>
  <c r="AF299" i="8"/>
  <c r="AF298" i="8"/>
  <c r="AA299" i="8"/>
  <c r="AA298" i="8"/>
  <c r="Y299" i="8"/>
  <c r="Y298" i="8"/>
  <c r="W299" i="8"/>
  <c r="W298" i="8"/>
  <c r="U299" i="8"/>
  <c r="U298" i="8"/>
  <c r="S299" i="8"/>
  <c r="S298" i="8"/>
  <c r="Q299" i="8"/>
  <c r="Q298" i="8"/>
  <c r="O299" i="8"/>
  <c r="O298" i="8"/>
  <c r="M299" i="8"/>
  <c r="M298" i="8"/>
  <c r="K299" i="8"/>
  <c r="K298" i="8"/>
  <c r="I299" i="8"/>
  <c r="I298" i="8"/>
  <c r="B299" i="8"/>
  <c r="B298" i="8"/>
  <c r="AF297" i="8"/>
  <c r="AF296" i="8"/>
  <c r="AA297" i="8"/>
  <c r="AA296" i="8"/>
  <c r="Y297" i="8"/>
  <c r="Y296" i="8"/>
  <c r="W297" i="8"/>
  <c r="W296" i="8"/>
  <c r="U297" i="8"/>
  <c r="U296" i="8"/>
  <c r="S297" i="8"/>
  <c r="S296" i="8"/>
  <c r="Q297" i="8"/>
  <c r="Q296" i="8"/>
  <c r="O297" i="8"/>
  <c r="O296" i="8"/>
  <c r="M297" i="8"/>
  <c r="M296" i="8"/>
  <c r="K297" i="8"/>
  <c r="K296" i="8"/>
  <c r="I297" i="8"/>
  <c r="I296" i="8"/>
  <c r="B297" i="8"/>
  <c r="B296" i="8"/>
  <c r="AF295" i="8"/>
  <c r="AF294" i="8"/>
  <c r="AA295" i="8"/>
  <c r="AA294" i="8"/>
  <c r="Y295" i="8"/>
  <c r="Y294" i="8"/>
  <c r="W295" i="8"/>
  <c r="W294" i="8"/>
  <c r="U295" i="8"/>
  <c r="U294" i="8"/>
  <c r="S295" i="8"/>
  <c r="S294" i="8"/>
  <c r="Q295" i="8"/>
  <c r="Q294" i="8"/>
  <c r="O295" i="8"/>
  <c r="O294" i="8"/>
  <c r="M295" i="8"/>
  <c r="M294" i="8"/>
  <c r="K295" i="8"/>
  <c r="K294" i="8"/>
  <c r="I295" i="8"/>
  <c r="I294" i="8"/>
  <c r="B295" i="8"/>
  <c r="B294" i="8"/>
  <c r="AF293" i="8"/>
  <c r="AF292" i="8"/>
  <c r="AA293" i="8"/>
  <c r="AA292" i="8"/>
  <c r="Y293" i="8"/>
  <c r="Y292" i="8"/>
  <c r="W293" i="8"/>
  <c r="W292" i="8"/>
  <c r="U293" i="8"/>
  <c r="U292" i="8"/>
  <c r="S293" i="8"/>
  <c r="S292" i="8"/>
  <c r="Q293" i="8"/>
  <c r="Q292" i="8"/>
  <c r="O293" i="8"/>
  <c r="O292" i="8"/>
  <c r="M293" i="8"/>
  <c r="M292" i="8"/>
  <c r="K293" i="8"/>
  <c r="K292" i="8"/>
  <c r="I293" i="8"/>
  <c r="I292" i="8"/>
  <c r="B293" i="8"/>
  <c r="B292" i="8"/>
  <c r="AF291" i="8"/>
  <c r="AF290" i="8"/>
  <c r="AA291" i="8"/>
  <c r="AA290" i="8"/>
  <c r="Y291" i="8"/>
  <c r="Y290" i="8"/>
  <c r="W291" i="8"/>
  <c r="W290" i="8"/>
  <c r="U291" i="8"/>
  <c r="U290" i="8"/>
  <c r="S291" i="8"/>
  <c r="S290" i="8"/>
  <c r="Q291" i="8"/>
  <c r="Q290" i="8"/>
  <c r="O291" i="8"/>
  <c r="O290" i="8"/>
  <c r="M291" i="8"/>
  <c r="M290" i="8"/>
  <c r="K291" i="8"/>
  <c r="K290" i="8"/>
  <c r="I291" i="8"/>
  <c r="I290" i="8"/>
  <c r="B291" i="8"/>
  <c r="B290" i="8"/>
  <c r="AF289" i="8"/>
  <c r="AF288" i="8"/>
  <c r="AA289" i="8"/>
  <c r="AA288" i="8"/>
  <c r="Y289" i="8"/>
  <c r="Y288" i="8"/>
  <c r="W289" i="8"/>
  <c r="W288" i="8"/>
  <c r="U289" i="8"/>
  <c r="U288" i="8"/>
  <c r="S289" i="8"/>
  <c r="S288" i="8"/>
  <c r="Q289" i="8"/>
  <c r="Q288" i="8"/>
  <c r="O289" i="8"/>
  <c r="O288" i="8"/>
  <c r="M289" i="8"/>
  <c r="M288" i="8"/>
  <c r="K289" i="8"/>
  <c r="K288" i="8"/>
  <c r="I289" i="8"/>
  <c r="I288" i="8"/>
  <c r="B289" i="8"/>
  <c r="B288" i="8"/>
  <c r="AF287" i="8"/>
  <c r="AF286" i="8"/>
  <c r="AA287" i="8"/>
  <c r="AA286" i="8"/>
  <c r="Y287" i="8"/>
  <c r="Y286" i="8"/>
  <c r="W287" i="8"/>
  <c r="W286" i="8"/>
  <c r="U287" i="8"/>
  <c r="U286" i="8"/>
  <c r="S287" i="8"/>
  <c r="S286" i="8"/>
  <c r="Q287" i="8"/>
  <c r="Q286" i="8"/>
  <c r="O287" i="8"/>
  <c r="O286" i="8"/>
  <c r="M287" i="8"/>
  <c r="M286" i="8"/>
  <c r="K287" i="8"/>
  <c r="K286" i="8"/>
  <c r="I287" i="8"/>
  <c r="I286" i="8"/>
  <c r="B287" i="8"/>
  <c r="B286" i="8"/>
  <c r="AF285" i="8"/>
  <c r="AF284" i="8"/>
  <c r="AA285" i="8"/>
  <c r="AA284" i="8"/>
  <c r="Y285" i="8"/>
  <c r="Y284" i="8"/>
  <c r="W285" i="8"/>
  <c r="W284" i="8"/>
  <c r="U285" i="8"/>
  <c r="U284" i="8"/>
  <c r="S285" i="8"/>
  <c r="S284" i="8"/>
  <c r="Q285" i="8"/>
  <c r="Q284" i="8"/>
  <c r="O285" i="8"/>
  <c r="O284" i="8"/>
  <c r="M285" i="8"/>
  <c r="M284" i="8"/>
  <c r="K285" i="8"/>
  <c r="K284" i="8"/>
  <c r="I285" i="8"/>
  <c r="I284" i="8"/>
  <c r="B285" i="8"/>
  <c r="B284" i="8"/>
  <c r="AF283" i="8"/>
  <c r="AF282" i="8"/>
  <c r="AA283" i="8"/>
  <c r="AA282" i="8"/>
  <c r="Y283" i="8"/>
  <c r="Y282" i="8"/>
  <c r="W283" i="8"/>
  <c r="W282" i="8"/>
  <c r="U283" i="8"/>
  <c r="U282" i="8"/>
  <c r="S283" i="8"/>
  <c r="S282" i="8"/>
  <c r="Q283" i="8"/>
  <c r="Q282" i="8"/>
  <c r="O283" i="8"/>
  <c r="O282" i="8"/>
  <c r="M283" i="8"/>
  <c r="M282" i="8"/>
  <c r="K283" i="8"/>
  <c r="K282" i="8"/>
  <c r="I283" i="8"/>
  <c r="I282" i="8"/>
  <c r="B283" i="8"/>
  <c r="B282" i="8"/>
  <c r="AF281" i="8"/>
  <c r="AF280" i="8"/>
  <c r="AA281" i="8"/>
  <c r="AA280" i="8"/>
  <c r="Y281" i="8"/>
  <c r="Y280" i="8"/>
  <c r="W281" i="8"/>
  <c r="W280" i="8"/>
  <c r="U281" i="8"/>
  <c r="U280" i="8"/>
  <c r="S281" i="8"/>
  <c r="S280" i="8"/>
  <c r="Q281" i="8"/>
  <c r="Q280" i="8"/>
  <c r="O281" i="8"/>
  <c r="O280" i="8"/>
  <c r="M281" i="8"/>
  <c r="M280" i="8"/>
  <c r="K281" i="8"/>
  <c r="K280" i="8"/>
  <c r="I281" i="8"/>
  <c r="I280" i="8"/>
  <c r="B281" i="8"/>
  <c r="B280" i="8"/>
  <c r="AF279" i="8"/>
  <c r="AF278" i="8"/>
  <c r="AA279" i="8"/>
  <c r="AA278" i="8"/>
  <c r="Y279" i="8"/>
  <c r="Y278" i="8"/>
  <c r="W279" i="8"/>
  <c r="W278" i="8"/>
  <c r="U279" i="8"/>
  <c r="U278" i="8"/>
  <c r="S279" i="8"/>
  <c r="S278" i="8"/>
  <c r="Q279" i="8"/>
  <c r="Q278" i="8"/>
  <c r="O279" i="8"/>
  <c r="O278" i="8"/>
  <c r="M279" i="8"/>
  <c r="M278" i="8"/>
  <c r="K279" i="8"/>
  <c r="K278" i="8"/>
  <c r="I279" i="8"/>
  <c r="I278" i="8"/>
  <c r="B279" i="8"/>
  <c r="B278" i="8"/>
  <c r="AF277" i="8"/>
  <c r="AF276" i="8"/>
  <c r="AA277" i="8"/>
  <c r="AA276" i="8"/>
  <c r="Y277" i="8"/>
  <c r="Y276" i="8"/>
  <c r="W277" i="8"/>
  <c r="W276" i="8"/>
  <c r="U277" i="8"/>
  <c r="U276" i="8"/>
  <c r="S277" i="8"/>
  <c r="S276" i="8"/>
  <c r="Q277" i="8"/>
  <c r="Q276" i="8"/>
  <c r="O277" i="8"/>
  <c r="O276" i="8"/>
  <c r="M277" i="8"/>
  <c r="M276" i="8"/>
  <c r="K277" i="8"/>
  <c r="K276" i="8"/>
  <c r="I277" i="8"/>
  <c r="I276" i="8"/>
  <c r="B277" i="8"/>
  <c r="B276" i="8"/>
  <c r="AF275" i="8"/>
  <c r="AF274" i="8"/>
  <c r="AA275" i="8"/>
  <c r="AA274" i="8"/>
  <c r="Y275" i="8"/>
  <c r="Y274" i="8"/>
  <c r="W275" i="8"/>
  <c r="W274" i="8"/>
  <c r="U275" i="8"/>
  <c r="U274" i="8"/>
  <c r="S275" i="8"/>
  <c r="S274" i="8"/>
  <c r="Q275" i="8"/>
  <c r="Q274" i="8"/>
  <c r="O275" i="8"/>
  <c r="O274" i="8"/>
  <c r="M275" i="8"/>
  <c r="M274" i="8"/>
  <c r="K275" i="8"/>
  <c r="K274" i="8"/>
  <c r="I275" i="8"/>
  <c r="I274" i="8"/>
  <c r="B275" i="8"/>
  <c r="B274" i="8"/>
  <c r="AF273" i="8"/>
  <c r="AF272" i="8"/>
  <c r="AA273" i="8"/>
  <c r="AA272" i="8"/>
  <c r="Y273" i="8"/>
  <c r="Y272" i="8"/>
  <c r="W273" i="8"/>
  <c r="W272" i="8"/>
  <c r="U273" i="8"/>
  <c r="U272" i="8"/>
  <c r="S273" i="8"/>
  <c r="S272" i="8"/>
  <c r="Q273" i="8"/>
  <c r="Q272" i="8"/>
  <c r="O273" i="8"/>
  <c r="O272" i="8"/>
  <c r="M273" i="8"/>
  <c r="M272" i="8"/>
  <c r="K273" i="8"/>
  <c r="K272" i="8"/>
  <c r="I273" i="8"/>
  <c r="I272" i="8"/>
  <c r="B273" i="8"/>
  <c r="B272" i="8"/>
  <c r="AF271" i="8"/>
  <c r="AF270" i="8"/>
  <c r="AA271" i="8"/>
  <c r="AA270" i="8"/>
  <c r="Y271" i="8"/>
  <c r="Y270" i="8"/>
  <c r="W271" i="8"/>
  <c r="W270" i="8"/>
  <c r="U271" i="8"/>
  <c r="U270" i="8"/>
  <c r="S271" i="8"/>
  <c r="S270" i="8"/>
  <c r="Q271" i="8"/>
  <c r="Q270" i="8"/>
  <c r="O271" i="8"/>
  <c r="O270" i="8"/>
  <c r="M271" i="8"/>
  <c r="M270" i="8"/>
  <c r="K271" i="8"/>
  <c r="K270" i="8"/>
  <c r="I271" i="8"/>
  <c r="I270" i="8"/>
  <c r="B271" i="8"/>
  <c r="B270" i="8"/>
  <c r="AF269" i="8"/>
  <c r="AF268" i="8"/>
  <c r="AA269" i="8"/>
  <c r="AA268" i="8"/>
  <c r="Y269" i="8"/>
  <c r="Y268" i="8"/>
  <c r="W269" i="8"/>
  <c r="W268" i="8"/>
  <c r="U269" i="8"/>
  <c r="U268" i="8"/>
  <c r="S269" i="8"/>
  <c r="S268" i="8"/>
  <c r="Q269" i="8"/>
  <c r="Q268" i="8"/>
  <c r="O269" i="8"/>
  <c r="O268" i="8"/>
  <c r="M269" i="8"/>
  <c r="M268" i="8"/>
  <c r="K269" i="8"/>
  <c r="K268" i="8"/>
  <c r="I269" i="8"/>
  <c r="I268" i="8"/>
  <c r="B269" i="8"/>
  <c r="B268" i="8"/>
  <c r="AF260" i="8"/>
  <c r="AF259" i="8"/>
  <c r="AA260" i="8"/>
  <c r="AA259" i="8"/>
  <c r="Y260" i="8"/>
  <c r="Y259" i="8"/>
  <c r="W260" i="8"/>
  <c r="W259" i="8"/>
  <c r="U260" i="8"/>
  <c r="U259" i="8"/>
  <c r="S260" i="8"/>
  <c r="S259" i="8"/>
  <c r="Q260" i="8"/>
  <c r="Q259" i="8"/>
  <c r="O260" i="8"/>
  <c r="O259" i="8"/>
  <c r="M260" i="8"/>
  <c r="M259" i="8"/>
  <c r="K260" i="8"/>
  <c r="K259" i="8"/>
  <c r="I260" i="8"/>
  <c r="I259" i="8"/>
  <c r="B260" i="8"/>
  <c r="B259" i="8"/>
  <c r="AF258" i="8"/>
  <c r="AF257" i="8"/>
  <c r="AA258" i="8"/>
  <c r="AA257" i="8"/>
  <c r="Y258" i="8"/>
  <c r="Y257" i="8"/>
  <c r="W258" i="8"/>
  <c r="W257" i="8"/>
  <c r="U258" i="8"/>
  <c r="U257" i="8"/>
  <c r="S258" i="8"/>
  <c r="S257" i="8"/>
  <c r="Q258" i="8"/>
  <c r="Q257" i="8"/>
  <c r="O258" i="8"/>
  <c r="O257" i="8"/>
  <c r="M258" i="8"/>
  <c r="M257" i="8"/>
  <c r="K258" i="8"/>
  <c r="K257" i="8"/>
  <c r="I258" i="8"/>
  <c r="I257" i="8"/>
  <c r="B258" i="8"/>
  <c r="B257" i="8"/>
  <c r="AF256" i="8"/>
  <c r="AF255" i="8"/>
  <c r="AA256" i="8"/>
  <c r="AA255" i="8"/>
  <c r="Y256" i="8"/>
  <c r="Y255" i="8"/>
  <c r="W256" i="8"/>
  <c r="W255" i="8"/>
  <c r="U256" i="8"/>
  <c r="U255" i="8"/>
  <c r="S256" i="8"/>
  <c r="S255" i="8"/>
  <c r="Q256" i="8"/>
  <c r="Q255" i="8"/>
  <c r="O256" i="8"/>
  <c r="O255" i="8"/>
  <c r="M256" i="8"/>
  <c r="M255" i="8"/>
  <c r="K256" i="8"/>
  <c r="K255" i="8"/>
  <c r="I256" i="8"/>
  <c r="I255" i="8"/>
  <c r="B256" i="8"/>
  <c r="B255" i="8"/>
  <c r="AF254" i="8"/>
  <c r="AF253" i="8"/>
  <c r="AA254" i="8"/>
  <c r="AA253" i="8"/>
  <c r="Y254" i="8"/>
  <c r="Y253" i="8"/>
  <c r="W254" i="8"/>
  <c r="W253" i="8"/>
  <c r="U254" i="8"/>
  <c r="U253" i="8"/>
  <c r="S254" i="8"/>
  <c r="S253" i="8"/>
  <c r="Q254" i="8"/>
  <c r="Q253" i="8"/>
  <c r="O254" i="8"/>
  <c r="O253" i="8"/>
  <c r="M254" i="8"/>
  <c r="M253" i="8"/>
  <c r="K254" i="8"/>
  <c r="K253" i="8"/>
  <c r="I254" i="8"/>
  <c r="I253" i="8"/>
  <c r="B254" i="8"/>
  <c r="B253" i="8"/>
  <c r="AF252" i="8"/>
  <c r="AF251" i="8"/>
  <c r="AA252" i="8"/>
  <c r="AA251" i="8"/>
  <c r="Y252" i="8"/>
  <c r="Y251" i="8"/>
  <c r="W252" i="8"/>
  <c r="W251" i="8"/>
  <c r="U252" i="8"/>
  <c r="U251" i="8"/>
  <c r="S252" i="8"/>
  <c r="S251" i="8"/>
  <c r="Q252" i="8"/>
  <c r="Q251" i="8"/>
  <c r="O252" i="8"/>
  <c r="O251" i="8"/>
  <c r="M252" i="8"/>
  <c r="M251" i="8"/>
  <c r="K252" i="8"/>
  <c r="K251" i="8"/>
  <c r="I252" i="8"/>
  <c r="I251" i="8"/>
  <c r="B252" i="8"/>
  <c r="B251" i="8"/>
  <c r="AF250" i="8"/>
  <c r="AF249" i="8"/>
  <c r="AA250" i="8"/>
  <c r="AA249" i="8"/>
  <c r="Y250" i="8"/>
  <c r="Y249" i="8"/>
  <c r="W250" i="8"/>
  <c r="W249" i="8"/>
  <c r="U250" i="8"/>
  <c r="U249" i="8"/>
  <c r="S250" i="8"/>
  <c r="S249" i="8"/>
  <c r="Q250" i="8"/>
  <c r="Q249" i="8"/>
  <c r="O250" i="8"/>
  <c r="O249" i="8"/>
  <c r="M250" i="8"/>
  <c r="M249" i="8"/>
  <c r="K250" i="8"/>
  <c r="K249" i="8"/>
  <c r="I250" i="8"/>
  <c r="I249" i="8"/>
  <c r="B250" i="8"/>
  <c r="B249" i="8"/>
  <c r="AF248" i="8"/>
  <c r="AF247" i="8"/>
  <c r="AA248" i="8"/>
  <c r="AA247" i="8"/>
  <c r="Y248" i="8"/>
  <c r="Y247" i="8"/>
  <c r="W248" i="8"/>
  <c r="W247" i="8"/>
  <c r="U248" i="8"/>
  <c r="U247" i="8"/>
  <c r="S248" i="8"/>
  <c r="S247" i="8"/>
  <c r="Q248" i="8"/>
  <c r="Q247" i="8"/>
  <c r="O248" i="8"/>
  <c r="O247" i="8"/>
  <c r="M248" i="8"/>
  <c r="M247" i="8"/>
  <c r="K248" i="8"/>
  <c r="K247" i="8"/>
  <c r="I248" i="8"/>
  <c r="I247" i="8"/>
  <c r="B248" i="8"/>
  <c r="B247" i="8"/>
  <c r="AF246" i="8"/>
  <c r="AF245" i="8"/>
  <c r="AA246" i="8"/>
  <c r="AA245" i="8"/>
  <c r="Y246" i="8"/>
  <c r="Y245" i="8"/>
  <c r="W246" i="8"/>
  <c r="W245" i="8"/>
  <c r="U246" i="8"/>
  <c r="U245" i="8"/>
  <c r="S246" i="8"/>
  <c r="S245" i="8"/>
  <c r="Q246" i="8"/>
  <c r="Q245" i="8"/>
  <c r="O246" i="8"/>
  <c r="O245" i="8"/>
  <c r="M246" i="8"/>
  <c r="M245" i="8"/>
  <c r="K246" i="8"/>
  <c r="K245" i="8"/>
  <c r="I246" i="8"/>
  <c r="I245" i="8"/>
  <c r="B246" i="8"/>
  <c r="B245" i="8"/>
  <c r="AF244" i="8"/>
  <c r="AF243" i="8"/>
  <c r="AA244" i="8"/>
  <c r="AA243" i="8"/>
  <c r="Y244" i="8"/>
  <c r="Y243" i="8"/>
  <c r="W244" i="8"/>
  <c r="W243" i="8"/>
  <c r="U244" i="8"/>
  <c r="U243" i="8"/>
  <c r="S244" i="8"/>
  <c r="S243" i="8"/>
  <c r="Q244" i="8"/>
  <c r="Q243" i="8"/>
  <c r="O244" i="8"/>
  <c r="O243" i="8"/>
  <c r="M244" i="8"/>
  <c r="M243" i="8"/>
  <c r="K244" i="8"/>
  <c r="K243" i="8"/>
  <c r="I244" i="8"/>
  <c r="I243" i="8"/>
  <c r="B244" i="8"/>
  <c r="B243" i="8"/>
  <c r="AF242" i="8"/>
  <c r="AF241" i="8"/>
  <c r="AA242" i="8"/>
  <c r="AA241" i="8"/>
  <c r="Y242" i="8"/>
  <c r="Y241" i="8"/>
  <c r="W242" i="8"/>
  <c r="W241" i="8"/>
  <c r="U242" i="8"/>
  <c r="U241" i="8"/>
  <c r="S242" i="8"/>
  <c r="S241" i="8"/>
  <c r="Q242" i="8"/>
  <c r="Q241" i="8"/>
  <c r="O242" i="8"/>
  <c r="O241" i="8"/>
  <c r="M242" i="8"/>
  <c r="M241" i="8"/>
  <c r="K242" i="8"/>
  <c r="K241" i="8"/>
  <c r="I242" i="8"/>
  <c r="I241" i="8"/>
  <c r="B242" i="8"/>
  <c r="B241" i="8"/>
  <c r="AF240" i="8"/>
  <c r="AF239" i="8"/>
  <c r="AA240" i="8"/>
  <c r="AA239" i="8"/>
  <c r="Y240" i="8"/>
  <c r="Y239" i="8"/>
  <c r="W240" i="8"/>
  <c r="W239" i="8"/>
  <c r="U240" i="8"/>
  <c r="U239" i="8"/>
  <c r="S240" i="8"/>
  <c r="S239" i="8"/>
  <c r="Q240" i="8"/>
  <c r="Q239" i="8"/>
  <c r="O240" i="8"/>
  <c r="O239" i="8"/>
  <c r="M240" i="8"/>
  <c r="M239" i="8"/>
  <c r="K240" i="8"/>
  <c r="K239" i="8"/>
  <c r="I240" i="8"/>
  <c r="I239" i="8"/>
  <c r="B240" i="8"/>
  <c r="B239" i="8"/>
  <c r="AF238" i="8"/>
  <c r="AF237" i="8"/>
  <c r="AA238" i="8"/>
  <c r="AA237" i="8"/>
  <c r="Y238" i="8"/>
  <c r="Y237" i="8"/>
  <c r="W238" i="8"/>
  <c r="W237" i="8"/>
  <c r="U238" i="8"/>
  <c r="U237" i="8"/>
  <c r="S238" i="8"/>
  <c r="S237" i="8"/>
  <c r="Q238" i="8"/>
  <c r="Q237" i="8"/>
  <c r="O238" i="8"/>
  <c r="O237" i="8"/>
  <c r="M238" i="8"/>
  <c r="M237" i="8"/>
  <c r="K238" i="8"/>
  <c r="K237" i="8"/>
  <c r="I238" i="8"/>
  <c r="I237" i="8"/>
  <c r="B238" i="8"/>
  <c r="B237" i="8"/>
  <c r="AF236" i="8"/>
  <c r="AF235" i="8"/>
  <c r="AA236" i="8"/>
  <c r="AA235" i="8"/>
  <c r="Y236" i="8"/>
  <c r="Y235" i="8"/>
  <c r="W236" i="8"/>
  <c r="W235" i="8"/>
  <c r="U236" i="8"/>
  <c r="U235" i="8"/>
  <c r="S236" i="8"/>
  <c r="S235" i="8"/>
  <c r="Q236" i="8"/>
  <c r="Q235" i="8"/>
  <c r="O236" i="8"/>
  <c r="O235" i="8"/>
  <c r="M236" i="8"/>
  <c r="M235" i="8"/>
  <c r="K236" i="8"/>
  <c r="K235" i="8"/>
  <c r="I236" i="8"/>
  <c r="I235" i="8"/>
  <c r="B236" i="8"/>
  <c r="B235" i="8"/>
  <c r="AF234" i="8"/>
  <c r="AF233" i="8"/>
  <c r="AA234" i="8"/>
  <c r="AA233" i="8"/>
  <c r="Y234" i="8"/>
  <c r="Y233" i="8"/>
  <c r="W234" i="8"/>
  <c r="W233" i="8"/>
  <c r="U234" i="8"/>
  <c r="U233" i="8"/>
  <c r="S234" i="8"/>
  <c r="S233" i="8"/>
  <c r="Q234" i="8"/>
  <c r="Q233" i="8"/>
  <c r="O234" i="8"/>
  <c r="O233" i="8"/>
  <c r="M234" i="8"/>
  <c r="M233" i="8"/>
  <c r="K234" i="8"/>
  <c r="K233" i="8"/>
  <c r="I234" i="8"/>
  <c r="I233" i="8"/>
  <c r="B234" i="8"/>
  <c r="B233" i="8"/>
  <c r="AF232" i="8"/>
  <c r="AF231" i="8"/>
  <c r="AA232" i="8"/>
  <c r="AA231" i="8"/>
  <c r="Y232" i="8"/>
  <c r="Y231" i="8"/>
  <c r="W232" i="8"/>
  <c r="W231" i="8"/>
  <c r="U232" i="8"/>
  <c r="U231" i="8"/>
  <c r="S232" i="8"/>
  <c r="S231" i="8"/>
  <c r="Q232" i="8"/>
  <c r="Q231" i="8"/>
  <c r="O232" i="8"/>
  <c r="O231" i="8"/>
  <c r="M232" i="8"/>
  <c r="M231" i="8"/>
  <c r="K232" i="8"/>
  <c r="K231" i="8"/>
  <c r="I232" i="8"/>
  <c r="I231" i="8"/>
  <c r="B232" i="8"/>
  <c r="B231" i="8"/>
  <c r="AF230" i="8"/>
  <c r="AF229" i="8"/>
  <c r="AA230" i="8"/>
  <c r="AA229" i="8"/>
  <c r="Y230" i="8"/>
  <c r="Y229" i="8"/>
  <c r="W230" i="8"/>
  <c r="W229" i="8"/>
  <c r="U230" i="8"/>
  <c r="U229" i="8"/>
  <c r="S230" i="8"/>
  <c r="S229" i="8"/>
  <c r="Q230" i="8"/>
  <c r="Q229" i="8"/>
  <c r="O230" i="8"/>
  <c r="O229" i="8"/>
  <c r="M230" i="8"/>
  <c r="M229" i="8"/>
  <c r="K230" i="8"/>
  <c r="K229" i="8"/>
  <c r="I230" i="8"/>
  <c r="I229" i="8"/>
  <c r="B230" i="8"/>
  <c r="B229" i="8"/>
  <c r="AF228" i="8"/>
  <c r="AF227" i="8"/>
  <c r="AC228" i="8"/>
  <c r="AA228" i="8"/>
  <c r="AA227" i="8"/>
  <c r="Y228" i="8"/>
  <c r="Y227" i="8"/>
  <c r="W228" i="8"/>
  <c r="W227" i="8"/>
  <c r="U228" i="8"/>
  <c r="U227" i="8"/>
  <c r="S228" i="8"/>
  <c r="S227" i="8"/>
  <c r="Q228" i="8"/>
  <c r="Q227" i="8"/>
  <c r="O228" i="8"/>
  <c r="O227" i="8"/>
  <c r="M228" i="8"/>
  <c r="M227" i="8"/>
  <c r="K228" i="8"/>
  <c r="K227" i="8"/>
  <c r="I228" i="8"/>
  <c r="I227" i="8"/>
  <c r="B228" i="8"/>
  <c r="B227" i="8"/>
  <c r="AF226" i="8"/>
  <c r="AF225" i="8"/>
  <c r="AA226" i="8"/>
  <c r="AA225" i="8"/>
  <c r="Y226" i="8"/>
  <c r="Y225" i="8"/>
  <c r="W226" i="8"/>
  <c r="W225" i="8"/>
  <c r="U226" i="8"/>
  <c r="U225" i="8"/>
  <c r="S226" i="8"/>
  <c r="S225" i="8"/>
  <c r="Q226" i="8"/>
  <c r="Q225" i="8"/>
  <c r="O226" i="8"/>
  <c r="O225" i="8"/>
  <c r="M226" i="8"/>
  <c r="M225" i="8"/>
  <c r="K226" i="8"/>
  <c r="K225" i="8"/>
  <c r="I226" i="8"/>
  <c r="I225" i="8"/>
  <c r="B226" i="8"/>
  <c r="B225" i="8"/>
  <c r="AF224" i="8"/>
  <c r="AF223" i="8"/>
  <c r="AA224" i="8"/>
  <c r="AA223" i="8"/>
  <c r="Y224" i="8"/>
  <c r="Y223" i="8"/>
  <c r="W224" i="8"/>
  <c r="W223" i="8"/>
  <c r="U224" i="8"/>
  <c r="U223" i="8"/>
  <c r="S224" i="8"/>
  <c r="S223" i="8"/>
  <c r="Q224" i="8"/>
  <c r="Q223" i="8"/>
  <c r="O224" i="8"/>
  <c r="O223" i="8"/>
  <c r="M224" i="8"/>
  <c r="M223" i="8"/>
  <c r="K224" i="8"/>
  <c r="K223" i="8"/>
  <c r="I224" i="8"/>
  <c r="I223" i="8"/>
  <c r="B224" i="8"/>
  <c r="B223" i="8"/>
  <c r="AF222" i="8"/>
  <c r="AF221" i="8"/>
  <c r="AA222" i="8"/>
  <c r="AA221" i="8"/>
  <c r="Y222" i="8"/>
  <c r="Y221" i="8"/>
  <c r="W222" i="8"/>
  <c r="W221" i="8"/>
  <c r="U222" i="8"/>
  <c r="U221" i="8"/>
  <c r="S222" i="8"/>
  <c r="S221" i="8"/>
  <c r="Q222" i="8"/>
  <c r="Q221" i="8"/>
  <c r="O222" i="8"/>
  <c r="O221" i="8"/>
  <c r="M222" i="8"/>
  <c r="M221" i="8"/>
  <c r="K222" i="8"/>
  <c r="K221" i="8"/>
  <c r="I222" i="8"/>
  <c r="I221" i="8"/>
  <c r="B222" i="8"/>
  <c r="B221" i="8"/>
  <c r="AF220" i="8"/>
  <c r="AF219" i="8"/>
  <c r="AA220" i="8"/>
  <c r="AA219" i="8"/>
  <c r="Y220" i="8"/>
  <c r="Y219" i="8"/>
  <c r="W220" i="8"/>
  <c r="W219" i="8"/>
  <c r="U220" i="8"/>
  <c r="U219" i="8"/>
  <c r="S220" i="8"/>
  <c r="S219" i="8"/>
  <c r="Q220" i="8"/>
  <c r="Q219" i="8"/>
  <c r="O220" i="8"/>
  <c r="O219" i="8"/>
  <c r="M220" i="8"/>
  <c r="M219" i="8"/>
  <c r="K220" i="8"/>
  <c r="K219" i="8"/>
  <c r="I220" i="8"/>
  <c r="I219" i="8"/>
  <c r="B220" i="8"/>
  <c r="B219" i="8"/>
  <c r="AF218" i="8"/>
  <c r="AF217" i="8"/>
  <c r="AA218" i="8"/>
  <c r="AA217" i="8"/>
  <c r="Y218" i="8"/>
  <c r="Y217" i="8"/>
  <c r="W218" i="8"/>
  <c r="W217" i="8"/>
  <c r="U218" i="8"/>
  <c r="U217" i="8"/>
  <c r="S218" i="8"/>
  <c r="S217" i="8"/>
  <c r="Q218" i="8"/>
  <c r="Q217" i="8"/>
  <c r="O218" i="8"/>
  <c r="O217" i="8"/>
  <c r="M218" i="8"/>
  <c r="M217" i="8"/>
  <c r="K218" i="8"/>
  <c r="K217" i="8"/>
  <c r="I218" i="8"/>
  <c r="I217" i="8"/>
  <c r="B218" i="8"/>
  <c r="B217" i="8"/>
  <c r="AF209" i="8"/>
  <c r="AF208" i="8"/>
  <c r="AA209" i="8"/>
  <c r="AA208" i="8"/>
  <c r="Y209" i="8"/>
  <c r="Y208" i="8"/>
  <c r="W209" i="8"/>
  <c r="W208" i="8"/>
  <c r="U209" i="8"/>
  <c r="U208" i="8"/>
  <c r="S209" i="8"/>
  <c r="S208" i="8"/>
  <c r="Q209" i="8"/>
  <c r="Q208" i="8"/>
  <c r="O209" i="8"/>
  <c r="O208" i="8"/>
  <c r="M209" i="8"/>
  <c r="M208" i="8"/>
  <c r="K209" i="8"/>
  <c r="K208" i="8"/>
  <c r="I209" i="8"/>
  <c r="I208" i="8"/>
  <c r="B209" i="8"/>
  <c r="B208" i="8"/>
  <c r="AF207" i="8"/>
  <c r="AF206" i="8"/>
  <c r="AA207" i="8"/>
  <c r="AA206" i="8"/>
  <c r="Y207" i="8"/>
  <c r="Y206" i="8"/>
  <c r="W207" i="8"/>
  <c r="W206" i="8"/>
  <c r="U207" i="8"/>
  <c r="U206" i="8"/>
  <c r="S207" i="8"/>
  <c r="S206" i="8"/>
  <c r="Q207" i="8"/>
  <c r="Q206" i="8"/>
  <c r="O207" i="8"/>
  <c r="O206" i="8"/>
  <c r="M207" i="8"/>
  <c r="M206" i="8"/>
  <c r="K207" i="8"/>
  <c r="K206" i="8"/>
  <c r="I207" i="8"/>
  <c r="I206" i="8"/>
  <c r="B207" i="8"/>
  <c r="B206" i="8"/>
  <c r="AF205" i="8"/>
  <c r="AF204" i="8"/>
  <c r="AA205" i="8"/>
  <c r="AA204" i="8"/>
  <c r="Y205" i="8"/>
  <c r="Y204" i="8"/>
  <c r="W205" i="8"/>
  <c r="W204" i="8"/>
  <c r="U205" i="8"/>
  <c r="U204" i="8"/>
  <c r="S205" i="8"/>
  <c r="S204" i="8"/>
  <c r="Q205" i="8"/>
  <c r="Q204" i="8"/>
  <c r="O205" i="8"/>
  <c r="O204" i="8"/>
  <c r="M205" i="8"/>
  <c r="M204" i="8"/>
  <c r="K205" i="8"/>
  <c r="K204" i="8"/>
  <c r="I205" i="8"/>
  <c r="I204" i="8"/>
  <c r="B205" i="8"/>
  <c r="B204" i="8"/>
  <c r="AF203" i="8"/>
  <c r="AF202" i="8"/>
  <c r="AA203" i="8"/>
  <c r="AA202" i="8"/>
  <c r="Y203" i="8"/>
  <c r="Y202" i="8"/>
  <c r="W203" i="8"/>
  <c r="W202" i="8"/>
  <c r="U203" i="8"/>
  <c r="U202" i="8"/>
  <c r="S203" i="8"/>
  <c r="S202" i="8"/>
  <c r="Q203" i="8"/>
  <c r="Q202" i="8"/>
  <c r="O203" i="8"/>
  <c r="O202" i="8"/>
  <c r="M203" i="8"/>
  <c r="M202" i="8"/>
  <c r="K203" i="8"/>
  <c r="K202" i="8"/>
  <c r="I203" i="8"/>
  <c r="I202" i="8"/>
  <c r="B203" i="8"/>
  <c r="B202" i="8"/>
  <c r="AF201" i="8"/>
  <c r="AF200" i="8"/>
  <c r="AA201" i="8"/>
  <c r="AA200" i="8"/>
  <c r="Y201" i="8"/>
  <c r="Y200" i="8"/>
  <c r="W201" i="8"/>
  <c r="W200" i="8"/>
  <c r="U201" i="8"/>
  <c r="U200" i="8"/>
  <c r="S201" i="8"/>
  <c r="S200" i="8"/>
  <c r="Q201" i="8"/>
  <c r="Q200" i="8"/>
  <c r="O201" i="8"/>
  <c r="O200" i="8"/>
  <c r="M201" i="8"/>
  <c r="M200" i="8"/>
  <c r="K201" i="8"/>
  <c r="K200" i="8"/>
  <c r="I201" i="8"/>
  <c r="I200" i="8"/>
  <c r="B201" i="8"/>
  <c r="B200" i="8"/>
  <c r="AF199" i="8"/>
  <c r="AF198" i="8"/>
  <c r="AA199" i="8"/>
  <c r="AA198" i="8"/>
  <c r="Y199" i="8"/>
  <c r="Y198" i="8"/>
  <c r="W199" i="8"/>
  <c r="W198" i="8"/>
  <c r="U199" i="8"/>
  <c r="U198" i="8"/>
  <c r="S199" i="8"/>
  <c r="S198" i="8"/>
  <c r="Q199" i="8"/>
  <c r="Q198" i="8"/>
  <c r="O199" i="8"/>
  <c r="O198" i="8"/>
  <c r="M199" i="8"/>
  <c r="M198" i="8"/>
  <c r="K199" i="8"/>
  <c r="K198" i="8"/>
  <c r="I199" i="8"/>
  <c r="I198" i="8"/>
  <c r="B199" i="8"/>
  <c r="B198" i="8"/>
  <c r="AF197" i="8"/>
  <c r="AF196" i="8"/>
  <c r="AC197" i="8"/>
  <c r="AA197" i="8"/>
  <c r="AA196" i="8"/>
  <c r="Y197" i="8"/>
  <c r="Y196" i="8"/>
  <c r="W197" i="8"/>
  <c r="W196" i="8"/>
  <c r="U197" i="8"/>
  <c r="U196" i="8"/>
  <c r="S197" i="8"/>
  <c r="S196" i="8"/>
  <c r="Q197" i="8"/>
  <c r="Q196" i="8"/>
  <c r="O197" i="8"/>
  <c r="O196" i="8"/>
  <c r="M197" i="8"/>
  <c r="M196" i="8"/>
  <c r="K197" i="8"/>
  <c r="K196" i="8"/>
  <c r="I197" i="8"/>
  <c r="I196" i="8"/>
  <c r="B197" i="8"/>
  <c r="B196" i="8"/>
  <c r="AF195" i="8"/>
  <c r="AF194" i="8"/>
  <c r="AA195" i="8"/>
  <c r="AA194" i="8"/>
  <c r="Y195" i="8"/>
  <c r="Y194" i="8"/>
  <c r="W195" i="8"/>
  <c r="W194" i="8"/>
  <c r="U195" i="8"/>
  <c r="U194" i="8"/>
  <c r="S195" i="8"/>
  <c r="S194" i="8"/>
  <c r="Q195" i="8"/>
  <c r="Q194" i="8"/>
  <c r="O195" i="8"/>
  <c r="O194" i="8"/>
  <c r="M195" i="8"/>
  <c r="M194" i="8"/>
  <c r="K195" i="8"/>
  <c r="K194" i="8"/>
  <c r="I195" i="8"/>
  <c r="I194" i="8"/>
  <c r="B195" i="8"/>
  <c r="B194" i="8"/>
  <c r="AF193" i="8"/>
  <c r="AF192" i="8"/>
  <c r="AA193" i="8"/>
  <c r="AA192" i="8"/>
  <c r="Y193" i="8"/>
  <c r="Y192" i="8"/>
  <c r="W193" i="8"/>
  <c r="W192" i="8"/>
  <c r="U193" i="8"/>
  <c r="U192" i="8"/>
  <c r="S193" i="8"/>
  <c r="S192" i="8"/>
  <c r="Q193" i="8"/>
  <c r="Q192" i="8"/>
  <c r="O193" i="8"/>
  <c r="O192" i="8"/>
  <c r="M193" i="8"/>
  <c r="M192" i="8"/>
  <c r="K193" i="8"/>
  <c r="K192" i="8"/>
  <c r="I193" i="8"/>
  <c r="I192" i="8"/>
  <c r="B193" i="8"/>
  <c r="B192" i="8"/>
  <c r="AF191" i="8"/>
  <c r="AF190" i="8"/>
  <c r="AA191" i="8"/>
  <c r="AA190" i="8"/>
  <c r="Y191" i="8"/>
  <c r="Y190" i="8"/>
  <c r="W191" i="8"/>
  <c r="W190" i="8"/>
  <c r="U191" i="8"/>
  <c r="U190" i="8"/>
  <c r="S191" i="8"/>
  <c r="S190" i="8"/>
  <c r="Q191" i="8"/>
  <c r="Q190" i="8"/>
  <c r="O191" i="8"/>
  <c r="O190" i="8"/>
  <c r="M191" i="8"/>
  <c r="M190" i="8"/>
  <c r="K191" i="8"/>
  <c r="K190" i="8"/>
  <c r="I191" i="8"/>
  <c r="I190" i="8"/>
  <c r="B191" i="8"/>
  <c r="B190" i="8"/>
  <c r="AF189" i="8"/>
  <c r="AF188" i="8"/>
  <c r="AA189" i="8"/>
  <c r="AA188" i="8"/>
  <c r="Y189" i="8"/>
  <c r="Y188" i="8"/>
  <c r="W189" i="8"/>
  <c r="W188" i="8"/>
  <c r="U189" i="8"/>
  <c r="U188" i="8"/>
  <c r="S189" i="8"/>
  <c r="S188" i="8"/>
  <c r="Q189" i="8"/>
  <c r="Q188" i="8"/>
  <c r="O189" i="8"/>
  <c r="O188" i="8"/>
  <c r="M189" i="8"/>
  <c r="M188" i="8"/>
  <c r="K189" i="8"/>
  <c r="K188" i="8"/>
  <c r="I189" i="8"/>
  <c r="I188" i="8"/>
  <c r="B189" i="8"/>
  <c r="B188" i="8"/>
  <c r="AF187" i="8"/>
  <c r="AF186" i="8"/>
  <c r="AA187" i="8"/>
  <c r="AA186" i="8"/>
  <c r="Y187" i="8"/>
  <c r="Y186" i="8"/>
  <c r="W187" i="8"/>
  <c r="W186" i="8"/>
  <c r="U187" i="8"/>
  <c r="U186" i="8"/>
  <c r="S187" i="8"/>
  <c r="S186" i="8"/>
  <c r="Q187" i="8"/>
  <c r="Q186" i="8"/>
  <c r="O187" i="8"/>
  <c r="O186" i="8"/>
  <c r="M187" i="8"/>
  <c r="M186" i="8"/>
  <c r="K187" i="8"/>
  <c r="K186" i="8"/>
  <c r="I187" i="8"/>
  <c r="I186" i="8"/>
  <c r="B187" i="8"/>
  <c r="B186" i="8"/>
  <c r="AF185" i="8"/>
  <c r="AF184" i="8"/>
  <c r="AA185" i="8"/>
  <c r="AA184" i="8"/>
  <c r="Y185" i="8"/>
  <c r="Y184" i="8"/>
  <c r="W185" i="8"/>
  <c r="W184" i="8"/>
  <c r="U185" i="8"/>
  <c r="U184" i="8"/>
  <c r="S185" i="8"/>
  <c r="S184" i="8"/>
  <c r="Q185" i="8"/>
  <c r="Q184" i="8"/>
  <c r="O185" i="8"/>
  <c r="O184" i="8"/>
  <c r="M185" i="8"/>
  <c r="M184" i="8"/>
  <c r="K185" i="8"/>
  <c r="K184" i="8"/>
  <c r="I185" i="8"/>
  <c r="I184" i="8"/>
  <c r="B185" i="8"/>
  <c r="B184" i="8"/>
  <c r="AF183" i="8"/>
  <c r="AF182" i="8"/>
  <c r="AA183" i="8"/>
  <c r="AA182" i="8"/>
  <c r="Y183" i="8"/>
  <c r="Y182" i="8"/>
  <c r="W183" i="8"/>
  <c r="W182" i="8"/>
  <c r="U183" i="8"/>
  <c r="U182" i="8"/>
  <c r="S183" i="8"/>
  <c r="S182" i="8"/>
  <c r="Q183" i="8"/>
  <c r="Q182" i="8"/>
  <c r="O183" i="8"/>
  <c r="O182" i="8"/>
  <c r="M183" i="8"/>
  <c r="M182" i="8"/>
  <c r="K183" i="8"/>
  <c r="K182" i="8"/>
  <c r="I183" i="8"/>
  <c r="I182" i="8"/>
  <c r="B183" i="8"/>
  <c r="B182" i="8"/>
  <c r="AF181" i="8"/>
  <c r="AF180" i="8"/>
  <c r="AA181" i="8"/>
  <c r="AA180" i="8"/>
  <c r="Y181" i="8"/>
  <c r="Y180" i="8"/>
  <c r="W181" i="8"/>
  <c r="W180" i="8"/>
  <c r="U181" i="8"/>
  <c r="U180" i="8"/>
  <c r="S181" i="8"/>
  <c r="S180" i="8"/>
  <c r="Q181" i="8"/>
  <c r="Q180" i="8"/>
  <c r="O181" i="8"/>
  <c r="O180" i="8"/>
  <c r="M181" i="8"/>
  <c r="M180" i="8"/>
  <c r="K181" i="8"/>
  <c r="K180" i="8"/>
  <c r="I181" i="8"/>
  <c r="I180" i="8"/>
  <c r="B181" i="8"/>
  <c r="B180" i="8"/>
  <c r="AF179" i="8"/>
  <c r="AF178" i="8"/>
  <c r="AA179" i="8"/>
  <c r="AA178" i="8"/>
  <c r="Y179" i="8"/>
  <c r="Y178" i="8"/>
  <c r="W179" i="8"/>
  <c r="W178" i="8"/>
  <c r="U179" i="8"/>
  <c r="U178" i="8"/>
  <c r="S179" i="8"/>
  <c r="S178" i="8"/>
  <c r="Q179" i="8"/>
  <c r="Q178" i="8"/>
  <c r="O179" i="8"/>
  <c r="O178" i="8"/>
  <c r="M179" i="8"/>
  <c r="M178" i="8"/>
  <c r="K179" i="8"/>
  <c r="K178" i="8"/>
  <c r="I179" i="8"/>
  <c r="I178" i="8"/>
  <c r="B179" i="8"/>
  <c r="B178" i="8"/>
  <c r="AF177" i="8"/>
  <c r="AF176" i="8"/>
  <c r="AA177" i="8"/>
  <c r="AA176" i="8"/>
  <c r="Y177" i="8"/>
  <c r="Y176" i="8"/>
  <c r="W177" i="8"/>
  <c r="W176" i="8"/>
  <c r="U177" i="8"/>
  <c r="U176" i="8"/>
  <c r="S177" i="8"/>
  <c r="S176" i="8"/>
  <c r="Q177" i="8"/>
  <c r="Q176" i="8"/>
  <c r="O177" i="8"/>
  <c r="O176" i="8"/>
  <c r="M177" i="8"/>
  <c r="M176" i="8"/>
  <c r="K177" i="8"/>
  <c r="K176" i="8"/>
  <c r="I177" i="8"/>
  <c r="I176" i="8"/>
  <c r="B177" i="8"/>
  <c r="B176" i="8"/>
  <c r="AF175" i="8"/>
  <c r="AF174" i="8"/>
  <c r="AA175" i="8"/>
  <c r="AA174" i="8"/>
  <c r="Y175" i="8"/>
  <c r="Y174" i="8"/>
  <c r="W175" i="8"/>
  <c r="W174" i="8"/>
  <c r="U175" i="8"/>
  <c r="U174" i="8"/>
  <c r="S175" i="8"/>
  <c r="S174" i="8"/>
  <c r="Q175" i="8"/>
  <c r="Q174" i="8"/>
  <c r="O175" i="8"/>
  <c r="O174" i="8"/>
  <c r="M175" i="8"/>
  <c r="M174" i="8"/>
  <c r="K175" i="8"/>
  <c r="K174" i="8"/>
  <c r="I175" i="8"/>
  <c r="I174" i="8"/>
  <c r="B175" i="8"/>
  <c r="B174" i="8"/>
  <c r="AF173" i="8"/>
  <c r="AF172" i="8"/>
  <c r="AA173" i="8"/>
  <c r="AA172" i="8"/>
  <c r="Y173" i="8"/>
  <c r="Y172" i="8"/>
  <c r="W173" i="8"/>
  <c r="W172" i="8"/>
  <c r="U173" i="8"/>
  <c r="U172" i="8"/>
  <c r="S173" i="8"/>
  <c r="S172" i="8"/>
  <c r="Q173" i="8"/>
  <c r="Q172" i="8"/>
  <c r="O173" i="8"/>
  <c r="O172" i="8"/>
  <c r="M173" i="8"/>
  <c r="M172" i="8"/>
  <c r="K173" i="8"/>
  <c r="K172" i="8"/>
  <c r="I173" i="8"/>
  <c r="I172" i="8"/>
  <c r="B173" i="8"/>
  <c r="B172" i="8"/>
  <c r="AF171" i="8"/>
  <c r="AF170" i="8"/>
  <c r="AA171" i="8"/>
  <c r="AA170" i="8"/>
  <c r="Y171" i="8"/>
  <c r="Y170" i="8"/>
  <c r="W171" i="8"/>
  <c r="W170" i="8"/>
  <c r="U171" i="8"/>
  <c r="U170" i="8"/>
  <c r="S171" i="8"/>
  <c r="S170" i="8"/>
  <c r="Q171" i="8"/>
  <c r="Q170" i="8"/>
  <c r="O171" i="8"/>
  <c r="O170" i="8"/>
  <c r="M171" i="8"/>
  <c r="M170" i="8"/>
  <c r="K171" i="8"/>
  <c r="K170" i="8"/>
  <c r="I171" i="8"/>
  <c r="I170" i="8"/>
  <c r="B171" i="8"/>
  <c r="B170" i="8"/>
  <c r="AF169" i="8"/>
  <c r="AF168" i="8"/>
  <c r="AA169" i="8"/>
  <c r="AA168" i="8"/>
  <c r="Y169" i="8"/>
  <c r="Y168" i="8"/>
  <c r="W169" i="8"/>
  <c r="W168" i="8"/>
  <c r="U169" i="8"/>
  <c r="U168" i="8"/>
  <c r="S169" i="8"/>
  <c r="S168" i="8"/>
  <c r="Q169" i="8"/>
  <c r="Q168" i="8"/>
  <c r="O169" i="8"/>
  <c r="O168" i="8"/>
  <c r="M169" i="8"/>
  <c r="M168" i="8"/>
  <c r="K169" i="8"/>
  <c r="K168" i="8"/>
  <c r="I169" i="8"/>
  <c r="I168" i="8"/>
  <c r="B169" i="8"/>
  <c r="B168" i="8"/>
  <c r="AF167" i="8"/>
  <c r="AF166" i="8"/>
  <c r="AA167" i="8"/>
  <c r="AA166" i="8"/>
  <c r="Y167" i="8"/>
  <c r="Y166" i="8"/>
  <c r="W167" i="8"/>
  <c r="W166" i="8"/>
  <c r="U167" i="8"/>
  <c r="U166" i="8"/>
  <c r="S167" i="8"/>
  <c r="S166" i="8"/>
  <c r="Q167" i="8"/>
  <c r="Q166" i="8"/>
  <c r="O167" i="8"/>
  <c r="O166" i="8"/>
  <c r="M167" i="8"/>
  <c r="M166" i="8"/>
  <c r="K167" i="8"/>
  <c r="K166" i="8"/>
  <c r="I167" i="8"/>
  <c r="I166" i="8"/>
  <c r="B167" i="8"/>
  <c r="B166" i="8"/>
  <c r="AF158" i="8"/>
  <c r="AF157" i="8"/>
  <c r="AA158" i="8"/>
  <c r="AA157" i="8"/>
  <c r="Y158" i="8"/>
  <c r="Y157" i="8"/>
  <c r="W158" i="8"/>
  <c r="W157" i="8"/>
  <c r="U158" i="8"/>
  <c r="U157" i="8"/>
  <c r="S158" i="8"/>
  <c r="S157" i="8"/>
  <c r="Q158" i="8"/>
  <c r="Q157" i="8"/>
  <c r="O158" i="8"/>
  <c r="O157" i="8"/>
  <c r="M158" i="8"/>
  <c r="M157" i="8"/>
  <c r="K158" i="8"/>
  <c r="K157" i="8"/>
  <c r="I158" i="8"/>
  <c r="I157" i="8"/>
  <c r="B158" i="8"/>
  <c r="B157" i="8"/>
  <c r="AF156" i="8"/>
  <c r="AF155" i="8"/>
  <c r="AA156" i="8"/>
  <c r="AA155" i="8"/>
  <c r="Y156" i="8"/>
  <c r="Y155" i="8"/>
  <c r="W156" i="8"/>
  <c r="W155" i="8"/>
  <c r="U156" i="8"/>
  <c r="U155" i="8"/>
  <c r="S156" i="8"/>
  <c r="S155" i="8"/>
  <c r="Q156" i="8"/>
  <c r="Q155" i="8"/>
  <c r="O156" i="8"/>
  <c r="O155" i="8"/>
  <c r="M156" i="8"/>
  <c r="M155" i="8"/>
  <c r="K156" i="8"/>
  <c r="K155" i="8"/>
  <c r="I156" i="8"/>
  <c r="I155" i="8"/>
  <c r="B156" i="8"/>
  <c r="B155" i="8"/>
  <c r="AF154" i="8"/>
  <c r="AF153" i="8"/>
  <c r="AA154" i="8"/>
  <c r="AA153" i="8"/>
  <c r="Y154" i="8"/>
  <c r="Y153" i="8"/>
  <c r="W154" i="8"/>
  <c r="W153" i="8"/>
  <c r="U154" i="8"/>
  <c r="U153" i="8"/>
  <c r="S154" i="8"/>
  <c r="S153" i="8"/>
  <c r="Q154" i="8"/>
  <c r="Q153" i="8"/>
  <c r="O154" i="8"/>
  <c r="O153" i="8"/>
  <c r="M154" i="8"/>
  <c r="M153" i="8"/>
  <c r="K154" i="8"/>
  <c r="K153" i="8"/>
  <c r="I154" i="8"/>
  <c r="I153" i="8"/>
  <c r="B154" i="8"/>
  <c r="B153" i="8"/>
  <c r="AF152" i="8"/>
  <c r="AF151" i="8"/>
  <c r="AA152" i="8"/>
  <c r="AA151" i="8"/>
  <c r="Y152" i="8"/>
  <c r="Y151" i="8"/>
  <c r="W152" i="8"/>
  <c r="W151" i="8"/>
  <c r="U152" i="8"/>
  <c r="U151" i="8"/>
  <c r="S152" i="8"/>
  <c r="S151" i="8"/>
  <c r="Q152" i="8"/>
  <c r="Q151" i="8"/>
  <c r="O152" i="8"/>
  <c r="O151" i="8"/>
  <c r="M152" i="8"/>
  <c r="M151" i="8"/>
  <c r="K152" i="8"/>
  <c r="K151" i="8"/>
  <c r="I152" i="8"/>
  <c r="I151" i="8"/>
  <c r="B152" i="8"/>
  <c r="B151" i="8"/>
  <c r="AF150" i="8"/>
  <c r="AF149" i="8"/>
  <c r="AA150" i="8"/>
  <c r="AA149" i="8"/>
  <c r="Y150" i="8"/>
  <c r="Y149" i="8"/>
  <c r="W150" i="8"/>
  <c r="W149" i="8"/>
  <c r="U150" i="8"/>
  <c r="U149" i="8"/>
  <c r="S150" i="8"/>
  <c r="S149" i="8"/>
  <c r="Q150" i="8"/>
  <c r="Q149" i="8"/>
  <c r="O150" i="8"/>
  <c r="O149" i="8"/>
  <c r="M150" i="8"/>
  <c r="M149" i="8"/>
  <c r="K150" i="8"/>
  <c r="K149" i="8"/>
  <c r="I150" i="8"/>
  <c r="I149" i="8"/>
  <c r="B150" i="8"/>
  <c r="B149" i="8"/>
  <c r="AF148" i="8"/>
  <c r="AF147" i="8"/>
  <c r="AA148" i="8"/>
  <c r="AA147" i="8"/>
  <c r="Y148" i="8"/>
  <c r="Y147" i="8"/>
  <c r="W148" i="8"/>
  <c r="W147" i="8"/>
  <c r="U148" i="8"/>
  <c r="U147" i="8"/>
  <c r="S148" i="8"/>
  <c r="S147" i="8"/>
  <c r="Q148" i="8"/>
  <c r="Q147" i="8"/>
  <c r="O148" i="8"/>
  <c r="O147" i="8"/>
  <c r="M148" i="8"/>
  <c r="M147" i="8"/>
  <c r="K148" i="8"/>
  <c r="K147" i="8"/>
  <c r="I148" i="8"/>
  <c r="I147" i="8"/>
  <c r="B148" i="8"/>
  <c r="B147" i="8"/>
  <c r="AF146" i="8"/>
  <c r="AF145" i="8"/>
  <c r="AA146" i="8"/>
  <c r="AA145" i="8"/>
  <c r="Y146" i="8"/>
  <c r="Y145" i="8"/>
  <c r="W146" i="8"/>
  <c r="W145" i="8"/>
  <c r="U146" i="8"/>
  <c r="U145" i="8"/>
  <c r="S146" i="8"/>
  <c r="S145" i="8"/>
  <c r="Q146" i="8"/>
  <c r="Q145" i="8"/>
  <c r="O146" i="8"/>
  <c r="O145" i="8"/>
  <c r="M146" i="8"/>
  <c r="M145" i="8"/>
  <c r="K146" i="8"/>
  <c r="K145" i="8"/>
  <c r="I146" i="8"/>
  <c r="I145" i="8"/>
  <c r="B146" i="8"/>
  <c r="B145" i="8"/>
  <c r="AF144" i="8"/>
  <c r="AF143" i="8"/>
  <c r="AA144" i="8"/>
  <c r="AA143" i="8"/>
  <c r="Y144" i="8"/>
  <c r="Y143" i="8"/>
  <c r="W144" i="8"/>
  <c r="W143" i="8"/>
  <c r="U144" i="8"/>
  <c r="U143" i="8"/>
  <c r="S144" i="8"/>
  <c r="S143" i="8"/>
  <c r="Q144" i="8"/>
  <c r="Q143" i="8"/>
  <c r="O144" i="8"/>
  <c r="O143" i="8"/>
  <c r="M144" i="8"/>
  <c r="M143" i="8"/>
  <c r="K144" i="8"/>
  <c r="K143" i="8"/>
  <c r="I144" i="8"/>
  <c r="I143" i="8"/>
  <c r="B144" i="8"/>
  <c r="B143" i="8"/>
  <c r="AF142" i="8"/>
  <c r="AF141" i="8"/>
  <c r="AA142" i="8"/>
  <c r="AA141" i="8"/>
  <c r="Y142" i="8"/>
  <c r="Y141" i="8"/>
  <c r="W142" i="8"/>
  <c r="W141" i="8"/>
  <c r="U142" i="8"/>
  <c r="U141" i="8"/>
  <c r="S142" i="8"/>
  <c r="S141" i="8"/>
  <c r="Q142" i="8"/>
  <c r="Q141" i="8"/>
  <c r="O142" i="8"/>
  <c r="O141" i="8"/>
  <c r="M142" i="8"/>
  <c r="M141" i="8"/>
  <c r="K142" i="8"/>
  <c r="K141" i="8"/>
  <c r="I142" i="8"/>
  <c r="I141" i="8"/>
  <c r="B142" i="8"/>
  <c r="B141" i="8"/>
  <c r="AF140" i="8"/>
  <c r="AF139" i="8"/>
  <c r="AA140" i="8"/>
  <c r="AA139" i="8"/>
  <c r="Y140" i="8"/>
  <c r="Y139" i="8"/>
  <c r="W140" i="8"/>
  <c r="W139" i="8"/>
  <c r="U140" i="8"/>
  <c r="U139" i="8"/>
  <c r="S140" i="8"/>
  <c r="S139" i="8"/>
  <c r="Q140" i="8"/>
  <c r="Q139" i="8"/>
  <c r="O140" i="8"/>
  <c r="O139" i="8"/>
  <c r="M140" i="8"/>
  <c r="M139" i="8"/>
  <c r="K140" i="8"/>
  <c r="K139" i="8"/>
  <c r="I140" i="8"/>
  <c r="I139" i="8"/>
  <c r="B140" i="8"/>
  <c r="B139" i="8"/>
  <c r="AF138" i="8"/>
  <c r="AF137" i="8"/>
  <c r="AA138" i="8"/>
  <c r="AA137" i="8"/>
  <c r="Y138" i="8"/>
  <c r="Y137" i="8"/>
  <c r="W138" i="8"/>
  <c r="W137" i="8"/>
  <c r="U138" i="8"/>
  <c r="U137" i="8"/>
  <c r="S138" i="8"/>
  <c r="S137" i="8"/>
  <c r="Q138" i="8"/>
  <c r="Q137" i="8"/>
  <c r="O138" i="8"/>
  <c r="O137" i="8"/>
  <c r="M138" i="8"/>
  <c r="M137" i="8"/>
  <c r="K138" i="8"/>
  <c r="K137" i="8"/>
  <c r="I138" i="8"/>
  <c r="I137" i="8"/>
  <c r="B138" i="8"/>
  <c r="B137" i="8"/>
  <c r="AF136" i="8"/>
  <c r="AF135" i="8"/>
  <c r="AA136" i="8"/>
  <c r="AA135" i="8"/>
  <c r="Y136" i="8"/>
  <c r="Y135" i="8"/>
  <c r="W136" i="8"/>
  <c r="W135" i="8"/>
  <c r="U136" i="8"/>
  <c r="U135" i="8"/>
  <c r="S136" i="8"/>
  <c r="S135" i="8"/>
  <c r="Q136" i="8"/>
  <c r="Q135" i="8"/>
  <c r="O136" i="8"/>
  <c r="O135" i="8"/>
  <c r="M136" i="8"/>
  <c r="M135" i="8"/>
  <c r="K136" i="8"/>
  <c r="K135" i="8"/>
  <c r="I136" i="8"/>
  <c r="I135" i="8"/>
  <c r="B136" i="8"/>
  <c r="B135" i="8"/>
  <c r="AF134" i="8"/>
  <c r="AF133" i="8"/>
  <c r="AA134" i="8"/>
  <c r="AA133" i="8"/>
  <c r="Y134" i="8"/>
  <c r="Y133" i="8"/>
  <c r="W134" i="8"/>
  <c r="W133" i="8"/>
  <c r="U134" i="8"/>
  <c r="U133" i="8"/>
  <c r="S134" i="8"/>
  <c r="S133" i="8"/>
  <c r="Q134" i="8"/>
  <c r="Q133" i="8"/>
  <c r="O134" i="8"/>
  <c r="O133" i="8"/>
  <c r="M134" i="8"/>
  <c r="M133" i="8"/>
  <c r="K134" i="8"/>
  <c r="K133" i="8"/>
  <c r="I134" i="8"/>
  <c r="I133" i="8"/>
  <c r="B134" i="8"/>
  <c r="B133" i="8"/>
  <c r="AF132" i="8"/>
  <c r="AF131" i="8"/>
  <c r="AA132" i="8"/>
  <c r="AA131" i="8"/>
  <c r="Y132" i="8"/>
  <c r="Y131" i="8"/>
  <c r="W132" i="8"/>
  <c r="W131" i="8"/>
  <c r="U132" i="8"/>
  <c r="U131" i="8"/>
  <c r="S132" i="8"/>
  <c r="S131" i="8"/>
  <c r="Q132" i="8"/>
  <c r="Q131" i="8"/>
  <c r="O132" i="8"/>
  <c r="O131" i="8"/>
  <c r="M132" i="8"/>
  <c r="M131" i="8"/>
  <c r="K132" i="8"/>
  <c r="K131" i="8"/>
  <c r="I132" i="8"/>
  <c r="I131" i="8"/>
  <c r="B132" i="8"/>
  <c r="B131" i="8"/>
  <c r="AF130" i="8"/>
  <c r="AF129" i="8"/>
  <c r="AA130" i="8"/>
  <c r="AA129" i="8"/>
  <c r="Y130" i="8"/>
  <c r="Y129" i="8"/>
  <c r="W130" i="8"/>
  <c r="W129" i="8"/>
  <c r="U130" i="8"/>
  <c r="U129" i="8"/>
  <c r="S130" i="8"/>
  <c r="S129" i="8"/>
  <c r="Q130" i="8"/>
  <c r="Q129" i="8"/>
  <c r="O130" i="8"/>
  <c r="O129" i="8"/>
  <c r="M130" i="8"/>
  <c r="M129" i="8"/>
  <c r="K130" i="8"/>
  <c r="K129" i="8"/>
  <c r="I130" i="8"/>
  <c r="I129" i="8"/>
  <c r="B130" i="8"/>
  <c r="B129" i="8"/>
  <c r="AF128" i="8"/>
  <c r="AF127" i="8"/>
  <c r="AA128" i="8"/>
  <c r="AA127" i="8"/>
  <c r="Y128" i="8"/>
  <c r="Y127" i="8"/>
  <c r="W128" i="8"/>
  <c r="W127" i="8"/>
  <c r="U128" i="8"/>
  <c r="U127" i="8"/>
  <c r="S128" i="8"/>
  <c r="S127" i="8"/>
  <c r="Q128" i="8"/>
  <c r="Q127" i="8"/>
  <c r="O128" i="8"/>
  <c r="O127" i="8"/>
  <c r="M128" i="8"/>
  <c r="M127" i="8"/>
  <c r="K128" i="8"/>
  <c r="K127" i="8"/>
  <c r="I128" i="8"/>
  <c r="I127" i="8"/>
  <c r="B128" i="8"/>
  <c r="B127" i="8"/>
  <c r="AF126" i="8"/>
  <c r="AF125" i="8"/>
  <c r="AA126" i="8"/>
  <c r="AA125" i="8"/>
  <c r="Y126" i="8"/>
  <c r="Y125" i="8"/>
  <c r="W126" i="8"/>
  <c r="W125" i="8"/>
  <c r="U126" i="8"/>
  <c r="U125" i="8"/>
  <c r="S126" i="8"/>
  <c r="S125" i="8"/>
  <c r="Q126" i="8"/>
  <c r="Q125" i="8"/>
  <c r="O126" i="8"/>
  <c r="O125" i="8"/>
  <c r="M126" i="8"/>
  <c r="M125" i="8"/>
  <c r="K126" i="8"/>
  <c r="K125" i="8"/>
  <c r="I126" i="8"/>
  <c r="I125" i="8"/>
  <c r="B126" i="8"/>
  <c r="B125" i="8"/>
  <c r="AF124" i="8"/>
  <c r="AF123" i="8"/>
  <c r="AA124" i="8"/>
  <c r="AA123" i="8"/>
  <c r="Y124" i="8"/>
  <c r="Y123" i="8"/>
  <c r="W124" i="8"/>
  <c r="W123" i="8"/>
  <c r="U124" i="8"/>
  <c r="U123" i="8"/>
  <c r="S124" i="8"/>
  <c r="S123" i="8"/>
  <c r="Q124" i="8"/>
  <c r="Q123" i="8"/>
  <c r="O124" i="8"/>
  <c r="O123" i="8"/>
  <c r="M124" i="8"/>
  <c r="M123" i="8"/>
  <c r="K124" i="8"/>
  <c r="K123" i="8"/>
  <c r="I124" i="8"/>
  <c r="I123" i="8"/>
  <c r="B124" i="8"/>
  <c r="B123" i="8"/>
  <c r="AF122" i="8"/>
  <c r="AF121" i="8"/>
  <c r="AA122" i="8"/>
  <c r="AA121" i="8"/>
  <c r="Y122" i="8"/>
  <c r="Y121" i="8"/>
  <c r="W122" i="8"/>
  <c r="W121" i="8"/>
  <c r="U122" i="8"/>
  <c r="U121" i="8"/>
  <c r="S122" i="8"/>
  <c r="S121" i="8"/>
  <c r="Q122" i="8"/>
  <c r="Q121" i="8"/>
  <c r="O122" i="8"/>
  <c r="O121" i="8"/>
  <c r="M122" i="8"/>
  <c r="M121" i="8"/>
  <c r="K122" i="8"/>
  <c r="K121" i="8"/>
  <c r="I122" i="8"/>
  <c r="I121" i="8"/>
  <c r="B122" i="8"/>
  <c r="B121" i="8"/>
  <c r="AF120" i="8"/>
  <c r="AF119" i="8"/>
  <c r="AA120" i="8"/>
  <c r="AA119" i="8"/>
  <c r="Y120" i="8"/>
  <c r="Y119" i="8"/>
  <c r="W120" i="8"/>
  <c r="W119" i="8"/>
  <c r="U120" i="8"/>
  <c r="U119" i="8"/>
  <c r="S120" i="8"/>
  <c r="S119" i="8"/>
  <c r="Q120" i="8"/>
  <c r="Q119" i="8"/>
  <c r="O120" i="8"/>
  <c r="O119" i="8"/>
  <c r="M120" i="8"/>
  <c r="M119" i="8"/>
  <c r="K120" i="8"/>
  <c r="K119" i="8"/>
  <c r="I120" i="8"/>
  <c r="I119" i="8"/>
  <c r="B120" i="8"/>
  <c r="B119" i="8"/>
  <c r="AF118" i="8"/>
  <c r="AF117" i="8"/>
  <c r="AA118" i="8"/>
  <c r="AA117" i="8"/>
  <c r="Y118" i="8"/>
  <c r="Y117" i="8"/>
  <c r="W118" i="8"/>
  <c r="W117" i="8"/>
  <c r="U118" i="8"/>
  <c r="U117" i="8"/>
  <c r="S118" i="8"/>
  <c r="S117" i="8"/>
  <c r="Q118" i="8"/>
  <c r="Q117" i="8"/>
  <c r="O118" i="8"/>
  <c r="O117" i="8"/>
  <c r="M118" i="8"/>
  <c r="M117" i="8"/>
  <c r="K118" i="8"/>
  <c r="K117" i="8"/>
  <c r="I118" i="8"/>
  <c r="I117" i="8"/>
  <c r="B118" i="8"/>
  <c r="B117" i="8"/>
  <c r="AF116" i="8"/>
  <c r="AF115" i="8"/>
  <c r="AA116" i="8"/>
  <c r="AA115" i="8"/>
  <c r="Y116" i="8"/>
  <c r="Y115" i="8"/>
  <c r="W116" i="8"/>
  <c r="W115" i="8"/>
  <c r="U116" i="8"/>
  <c r="U115" i="8"/>
  <c r="S116" i="8"/>
  <c r="S115" i="8"/>
  <c r="Q116" i="8"/>
  <c r="Q115" i="8"/>
  <c r="O116" i="8"/>
  <c r="O115" i="8"/>
  <c r="M116" i="8"/>
  <c r="M115" i="8"/>
  <c r="K116" i="8"/>
  <c r="K115" i="8"/>
  <c r="I116" i="8"/>
  <c r="I115" i="8"/>
  <c r="B116" i="8"/>
  <c r="B115" i="8"/>
  <c r="AF107" i="8"/>
  <c r="AF106" i="8"/>
  <c r="AA107" i="8"/>
  <c r="AA106" i="8"/>
  <c r="Y107" i="8"/>
  <c r="Y106" i="8"/>
  <c r="W107" i="8"/>
  <c r="W106" i="8"/>
  <c r="U107" i="8"/>
  <c r="U106" i="8"/>
  <c r="S107" i="8"/>
  <c r="S106" i="8"/>
  <c r="Q107" i="8"/>
  <c r="Q106" i="8"/>
  <c r="O107" i="8"/>
  <c r="O106" i="8"/>
  <c r="M107" i="8"/>
  <c r="M106" i="8"/>
  <c r="K107" i="8"/>
  <c r="K106" i="8"/>
  <c r="I107" i="8"/>
  <c r="I106" i="8"/>
  <c r="B107" i="8"/>
  <c r="B106" i="8"/>
  <c r="AF105" i="8"/>
  <c r="AF104" i="8"/>
  <c r="AA105" i="8"/>
  <c r="AA104" i="8"/>
  <c r="Y105" i="8"/>
  <c r="Y104" i="8"/>
  <c r="W105" i="8"/>
  <c r="W104" i="8"/>
  <c r="U105" i="8"/>
  <c r="U104" i="8"/>
  <c r="S105" i="8"/>
  <c r="S104" i="8"/>
  <c r="Q105" i="8"/>
  <c r="Q104" i="8"/>
  <c r="O105" i="8"/>
  <c r="O104" i="8"/>
  <c r="M105" i="8"/>
  <c r="M104" i="8"/>
  <c r="K105" i="8"/>
  <c r="K104" i="8"/>
  <c r="I105" i="8"/>
  <c r="I104" i="8"/>
  <c r="B105" i="8"/>
  <c r="B104" i="8"/>
  <c r="AF103" i="8"/>
  <c r="AF102" i="8"/>
  <c r="AA103" i="8"/>
  <c r="AA102" i="8"/>
  <c r="Y103" i="8"/>
  <c r="Y102" i="8"/>
  <c r="W103" i="8"/>
  <c r="W102" i="8"/>
  <c r="U103" i="8"/>
  <c r="U102" i="8"/>
  <c r="S103" i="8"/>
  <c r="S102" i="8"/>
  <c r="Q103" i="8"/>
  <c r="Q102" i="8"/>
  <c r="O103" i="8"/>
  <c r="O102" i="8"/>
  <c r="M103" i="8"/>
  <c r="M102" i="8"/>
  <c r="K103" i="8"/>
  <c r="K102" i="8"/>
  <c r="I103" i="8"/>
  <c r="I102" i="8"/>
  <c r="B103" i="8"/>
  <c r="B102" i="8"/>
  <c r="AF101" i="8"/>
  <c r="AF100" i="8"/>
  <c r="AA101" i="8"/>
  <c r="AA100" i="8"/>
  <c r="Y101" i="8"/>
  <c r="Y100" i="8"/>
  <c r="W101" i="8"/>
  <c r="W100" i="8"/>
  <c r="U101" i="8"/>
  <c r="U100" i="8"/>
  <c r="S101" i="8"/>
  <c r="S100" i="8"/>
  <c r="Q101" i="8"/>
  <c r="Q100" i="8"/>
  <c r="O101" i="8"/>
  <c r="O100" i="8"/>
  <c r="M101" i="8"/>
  <c r="M100" i="8"/>
  <c r="K101" i="8"/>
  <c r="K100" i="8"/>
  <c r="I101" i="8"/>
  <c r="I100" i="8"/>
  <c r="B101" i="8"/>
  <c r="B100" i="8"/>
  <c r="AF99" i="8"/>
  <c r="AF98" i="8"/>
  <c r="AA99" i="8"/>
  <c r="AA98" i="8"/>
  <c r="Y99" i="8"/>
  <c r="Y98" i="8"/>
  <c r="W99" i="8"/>
  <c r="W98" i="8"/>
  <c r="U99" i="8"/>
  <c r="U98" i="8"/>
  <c r="S99" i="8"/>
  <c r="S98" i="8"/>
  <c r="Q99" i="8"/>
  <c r="Q98" i="8"/>
  <c r="O99" i="8"/>
  <c r="O98" i="8"/>
  <c r="M99" i="8"/>
  <c r="M98" i="8"/>
  <c r="K99" i="8"/>
  <c r="K98" i="8"/>
  <c r="I99" i="8"/>
  <c r="I98" i="8"/>
  <c r="B99" i="8"/>
  <c r="B98" i="8"/>
  <c r="AF97" i="8"/>
  <c r="AF96" i="8"/>
  <c r="AA97" i="8"/>
  <c r="AA96" i="8"/>
  <c r="Y97" i="8"/>
  <c r="Y96" i="8"/>
  <c r="W97" i="8"/>
  <c r="W96" i="8"/>
  <c r="U97" i="8"/>
  <c r="U96" i="8"/>
  <c r="S97" i="8"/>
  <c r="S96" i="8"/>
  <c r="Q97" i="8"/>
  <c r="Q96" i="8"/>
  <c r="O97" i="8"/>
  <c r="O96" i="8"/>
  <c r="M97" i="8"/>
  <c r="M96" i="8"/>
  <c r="K97" i="8"/>
  <c r="K96" i="8"/>
  <c r="I97" i="8"/>
  <c r="I96" i="8"/>
  <c r="B97" i="8"/>
  <c r="B96" i="8"/>
  <c r="AF95" i="8"/>
  <c r="AF94" i="8"/>
  <c r="AA95" i="8"/>
  <c r="AA94" i="8"/>
  <c r="Y95" i="8"/>
  <c r="Y94" i="8"/>
  <c r="W95" i="8"/>
  <c r="W94" i="8"/>
  <c r="U95" i="8"/>
  <c r="U94" i="8"/>
  <c r="S95" i="8"/>
  <c r="S94" i="8"/>
  <c r="Q95" i="8"/>
  <c r="Q94" i="8"/>
  <c r="O95" i="8"/>
  <c r="O94" i="8"/>
  <c r="M95" i="8"/>
  <c r="M94" i="8"/>
  <c r="K95" i="8"/>
  <c r="K94" i="8"/>
  <c r="I95" i="8"/>
  <c r="I94" i="8"/>
  <c r="B95" i="8"/>
  <c r="B94" i="8"/>
  <c r="AF93" i="8"/>
  <c r="AF92" i="8"/>
  <c r="AA93" i="8"/>
  <c r="AA92" i="8"/>
  <c r="Y93" i="8"/>
  <c r="Y92" i="8"/>
  <c r="W93" i="8"/>
  <c r="W92" i="8"/>
  <c r="U93" i="8"/>
  <c r="U92" i="8"/>
  <c r="S93" i="8"/>
  <c r="S92" i="8"/>
  <c r="Q93" i="8"/>
  <c r="Q92" i="8"/>
  <c r="O93" i="8"/>
  <c r="O92" i="8"/>
  <c r="M93" i="8"/>
  <c r="M92" i="8"/>
  <c r="K93" i="8"/>
  <c r="K92" i="8"/>
  <c r="I93" i="8"/>
  <c r="I92" i="8"/>
  <c r="B93" i="8"/>
  <c r="B92" i="8"/>
  <c r="AF91" i="8"/>
  <c r="AF90" i="8"/>
  <c r="AA91" i="8"/>
  <c r="AA90" i="8"/>
  <c r="Y91" i="8"/>
  <c r="Y90" i="8"/>
  <c r="W91" i="8"/>
  <c r="W90" i="8"/>
  <c r="U91" i="8"/>
  <c r="U90" i="8"/>
  <c r="S91" i="8"/>
  <c r="S90" i="8"/>
  <c r="Q91" i="8"/>
  <c r="Q90" i="8"/>
  <c r="O91" i="8"/>
  <c r="O90" i="8"/>
  <c r="M91" i="8"/>
  <c r="M90" i="8"/>
  <c r="K91" i="8"/>
  <c r="K90" i="8"/>
  <c r="I91" i="8"/>
  <c r="I90" i="8"/>
  <c r="B91" i="8"/>
  <c r="B90" i="8"/>
  <c r="AF89" i="8"/>
  <c r="AF88" i="8"/>
  <c r="AA89" i="8"/>
  <c r="AA88" i="8"/>
  <c r="Y89" i="8"/>
  <c r="Y88" i="8"/>
  <c r="W89" i="8"/>
  <c r="W88" i="8"/>
  <c r="U89" i="8"/>
  <c r="U88" i="8"/>
  <c r="S89" i="8"/>
  <c r="S88" i="8"/>
  <c r="Q89" i="8"/>
  <c r="Q88" i="8"/>
  <c r="O89" i="8"/>
  <c r="O88" i="8"/>
  <c r="M89" i="8"/>
  <c r="M88" i="8"/>
  <c r="K89" i="8"/>
  <c r="K88" i="8"/>
  <c r="I89" i="8"/>
  <c r="I88" i="8"/>
  <c r="B89" i="8"/>
  <c r="B88" i="8"/>
  <c r="AF87" i="8"/>
  <c r="AF86" i="8"/>
  <c r="AC87" i="8"/>
  <c r="AA87" i="8"/>
  <c r="AA86" i="8"/>
  <c r="Y87" i="8"/>
  <c r="Y86" i="8"/>
  <c r="W87" i="8"/>
  <c r="W86" i="8"/>
  <c r="U87" i="8"/>
  <c r="U86" i="8"/>
  <c r="S87" i="8"/>
  <c r="S86" i="8"/>
  <c r="Q87" i="8"/>
  <c r="Q86" i="8"/>
  <c r="O87" i="8"/>
  <c r="O86" i="8"/>
  <c r="M87" i="8"/>
  <c r="M86" i="8"/>
  <c r="K87" i="8"/>
  <c r="K86" i="8"/>
  <c r="I87" i="8"/>
  <c r="I86" i="8"/>
  <c r="B87" i="8"/>
  <c r="B86" i="8"/>
  <c r="AF85" i="8"/>
  <c r="AF84" i="8"/>
  <c r="AA85" i="8"/>
  <c r="AA84" i="8"/>
  <c r="Y85" i="8"/>
  <c r="Y84" i="8"/>
  <c r="W85" i="8"/>
  <c r="W84" i="8"/>
  <c r="U85" i="8"/>
  <c r="U84" i="8"/>
  <c r="S85" i="8"/>
  <c r="S84" i="8"/>
  <c r="Q85" i="8"/>
  <c r="Q84" i="8"/>
  <c r="O85" i="8"/>
  <c r="O84" i="8"/>
  <c r="M85" i="8"/>
  <c r="M84" i="8"/>
  <c r="K85" i="8"/>
  <c r="K84" i="8"/>
  <c r="I85" i="8"/>
  <c r="I84" i="8"/>
  <c r="B85" i="8"/>
  <c r="B84" i="8"/>
  <c r="AF83" i="8"/>
  <c r="AF82" i="8"/>
  <c r="AA83" i="8"/>
  <c r="AA82" i="8"/>
  <c r="Y83" i="8"/>
  <c r="Y82" i="8"/>
  <c r="W83" i="8"/>
  <c r="W82" i="8"/>
  <c r="U83" i="8"/>
  <c r="U82" i="8"/>
  <c r="S83" i="8"/>
  <c r="S82" i="8"/>
  <c r="Q83" i="8"/>
  <c r="Q82" i="8"/>
  <c r="O83" i="8"/>
  <c r="O82" i="8"/>
  <c r="M83" i="8"/>
  <c r="M82" i="8"/>
  <c r="K83" i="8"/>
  <c r="K82" i="8"/>
  <c r="I83" i="8"/>
  <c r="I82" i="8"/>
  <c r="B83" i="8"/>
  <c r="B82" i="8"/>
  <c r="AF81" i="8"/>
  <c r="AF80" i="8"/>
  <c r="AA81" i="8"/>
  <c r="AA80" i="8"/>
  <c r="Y81" i="8"/>
  <c r="Y80" i="8"/>
  <c r="W81" i="8"/>
  <c r="W80" i="8"/>
  <c r="U81" i="8"/>
  <c r="U80" i="8"/>
  <c r="S81" i="8"/>
  <c r="S80" i="8"/>
  <c r="Q81" i="8"/>
  <c r="Q80" i="8"/>
  <c r="O81" i="8"/>
  <c r="O80" i="8"/>
  <c r="M81" i="8"/>
  <c r="M80" i="8"/>
  <c r="K81" i="8"/>
  <c r="K80" i="8"/>
  <c r="I81" i="8"/>
  <c r="I80" i="8"/>
  <c r="B81" i="8"/>
  <c r="B80" i="8"/>
  <c r="AF79" i="8"/>
  <c r="AF78" i="8"/>
  <c r="AA79" i="8"/>
  <c r="AA78" i="8"/>
  <c r="Y79" i="8"/>
  <c r="Y78" i="8"/>
  <c r="W79" i="8"/>
  <c r="W78" i="8"/>
  <c r="U79" i="8"/>
  <c r="U78" i="8"/>
  <c r="S79" i="8"/>
  <c r="S78" i="8"/>
  <c r="Q79" i="8"/>
  <c r="Q78" i="8"/>
  <c r="O79" i="8"/>
  <c r="O78" i="8"/>
  <c r="M79" i="8"/>
  <c r="M78" i="8"/>
  <c r="K79" i="8"/>
  <c r="K78" i="8"/>
  <c r="I79" i="8"/>
  <c r="I78" i="8"/>
  <c r="B79" i="8"/>
  <c r="B78" i="8"/>
  <c r="AF77" i="8"/>
  <c r="AF76" i="8"/>
  <c r="AA77" i="8"/>
  <c r="AA76" i="8"/>
  <c r="Y77" i="8"/>
  <c r="Y76" i="8"/>
  <c r="W77" i="8"/>
  <c r="W76" i="8"/>
  <c r="U77" i="8"/>
  <c r="U76" i="8"/>
  <c r="S77" i="8"/>
  <c r="S76" i="8"/>
  <c r="Q77" i="8"/>
  <c r="Q76" i="8"/>
  <c r="O77" i="8"/>
  <c r="O76" i="8"/>
  <c r="M77" i="8"/>
  <c r="M76" i="8"/>
  <c r="K77" i="8"/>
  <c r="K76" i="8"/>
  <c r="I77" i="8"/>
  <c r="I76" i="8"/>
  <c r="B77" i="8"/>
  <c r="B76" i="8"/>
  <c r="AF75" i="8"/>
  <c r="AF74" i="8"/>
  <c r="AA75" i="8"/>
  <c r="AA74" i="8"/>
  <c r="Y75" i="8"/>
  <c r="Y74" i="8"/>
  <c r="W75" i="8"/>
  <c r="W74" i="8"/>
  <c r="U75" i="8"/>
  <c r="U74" i="8"/>
  <c r="S75" i="8"/>
  <c r="S74" i="8"/>
  <c r="Q75" i="8"/>
  <c r="Q74" i="8"/>
  <c r="O75" i="8"/>
  <c r="O74" i="8"/>
  <c r="M75" i="8"/>
  <c r="M74" i="8"/>
  <c r="K75" i="8"/>
  <c r="K74" i="8"/>
  <c r="I75" i="8"/>
  <c r="I74" i="8"/>
  <c r="B75" i="8"/>
  <c r="B74" i="8"/>
  <c r="AF73" i="8"/>
  <c r="AF72" i="8"/>
  <c r="AA73" i="8"/>
  <c r="AA72" i="8"/>
  <c r="Y73" i="8"/>
  <c r="Y72" i="8"/>
  <c r="W73" i="8"/>
  <c r="W72" i="8"/>
  <c r="U73" i="8"/>
  <c r="U72" i="8"/>
  <c r="S73" i="8"/>
  <c r="S72" i="8"/>
  <c r="Q73" i="8"/>
  <c r="Q72" i="8"/>
  <c r="O73" i="8"/>
  <c r="O72" i="8"/>
  <c r="M73" i="8"/>
  <c r="M72" i="8"/>
  <c r="K73" i="8"/>
  <c r="K72" i="8"/>
  <c r="I73" i="8"/>
  <c r="I72" i="8"/>
  <c r="B73" i="8"/>
  <c r="B72" i="8"/>
  <c r="AF71" i="8"/>
  <c r="AF70" i="8"/>
  <c r="AA71" i="8"/>
  <c r="AA70" i="8"/>
  <c r="Y71" i="8"/>
  <c r="Y70" i="8"/>
  <c r="W71" i="8"/>
  <c r="W70" i="8"/>
  <c r="U71" i="8"/>
  <c r="U70" i="8"/>
  <c r="S71" i="8"/>
  <c r="S70" i="8"/>
  <c r="Q71" i="8"/>
  <c r="Q70" i="8"/>
  <c r="O71" i="8"/>
  <c r="O70" i="8"/>
  <c r="M71" i="8"/>
  <c r="M70" i="8"/>
  <c r="K71" i="8"/>
  <c r="K70" i="8"/>
  <c r="I71" i="8"/>
  <c r="I70" i="8"/>
  <c r="B71" i="8"/>
  <c r="B70" i="8"/>
  <c r="AF69" i="8"/>
  <c r="AF68" i="8"/>
  <c r="AA69" i="8"/>
  <c r="AA68" i="8"/>
  <c r="Y69" i="8"/>
  <c r="Y68" i="8"/>
  <c r="W69" i="8"/>
  <c r="W68" i="8"/>
  <c r="U69" i="8"/>
  <c r="U68" i="8"/>
  <c r="S69" i="8"/>
  <c r="S68" i="8"/>
  <c r="Q69" i="8"/>
  <c r="Q68" i="8"/>
  <c r="O69" i="8"/>
  <c r="O68" i="8"/>
  <c r="M69" i="8"/>
  <c r="M68" i="8"/>
  <c r="K69" i="8"/>
  <c r="K68" i="8"/>
  <c r="I69" i="8"/>
  <c r="I68" i="8"/>
  <c r="B69" i="8"/>
  <c r="B68" i="8"/>
  <c r="AF67" i="8"/>
  <c r="AF66" i="8"/>
  <c r="AA67" i="8"/>
  <c r="AA66" i="8"/>
  <c r="Y67" i="8"/>
  <c r="Y66" i="8"/>
  <c r="W67" i="8"/>
  <c r="W66" i="8"/>
  <c r="U67" i="8"/>
  <c r="U66" i="8"/>
  <c r="S67" i="8"/>
  <c r="S66" i="8"/>
  <c r="Q67" i="8"/>
  <c r="Q66" i="8"/>
  <c r="O67" i="8"/>
  <c r="O66" i="8"/>
  <c r="M67" i="8"/>
  <c r="M66" i="8"/>
  <c r="K67" i="8"/>
  <c r="K66" i="8"/>
  <c r="I67" i="8"/>
  <c r="I66" i="8"/>
  <c r="B67" i="8"/>
  <c r="B66" i="8"/>
  <c r="AF65" i="8"/>
  <c r="AF64" i="8"/>
  <c r="AA65" i="8"/>
  <c r="AA64" i="8"/>
  <c r="Y65" i="8"/>
  <c r="Y64" i="8"/>
  <c r="W65" i="8"/>
  <c r="W64" i="8"/>
  <c r="U65" i="8"/>
  <c r="U64" i="8"/>
  <c r="S65" i="8"/>
  <c r="S64" i="8"/>
  <c r="Q65" i="8"/>
  <c r="Q64" i="8"/>
  <c r="O65" i="8"/>
  <c r="O64" i="8"/>
  <c r="M65" i="8"/>
  <c r="M64" i="8"/>
  <c r="K65" i="8"/>
  <c r="K64" i="8"/>
  <c r="I65" i="8"/>
  <c r="I64" i="8"/>
  <c r="B65" i="8"/>
  <c r="B64" i="8"/>
  <c r="AF57" i="8"/>
  <c r="AF56" i="8"/>
  <c r="AA57" i="8"/>
  <c r="AA56" i="8"/>
  <c r="Y57" i="8"/>
  <c r="Y56" i="8"/>
  <c r="W57" i="8"/>
  <c r="W56" i="8"/>
  <c r="U57" i="8"/>
  <c r="U56" i="8"/>
  <c r="S57" i="8"/>
  <c r="S56" i="8"/>
  <c r="Q57" i="8"/>
  <c r="Q56" i="8"/>
  <c r="O57" i="8"/>
  <c r="O56" i="8"/>
  <c r="M57" i="8"/>
  <c r="M56" i="8"/>
  <c r="K57" i="8"/>
  <c r="K56" i="8"/>
  <c r="I57" i="8"/>
  <c r="I56" i="8"/>
  <c r="B57" i="8"/>
  <c r="B56" i="8"/>
  <c r="AF55" i="8"/>
  <c r="AF54" i="8"/>
  <c r="AA55" i="8"/>
  <c r="AA54" i="8"/>
  <c r="Y55" i="8"/>
  <c r="Y54" i="8"/>
  <c r="W55" i="8"/>
  <c r="W54" i="8"/>
  <c r="U55" i="8"/>
  <c r="U54" i="8"/>
  <c r="S55" i="8"/>
  <c r="S54" i="8"/>
  <c r="Q55" i="8"/>
  <c r="Q54" i="8"/>
  <c r="O55" i="8"/>
  <c r="O54" i="8"/>
  <c r="M55" i="8"/>
  <c r="M54" i="8"/>
  <c r="K55" i="8"/>
  <c r="K54" i="8"/>
  <c r="I55" i="8"/>
  <c r="I54" i="8"/>
  <c r="B55" i="8"/>
  <c r="B54" i="8"/>
  <c r="AF53" i="8"/>
  <c r="AF52" i="8"/>
  <c r="AA53" i="8"/>
  <c r="AA52" i="8"/>
  <c r="Y53" i="8"/>
  <c r="Y52" i="8"/>
  <c r="W53" i="8"/>
  <c r="W52" i="8"/>
  <c r="U53" i="8"/>
  <c r="U52" i="8"/>
  <c r="S53" i="8"/>
  <c r="S52" i="8"/>
  <c r="Q53" i="8"/>
  <c r="Q52" i="8"/>
  <c r="O53" i="8"/>
  <c r="O52" i="8"/>
  <c r="M53" i="8"/>
  <c r="M52" i="8"/>
  <c r="K53" i="8"/>
  <c r="K52" i="8"/>
  <c r="I53" i="8"/>
  <c r="I52" i="8"/>
  <c r="B53" i="8"/>
  <c r="B52" i="8"/>
  <c r="AF51" i="8"/>
  <c r="AF50" i="8"/>
  <c r="AA51" i="8"/>
  <c r="AA50" i="8"/>
  <c r="Y51" i="8"/>
  <c r="Y50" i="8"/>
  <c r="W51" i="8"/>
  <c r="W50" i="8"/>
  <c r="U51" i="8"/>
  <c r="U50" i="8"/>
  <c r="S51" i="8"/>
  <c r="S50" i="8"/>
  <c r="Q51" i="8"/>
  <c r="Q50" i="8"/>
  <c r="O51" i="8"/>
  <c r="O50" i="8"/>
  <c r="M51" i="8"/>
  <c r="M50" i="8"/>
  <c r="K51" i="8"/>
  <c r="K50" i="8"/>
  <c r="I51" i="8"/>
  <c r="I50" i="8"/>
  <c r="B51" i="8"/>
  <c r="B50" i="8"/>
  <c r="AF49" i="8"/>
  <c r="AF48" i="8"/>
  <c r="AA49" i="8"/>
  <c r="AA48" i="8"/>
  <c r="Y49" i="8"/>
  <c r="Y48" i="8"/>
  <c r="W49" i="8"/>
  <c r="W48" i="8"/>
  <c r="U49" i="8"/>
  <c r="U48" i="8"/>
  <c r="S49" i="8"/>
  <c r="S48" i="8"/>
  <c r="Q49" i="8"/>
  <c r="Q48" i="8"/>
  <c r="O49" i="8"/>
  <c r="O48" i="8"/>
  <c r="M49" i="8"/>
  <c r="M48" i="8"/>
  <c r="K49" i="8"/>
  <c r="K48" i="8"/>
  <c r="I49" i="8"/>
  <c r="I48" i="8"/>
  <c r="B49" i="8"/>
  <c r="B48" i="8"/>
  <c r="AF47" i="8"/>
  <c r="AF46" i="8"/>
  <c r="AA47" i="8"/>
  <c r="AA46" i="8"/>
  <c r="Y47" i="8"/>
  <c r="Y46" i="8"/>
  <c r="W47" i="8"/>
  <c r="W46" i="8"/>
  <c r="U47" i="8"/>
  <c r="U46" i="8"/>
  <c r="S47" i="8"/>
  <c r="S46" i="8"/>
  <c r="Q47" i="8"/>
  <c r="Q46" i="8"/>
  <c r="O47" i="8"/>
  <c r="O46" i="8"/>
  <c r="M47" i="8"/>
  <c r="M46" i="8"/>
  <c r="K47" i="8"/>
  <c r="K46" i="8"/>
  <c r="I47" i="8"/>
  <c r="I46" i="8"/>
  <c r="B47" i="8"/>
  <c r="B46" i="8"/>
  <c r="AF45" i="8"/>
  <c r="AF44" i="8"/>
  <c r="AA45" i="8"/>
  <c r="AA44" i="8"/>
  <c r="Y45" i="8"/>
  <c r="Y44" i="8"/>
  <c r="W45" i="8"/>
  <c r="W44" i="8"/>
  <c r="U45" i="8"/>
  <c r="U44" i="8"/>
  <c r="S45" i="8"/>
  <c r="S44" i="8"/>
  <c r="Q45" i="8"/>
  <c r="Q44" i="8"/>
  <c r="O45" i="8"/>
  <c r="O44" i="8"/>
  <c r="M45" i="8"/>
  <c r="M44" i="8"/>
  <c r="K45" i="8"/>
  <c r="K44" i="8"/>
  <c r="I45" i="8"/>
  <c r="I44" i="8"/>
  <c r="B45" i="8"/>
  <c r="B44" i="8"/>
  <c r="AF43" i="8"/>
  <c r="AF42" i="8"/>
  <c r="AA43" i="8"/>
  <c r="AA42" i="8"/>
  <c r="Y43" i="8"/>
  <c r="Y42" i="8"/>
  <c r="W43" i="8"/>
  <c r="W42" i="8"/>
  <c r="U43" i="8"/>
  <c r="U42" i="8"/>
  <c r="S43" i="8"/>
  <c r="S42" i="8"/>
  <c r="Q43" i="8"/>
  <c r="Q42" i="8"/>
  <c r="O43" i="8"/>
  <c r="O42" i="8"/>
  <c r="M43" i="8"/>
  <c r="M42" i="8"/>
  <c r="K43" i="8"/>
  <c r="K42" i="8"/>
  <c r="I43" i="8"/>
  <c r="I42" i="8"/>
  <c r="B43" i="8"/>
  <c r="B42" i="8"/>
  <c r="AF41" i="8"/>
  <c r="AF40" i="8"/>
  <c r="AA41" i="8"/>
  <c r="AA40" i="8"/>
  <c r="Y41" i="8"/>
  <c r="Y40" i="8"/>
  <c r="W41" i="8"/>
  <c r="W40" i="8"/>
  <c r="U41" i="8"/>
  <c r="U40" i="8"/>
  <c r="S41" i="8"/>
  <c r="S40" i="8"/>
  <c r="Q41" i="8"/>
  <c r="Q40" i="8"/>
  <c r="O41" i="8"/>
  <c r="O40" i="8"/>
  <c r="M41" i="8"/>
  <c r="M40" i="8"/>
  <c r="K41" i="8"/>
  <c r="K40" i="8"/>
  <c r="I41" i="8"/>
  <c r="I40" i="8"/>
  <c r="B41" i="8"/>
  <c r="B40" i="8"/>
  <c r="AF39" i="8"/>
  <c r="AF38" i="8"/>
  <c r="AA39" i="8"/>
  <c r="AA38" i="8"/>
  <c r="Y39" i="8"/>
  <c r="Y38" i="8"/>
  <c r="W39" i="8"/>
  <c r="W38" i="8"/>
  <c r="U39" i="8"/>
  <c r="U38" i="8"/>
  <c r="S39" i="8"/>
  <c r="S38" i="8"/>
  <c r="Q39" i="8"/>
  <c r="Q38" i="8"/>
  <c r="O39" i="8"/>
  <c r="O38" i="8"/>
  <c r="M39" i="8"/>
  <c r="M38" i="8"/>
  <c r="K39" i="8"/>
  <c r="K38" i="8"/>
  <c r="I39" i="8"/>
  <c r="I38" i="8"/>
  <c r="B39" i="8"/>
  <c r="B38" i="8"/>
  <c r="AF37" i="8"/>
  <c r="AF36" i="8"/>
  <c r="AA37" i="8"/>
  <c r="AA36" i="8"/>
  <c r="Y37" i="8"/>
  <c r="Y36" i="8"/>
  <c r="W37" i="8"/>
  <c r="W36" i="8"/>
  <c r="U37" i="8"/>
  <c r="U36" i="8"/>
  <c r="S37" i="8"/>
  <c r="S36" i="8"/>
  <c r="Q37" i="8"/>
  <c r="Q36" i="8"/>
  <c r="O37" i="8"/>
  <c r="O36" i="8"/>
  <c r="M37" i="8"/>
  <c r="M36" i="8"/>
  <c r="K37" i="8"/>
  <c r="K36" i="8"/>
  <c r="I37" i="8"/>
  <c r="I36" i="8"/>
  <c r="B37" i="8"/>
  <c r="B36" i="8"/>
  <c r="AF35" i="8"/>
  <c r="AF34" i="8"/>
  <c r="AA35" i="8"/>
  <c r="AA34" i="8"/>
  <c r="Y35" i="8"/>
  <c r="Y34" i="8"/>
  <c r="W35" i="8"/>
  <c r="W34" i="8"/>
  <c r="U35" i="8"/>
  <c r="U34" i="8"/>
  <c r="S35" i="8"/>
  <c r="S34" i="8"/>
  <c r="Q35" i="8"/>
  <c r="Q34" i="8"/>
  <c r="O35" i="8"/>
  <c r="O34" i="8"/>
  <c r="M35" i="8"/>
  <c r="M34" i="8"/>
  <c r="K35" i="8"/>
  <c r="K34" i="8"/>
  <c r="I35" i="8"/>
  <c r="I34" i="8"/>
  <c r="B35" i="8"/>
  <c r="B34" i="8"/>
  <c r="AF33" i="8"/>
  <c r="AF32" i="8"/>
  <c r="AA33" i="8"/>
  <c r="AA32" i="8"/>
  <c r="Y33" i="8"/>
  <c r="Y32" i="8"/>
  <c r="W33" i="8"/>
  <c r="W32" i="8"/>
  <c r="U33" i="8"/>
  <c r="U32" i="8"/>
  <c r="S33" i="8"/>
  <c r="S32" i="8"/>
  <c r="Q33" i="8"/>
  <c r="Q32" i="8"/>
  <c r="O33" i="8"/>
  <c r="O32" i="8"/>
  <c r="M33" i="8"/>
  <c r="M32" i="8"/>
  <c r="K33" i="8"/>
  <c r="K32" i="8"/>
  <c r="I33" i="8"/>
  <c r="I32" i="8"/>
  <c r="B33" i="8"/>
  <c r="B32" i="8"/>
  <c r="AF31" i="8"/>
  <c r="AF30" i="8"/>
  <c r="AA31" i="8"/>
  <c r="AA30" i="8"/>
  <c r="Y31" i="8"/>
  <c r="Y30" i="8"/>
  <c r="W31" i="8"/>
  <c r="W30" i="8"/>
  <c r="U31" i="8"/>
  <c r="U30" i="8"/>
  <c r="S31" i="8"/>
  <c r="S30" i="8"/>
  <c r="Q31" i="8"/>
  <c r="Q30" i="8"/>
  <c r="O31" i="8"/>
  <c r="O30" i="8"/>
  <c r="M31" i="8"/>
  <c r="M30" i="8"/>
  <c r="K31" i="8"/>
  <c r="K30" i="8"/>
  <c r="I31" i="8"/>
  <c r="I30" i="8"/>
  <c r="B31" i="8"/>
  <c r="B30" i="8"/>
  <c r="AF29" i="8"/>
  <c r="AF28" i="8"/>
  <c r="AA29" i="8"/>
  <c r="AA28" i="8"/>
  <c r="Y29" i="8"/>
  <c r="Y28" i="8"/>
  <c r="W29" i="8"/>
  <c r="W28" i="8"/>
  <c r="U29" i="8"/>
  <c r="U28" i="8"/>
  <c r="S29" i="8"/>
  <c r="S28" i="8"/>
  <c r="Q29" i="8"/>
  <c r="Q28" i="8"/>
  <c r="O29" i="8"/>
  <c r="O28" i="8"/>
  <c r="M29" i="8"/>
  <c r="M28" i="8"/>
  <c r="K29" i="8"/>
  <c r="K28" i="8"/>
  <c r="I29" i="8"/>
  <c r="I28" i="8"/>
  <c r="B29" i="8"/>
  <c r="B28" i="8"/>
  <c r="W286" i="25"/>
  <c r="W284" i="25"/>
  <c r="AC299" i="8" s="1"/>
  <c r="W282" i="25"/>
  <c r="AC297" i="8" s="1"/>
  <c r="W280" i="25"/>
  <c r="AC295" i="8" s="1"/>
  <c r="W278" i="25"/>
  <c r="AC293" i="8" s="1"/>
  <c r="W276" i="25"/>
  <c r="AC291" i="8" s="1"/>
  <c r="W274" i="25"/>
  <c r="AC289" i="8" s="1"/>
  <c r="W272" i="25"/>
  <c r="AC287" i="8" s="1"/>
  <c r="W270" i="25"/>
  <c r="AC285" i="8" s="1"/>
  <c r="W268" i="25"/>
  <c r="AC283" i="8" s="1"/>
  <c r="W266" i="25"/>
  <c r="AC281" i="8" s="1"/>
  <c r="W264" i="25"/>
  <c r="AC279" i="8" s="1"/>
  <c r="W262" i="25"/>
  <c r="AC277" i="8" s="1"/>
  <c r="W260" i="25"/>
  <c r="AC275" i="8" s="1"/>
  <c r="W258" i="25"/>
  <c r="AC273" i="8" s="1"/>
  <c r="W256" i="25"/>
  <c r="AC271" i="8" s="1"/>
  <c r="W254" i="25"/>
  <c r="AC269" i="8" s="1"/>
  <c r="W252" i="25"/>
  <c r="AC260" i="8" s="1"/>
  <c r="W250" i="25"/>
  <c r="AC258" i="8" s="1"/>
  <c r="W248" i="25"/>
  <c r="AC256" i="8" s="1"/>
  <c r="W246" i="25"/>
  <c r="AC254" i="8" s="1"/>
  <c r="W244" i="25"/>
  <c r="AC252" i="8" s="1"/>
  <c r="W242" i="25"/>
  <c r="AC250" i="8" s="1"/>
  <c r="W240" i="25"/>
  <c r="AC248" i="8" s="1"/>
  <c r="W238" i="25"/>
  <c r="AC246" i="8" s="1"/>
  <c r="W236" i="25"/>
  <c r="AC244" i="8" s="1"/>
  <c r="W234" i="25"/>
  <c r="AC242" i="8" s="1"/>
  <c r="W232" i="25"/>
  <c r="AC240" i="8" s="1"/>
  <c r="W230" i="25"/>
  <c r="AC238" i="8" s="1"/>
  <c r="W228" i="25"/>
  <c r="AC236" i="8" s="1"/>
  <c r="W226" i="25"/>
  <c r="AC234" i="8" s="1"/>
  <c r="W224" i="25"/>
  <c r="AC232" i="8" s="1"/>
  <c r="W222" i="25"/>
  <c r="AC230" i="8" s="1"/>
  <c r="W220" i="25"/>
  <c r="W218" i="25"/>
  <c r="AC226" i="8" s="1"/>
  <c r="W216" i="25"/>
  <c r="AC224" i="8" s="1"/>
  <c r="W214" i="25"/>
  <c r="AC222" i="8" s="1"/>
  <c r="W212" i="25"/>
  <c r="AC220" i="8" s="1"/>
  <c r="W210" i="25"/>
  <c r="AC218" i="8" s="1"/>
  <c r="W208" i="25"/>
  <c r="AC209" i="8" s="1"/>
  <c r="W206" i="25"/>
  <c r="AC207" i="8" s="1"/>
  <c r="W204" i="25"/>
  <c r="AC205" i="8" s="1"/>
  <c r="W202" i="25"/>
  <c r="AC203" i="8" s="1"/>
  <c r="W200" i="25"/>
  <c r="AC201" i="8" s="1"/>
  <c r="W198" i="25"/>
  <c r="AC199" i="8" s="1"/>
  <c r="W196" i="25"/>
  <c r="W194" i="25"/>
  <c r="AC195" i="8" s="1"/>
  <c r="W192" i="25"/>
  <c r="AC193" i="8" s="1"/>
  <c r="W190" i="25"/>
  <c r="AC191" i="8" s="1"/>
  <c r="W188" i="25"/>
  <c r="AC189" i="8" s="1"/>
  <c r="W186" i="25"/>
  <c r="AC187" i="8" s="1"/>
  <c r="W184" i="25"/>
  <c r="AC185" i="8" s="1"/>
  <c r="W182" i="25"/>
  <c r="AC183" i="8" s="1"/>
  <c r="W180" i="25"/>
  <c r="AC181" i="8" s="1"/>
  <c r="W178" i="25"/>
  <c r="AC179" i="8" s="1"/>
  <c r="W176" i="25"/>
  <c r="AC177" i="8" s="1"/>
  <c r="W174" i="25"/>
  <c r="AC175" i="8" s="1"/>
  <c r="W172" i="25"/>
  <c r="AC173" i="8" s="1"/>
  <c r="W170" i="25"/>
  <c r="AC171" i="8" s="1"/>
  <c r="W168" i="25"/>
  <c r="AC169" i="8" s="1"/>
  <c r="W166" i="25"/>
  <c r="AC167" i="8" s="1"/>
  <c r="W164" i="25"/>
  <c r="AC158" i="8" s="1"/>
  <c r="W162" i="25"/>
  <c r="AC156" i="8" s="1"/>
  <c r="W160" i="25"/>
  <c r="AC154" i="8" s="1"/>
  <c r="W158" i="25"/>
  <c r="AC152" i="8" s="1"/>
  <c r="W156" i="25"/>
  <c r="AC150" i="8" s="1"/>
  <c r="W154" i="25"/>
  <c r="AC148" i="8" s="1"/>
  <c r="W152" i="25"/>
  <c r="AC146" i="8" s="1"/>
  <c r="W150" i="25"/>
  <c r="AC144" i="8" s="1"/>
  <c r="W148" i="25"/>
  <c r="AC142" i="8" s="1"/>
  <c r="W146" i="25"/>
  <c r="AC140" i="8" s="1"/>
  <c r="W144" i="25"/>
  <c r="AC138" i="8" s="1"/>
  <c r="W142" i="25"/>
  <c r="AC136" i="8" s="1"/>
  <c r="W140" i="25"/>
  <c r="AC134" i="8" s="1"/>
  <c r="W138" i="25"/>
  <c r="AC132" i="8" s="1"/>
  <c r="W136" i="25"/>
  <c r="AC130" i="8" s="1"/>
  <c r="W134" i="25"/>
  <c r="AC128" i="8" s="1"/>
  <c r="W132" i="25"/>
  <c r="AC126" i="8" s="1"/>
  <c r="W130" i="25"/>
  <c r="AC124" i="8" s="1"/>
  <c r="W128" i="25"/>
  <c r="AC122" i="8" s="1"/>
  <c r="W126" i="25"/>
  <c r="AC120" i="8" s="1"/>
  <c r="W124" i="25"/>
  <c r="AC118" i="8" s="1"/>
  <c r="W122" i="25"/>
  <c r="AC116" i="8" s="1"/>
  <c r="W120" i="25"/>
  <c r="AC107" i="8" s="1"/>
  <c r="W118" i="25"/>
  <c r="AC105" i="8" s="1"/>
  <c r="W116" i="25"/>
  <c r="AC103" i="8" s="1"/>
  <c r="W114" i="25"/>
  <c r="AC101" i="8" s="1"/>
  <c r="W112" i="25"/>
  <c r="AC99" i="8" s="1"/>
  <c r="W110" i="25"/>
  <c r="AC97" i="8" s="1"/>
  <c r="W108" i="25"/>
  <c r="AC95" i="8" s="1"/>
  <c r="W106" i="25"/>
  <c r="AC93" i="8" s="1"/>
  <c r="W104" i="25"/>
  <c r="AC91" i="8" s="1"/>
  <c r="W102" i="25"/>
  <c r="AC89" i="8" s="1"/>
  <c r="W100" i="25"/>
  <c r="W98" i="25"/>
  <c r="AC85" i="8" s="1"/>
  <c r="W96" i="25"/>
  <c r="AC83" i="8" s="1"/>
  <c r="W94" i="25"/>
  <c r="AC81" i="8" s="1"/>
  <c r="W92" i="25"/>
  <c r="AC79" i="8" s="1"/>
  <c r="W90" i="25"/>
  <c r="AC77" i="8" s="1"/>
  <c r="W88" i="25"/>
  <c r="AC75" i="8" s="1"/>
  <c r="W86" i="25"/>
  <c r="AC73" i="8" s="1"/>
  <c r="W84" i="25"/>
  <c r="AC71" i="8" s="1"/>
  <c r="W82" i="25"/>
  <c r="AC69" i="8" s="1"/>
  <c r="W80" i="25"/>
  <c r="AC67" i="8" s="1"/>
  <c r="W78" i="25"/>
  <c r="AC65" i="8" s="1"/>
  <c r="W76" i="25"/>
  <c r="AC57" i="8" s="1"/>
  <c r="W74" i="25"/>
  <c r="AC55" i="8" s="1"/>
  <c r="W72" i="25"/>
  <c r="AC53" i="8" s="1"/>
  <c r="W70" i="25"/>
  <c r="AC51" i="8" s="1"/>
  <c r="W68" i="25"/>
  <c r="AC49" i="8" s="1"/>
  <c r="W66" i="25"/>
  <c r="AC47" i="8" s="1"/>
  <c r="W64" i="25"/>
  <c r="AC45" i="8" s="1"/>
  <c r="W62" i="25"/>
  <c r="AC43" i="8" s="1"/>
  <c r="W60" i="25"/>
  <c r="AC41" i="8" s="1"/>
  <c r="W58" i="25"/>
  <c r="AC39" i="8" s="1"/>
  <c r="W56" i="25"/>
  <c r="AC37" i="8" s="1"/>
  <c r="W54" i="25"/>
  <c r="AC35" i="8" s="1"/>
  <c r="W52" i="25"/>
  <c r="AC33" i="8" s="1"/>
  <c r="W50" i="25"/>
  <c r="AC31" i="8" s="1"/>
  <c r="W48" i="25"/>
  <c r="B7" i="5"/>
  <c r="B7" i="8"/>
  <c r="O23" i="30"/>
  <c r="O22" i="30"/>
  <c r="O28" i="30"/>
  <c r="O25" i="30"/>
  <c r="O26" i="30"/>
  <c r="O27" i="30"/>
  <c r="D28" i="30"/>
  <c r="D27" i="30"/>
  <c r="D26" i="30"/>
  <c r="D25" i="30"/>
  <c r="D24" i="30"/>
  <c r="D23" i="30"/>
  <c r="D22" i="30"/>
  <c r="D21" i="30"/>
  <c r="D19" i="30"/>
  <c r="D18" i="30"/>
  <c r="D17" i="30"/>
  <c r="D15" i="30"/>
  <c r="D14" i="30"/>
  <c r="D13" i="30"/>
  <c r="D12" i="30"/>
  <c r="S159" i="5"/>
  <c r="B159" i="5"/>
  <c r="S158" i="5"/>
  <c r="B158" i="5"/>
  <c r="S157" i="5"/>
  <c r="B157" i="5"/>
  <c r="S156" i="5"/>
  <c r="B156" i="5"/>
  <c r="S155" i="5"/>
  <c r="B155" i="5"/>
  <c r="S154" i="5"/>
  <c r="B154" i="5"/>
  <c r="S153" i="5"/>
  <c r="B153" i="5"/>
  <c r="S152" i="5"/>
  <c r="B152" i="5"/>
  <c r="S151" i="5"/>
  <c r="B151" i="5"/>
  <c r="S150" i="5"/>
  <c r="B150" i="5"/>
  <c r="S149" i="5"/>
  <c r="B149" i="5"/>
  <c r="S148" i="5"/>
  <c r="B148" i="5"/>
  <c r="S147" i="5"/>
  <c r="B147" i="5"/>
  <c r="S146" i="5"/>
  <c r="B146" i="5"/>
  <c r="S145" i="5"/>
  <c r="B145" i="5"/>
  <c r="S144" i="5"/>
  <c r="B144" i="5"/>
  <c r="S143" i="5"/>
  <c r="B143" i="5"/>
  <c r="S142" i="5"/>
  <c r="B142" i="5"/>
  <c r="S141" i="5"/>
  <c r="B141" i="5"/>
  <c r="S140" i="5"/>
  <c r="B140" i="5"/>
  <c r="S139" i="5"/>
  <c r="B139" i="5"/>
  <c r="S138" i="5"/>
  <c r="B138" i="5"/>
  <c r="S137" i="5"/>
  <c r="B137" i="5"/>
  <c r="S136" i="5"/>
  <c r="B136" i="5"/>
  <c r="S135" i="5"/>
  <c r="B135" i="5"/>
  <c r="S134" i="5"/>
  <c r="B134" i="5"/>
  <c r="S133" i="5"/>
  <c r="B133" i="5"/>
  <c r="S132" i="5"/>
  <c r="B132" i="5"/>
  <c r="S131" i="5"/>
  <c r="B131" i="5"/>
  <c r="S130" i="5"/>
  <c r="B130" i="5"/>
  <c r="S129" i="5"/>
  <c r="B129" i="5"/>
  <c r="S128" i="5"/>
  <c r="B128" i="5"/>
  <c r="S127" i="5"/>
  <c r="B127" i="5"/>
  <c r="S126" i="5"/>
  <c r="B126" i="5"/>
  <c r="S125" i="5"/>
  <c r="B125" i="5"/>
  <c r="S124" i="5"/>
  <c r="B124" i="5"/>
  <c r="S123" i="5"/>
  <c r="B123" i="5"/>
  <c r="S122" i="5"/>
  <c r="B122" i="5"/>
  <c r="S121" i="5"/>
  <c r="B121" i="5"/>
  <c r="S120" i="5"/>
  <c r="B120" i="5"/>
  <c r="S119" i="5"/>
  <c r="B119" i="5"/>
  <c r="S118" i="5"/>
  <c r="B118" i="5"/>
  <c r="S117" i="5"/>
  <c r="B117" i="5"/>
  <c r="S116" i="5"/>
  <c r="B116" i="5"/>
  <c r="S115" i="5"/>
  <c r="B115" i="5"/>
  <c r="S108" i="5"/>
  <c r="B108" i="5"/>
  <c r="S107" i="5"/>
  <c r="B107" i="5"/>
  <c r="S106" i="5"/>
  <c r="B106" i="5"/>
  <c r="S105" i="5"/>
  <c r="B105" i="5"/>
  <c r="S104" i="5"/>
  <c r="B104" i="5"/>
  <c r="S103" i="5"/>
  <c r="B103" i="5"/>
  <c r="S102" i="5"/>
  <c r="B102" i="5"/>
  <c r="S101" i="5"/>
  <c r="B101" i="5"/>
  <c r="S100" i="5"/>
  <c r="B100" i="5"/>
  <c r="S99" i="5"/>
  <c r="B99" i="5"/>
  <c r="S98" i="5"/>
  <c r="B98" i="5"/>
  <c r="S97" i="5"/>
  <c r="B97" i="5"/>
  <c r="S96" i="5"/>
  <c r="B96" i="5"/>
  <c r="S95" i="5"/>
  <c r="B95" i="5"/>
  <c r="S94" i="5"/>
  <c r="B94" i="5"/>
  <c r="S93" i="5"/>
  <c r="B93" i="5"/>
  <c r="S92" i="5"/>
  <c r="B92" i="5"/>
  <c r="S91" i="5"/>
  <c r="B91" i="5"/>
  <c r="S90" i="5"/>
  <c r="B90" i="5"/>
  <c r="S89" i="5"/>
  <c r="B89" i="5"/>
  <c r="S88" i="5"/>
  <c r="B88" i="5"/>
  <c r="S87" i="5"/>
  <c r="B87" i="5"/>
  <c r="S86" i="5"/>
  <c r="B86" i="5"/>
  <c r="S85" i="5"/>
  <c r="B85" i="5"/>
  <c r="S84" i="5"/>
  <c r="B84" i="5"/>
  <c r="S83" i="5"/>
  <c r="B83" i="5"/>
  <c r="S82" i="5"/>
  <c r="B82" i="5"/>
  <c r="S81" i="5"/>
  <c r="B81" i="5"/>
  <c r="S80" i="5"/>
  <c r="B80" i="5"/>
  <c r="S79" i="5"/>
  <c r="B79" i="5"/>
  <c r="S78" i="5"/>
  <c r="B78" i="5"/>
  <c r="S77" i="5"/>
  <c r="B77" i="5"/>
  <c r="S76" i="5"/>
  <c r="B76" i="5"/>
  <c r="S75" i="5"/>
  <c r="B75" i="5"/>
  <c r="S74" i="5"/>
  <c r="B74" i="5"/>
  <c r="S73" i="5"/>
  <c r="B73" i="5"/>
  <c r="S72" i="5"/>
  <c r="B72" i="5"/>
  <c r="S71" i="5"/>
  <c r="B71" i="5"/>
  <c r="S70" i="5"/>
  <c r="B70" i="5"/>
  <c r="S69" i="5"/>
  <c r="B69" i="5"/>
  <c r="S68" i="5"/>
  <c r="B68" i="5"/>
  <c r="S67" i="5"/>
  <c r="B67" i="5"/>
  <c r="S66" i="5"/>
  <c r="B66" i="5"/>
  <c r="S65" i="5"/>
  <c r="B65" i="5"/>
  <c r="S64" i="5"/>
  <c r="B64" i="5"/>
  <c r="S57" i="5"/>
  <c r="B57" i="5"/>
  <c r="S56" i="5"/>
  <c r="B56" i="5"/>
  <c r="S55" i="5"/>
  <c r="B55" i="5"/>
  <c r="S54" i="5"/>
  <c r="B54" i="5"/>
  <c r="S53" i="5"/>
  <c r="B53" i="5"/>
  <c r="S52" i="5"/>
  <c r="B52" i="5"/>
  <c r="S51" i="5"/>
  <c r="B51" i="5"/>
  <c r="S50" i="5"/>
  <c r="B50" i="5"/>
  <c r="S49" i="5"/>
  <c r="B49" i="5"/>
  <c r="S48" i="5"/>
  <c r="B48" i="5"/>
  <c r="S47" i="5"/>
  <c r="B47" i="5"/>
  <c r="S46" i="5"/>
  <c r="B46" i="5"/>
  <c r="S45" i="5"/>
  <c r="B45" i="5"/>
  <c r="S44" i="5"/>
  <c r="B44" i="5"/>
  <c r="S43" i="5"/>
  <c r="B43" i="5"/>
  <c r="S42" i="5"/>
  <c r="B42" i="5"/>
  <c r="S41" i="5"/>
  <c r="B41" i="5"/>
  <c r="S40" i="5"/>
  <c r="B40" i="5"/>
  <c r="S39" i="5"/>
  <c r="B39" i="5"/>
  <c r="S38" i="5"/>
  <c r="B38" i="5"/>
  <c r="S37" i="5"/>
  <c r="B37" i="5"/>
  <c r="S36" i="5"/>
  <c r="B36" i="5"/>
  <c r="S35" i="5"/>
  <c r="B35" i="5"/>
  <c r="S34" i="5"/>
  <c r="B34" i="5"/>
  <c r="S33" i="5"/>
  <c r="B33" i="5"/>
  <c r="S32" i="5"/>
  <c r="B32" i="5"/>
  <c r="S31" i="5"/>
  <c r="B31" i="5"/>
  <c r="S30" i="5"/>
  <c r="B30" i="5"/>
  <c r="S29" i="5"/>
  <c r="B29" i="5"/>
  <c r="S28" i="5"/>
  <c r="B28" i="5"/>
  <c r="H25" i="8"/>
  <c r="H17" i="8"/>
  <c r="H15" i="8"/>
  <c r="B61" i="8" s="1"/>
  <c r="B15" i="8"/>
  <c r="AO31" i="8"/>
  <c r="AN31" i="8"/>
  <c r="AM31" i="8" s="1"/>
  <c r="AO30" i="8"/>
  <c r="AN30" i="8"/>
  <c r="AP30" i="8" s="1"/>
  <c r="AO29" i="8"/>
  <c r="AN29" i="8"/>
  <c r="AP29" i="8" s="1"/>
  <c r="AB4" i="8"/>
  <c r="AI312" i="8"/>
  <c r="AI261" i="8"/>
  <c r="AI210" i="8"/>
  <c r="AI159" i="8"/>
  <c r="AI108" i="8"/>
  <c r="AI58" i="8"/>
  <c r="B15" i="5"/>
  <c r="H25" i="5"/>
  <c r="AB4" i="5"/>
  <c r="AN31" i="5"/>
  <c r="AP31" i="5" s="1"/>
  <c r="AN30" i="5"/>
  <c r="AP30" i="5" s="1"/>
  <c r="AM30" i="5"/>
  <c r="AN29" i="5"/>
  <c r="AP29" i="5" s="1"/>
  <c r="AM29" i="5"/>
  <c r="AO31" i="5"/>
  <c r="AO30" i="5"/>
  <c r="AO29" i="5"/>
  <c r="H17" i="5"/>
  <c r="H15" i="5"/>
  <c r="B61" i="5" s="1"/>
  <c r="Y25" i="25"/>
  <c r="Y24" i="25"/>
  <c r="Y23" i="25"/>
  <c r="Y22" i="25"/>
  <c r="Y21" i="25"/>
  <c r="Y20" i="25"/>
  <c r="Y19" i="25"/>
  <c r="Y18" i="25"/>
  <c r="Y17" i="25"/>
  <c r="Y16" i="25"/>
  <c r="AF142" i="5"/>
  <c r="AF154" i="5"/>
  <c r="AF75" i="5"/>
  <c r="AF101" i="5"/>
  <c r="AF36" i="5"/>
  <c r="AF132" i="5"/>
  <c r="AF144" i="5"/>
  <c r="AF156" i="5"/>
  <c r="AF89" i="5"/>
  <c r="AF121" i="5"/>
  <c r="AF145" i="5"/>
  <c r="AF157" i="5"/>
  <c r="AF88" i="5"/>
  <c r="AF48" i="5"/>
  <c r="AF68" i="5"/>
  <c r="AF92" i="5"/>
  <c r="AF104" i="5"/>
  <c r="AF122" i="5"/>
  <c r="AF134" i="5"/>
  <c r="AF146" i="5"/>
  <c r="AF158" i="5"/>
  <c r="AF90" i="5"/>
  <c r="AF49" i="5"/>
  <c r="AF69" i="5"/>
  <c r="AF105" i="5"/>
  <c r="AF123" i="5"/>
  <c r="AF135" i="5"/>
  <c r="AF147" i="5"/>
  <c r="AF118" i="5"/>
  <c r="AF47" i="5"/>
  <c r="AF79" i="5"/>
  <c r="AF102" i="5"/>
  <c r="AF81" i="5"/>
  <c r="AF83" i="5"/>
  <c r="AF95" i="5"/>
  <c r="AF107" i="5"/>
  <c r="AF125" i="5"/>
  <c r="AF137" i="5"/>
  <c r="AF149" i="5"/>
  <c r="AF87" i="5"/>
  <c r="AF46" i="5"/>
  <c r="AF78" i="5"/>
  <c r="AF91" i="5"/>
  <c r="AF38" i="5"/>
  <c r="AF80" i="5"/>
  <c r="AF93" i="5"/>
  <c r="AF29" i="5"/>
  <c r="AF41" i="5"/>
  <c r="AF84" i="5"/>
  <c r="AF96" i="5"/>
  <c r="AF108" i="5"/>
  <c r="AF126" i="5"/>
  <c r="AF138" i="5"/>
  <c r="AF150" i="5"/>
  <c r="AF120" i="5"/>
  <c r="AF103" i="5"/>
  <c r="AF30" i="5"/>
  <c r="AF42" i="5"/>
  <c r="AF31" i="5"/>
  <c r="AF43" i="5"/>
  <c r="AF73" i="5"/>
  <c r="AF85" i="5"/>
  <c r="AF97" i="5"/>
  <c r="AF115" i="5"/>
  <c r="AF127" i="5"/>
  <c r="AF139" i="5"/>
  <c r="AF151" i="5"/>
  <c r="AF130" i="5"/>
  <c r="AF50" i="5"/>
  <c r="AF39" i="5"/>
  <c r="AF51" i="5"/>
  <c r="AF71" i="5"/>
  <c r="AF72" i="5"/>
  <c r="AF44" i="5"/>
  <c r="AF54" i="5"/>
  <c r="AF66" i="5"/>
  <c r="AF53" i="5"/>
  <c r="AF55" i="5"/>
  <c r="AF67" i="5"/>
  <c r="AI109" i="5"/>
  <c r="AI58" i="5"/>
  <c r="AI160" i="5"/>
  <c r="B163" i="8"/>
  <c r="AP31" i="8"/>
  <c r="B265" i="8"/>
  <c r="B112" i="8"/>
  <c r="AM30" i="8"/>
  <c r="AF159" i="5" l="1"/>
  <c r="AF159" i="33"/>
  <c r="AA159" i="34"/>
  <c r="AC301" i="32"/>
  <c r="V159" i="31"/>
  <c r="AC29" i="8"/>
  <c r="AF28" i="33"/>
  <c r="AA28" i="34"/>
  <c r="AC29" i="32"/>
  <c r="V28" i="31"/>
  <c r="H23" i="31"/>
  <c r="B23" i="31"/>
  <c r="B21" i="31"/>
  <c r="H21" i="31"/>
  <c r="H19" i="31"/>
  <c r="B19" i="31"/>
  <c r="AF64" i="5"/>
  <c r="AF57" i="5"/>
  <c r="AF74" i="5"/>
  <c r="AF94" i="5"/>
  <c r="AF133" i="5"/>
  <c r="AF119" i="5"/>
  <c r="AF34" i="5"/>
  <c r="AF99" i="5"/>
  <c r="AF153" i="5"/>
  <c r="AF56" i="5"/>
  <c r="AF152" i="5"/>
  <c r="AF140" i="5"/>
  <c r="AF141" i="5"/>
  <c r="AM31" i="5"/>
  <c r="AF128" i="5"/>
  <c r="AF77" i="5"/>
  <c r="AF35" i="5"/>
  <c r="AF45" i="5"/>
  <c r="AF129" i="5"/>
  <c r="AM32" i="5"/>
  <c r="B21" i="5" s="1"/>
  <c r="AF117" i="5"/>
  <c r="AF32" i="5"/>
  <c r="AF116" i="5"/>
  <c r="AF155" i="5"/>
  <c r="AF65" i="5"/>
  <c r="AF98" i="5"/>
  <c r="AF143" i="5"/>
  <c r="AF33" i="5"/>
  <c r="AF86" i="5"/>
  <c r="AF37" i="5"/>
  <c r="AF76" i="5"/>
  <c r="AF100" i="5"/>
  <c r="AF131" i="5"/>
  <c r="B19" i="5"/>
  <c r="AF28" i="5"/>
  <c r="AF124" i="5"/>
  <c r="B214" i="8"/>
  <c r="AF106" i="5"/>
  <c r="AM29" i="8"/>
  <c r="AM32" i="8" s="1"/>
  <c r="AC301" i="8"/>
  <c r="AF52" i="5"/>
  <c r="AF70" i="5"/>
  <c r="AF40" i="5"/>
  <c r="AF82" i="5"/>
  <c r="AF148" i="5"/>
  <c r="AF136" i="5"/>
  <c r="B112" i="5"/>
  <c r="H23" i="5" l="1"/>
  <c r="H19" i="5"/>
  <c r="B23" i="5"/>
  <c r="H21" i="5"/>
  <c r="H19" i="8"/>
  <c r="B21" i="8"/>
  <c r="H21" i="8"/>
  <c r="H23" i="8"/>
  <c r="B19" i="8"/>
  <c r="B23" i="8"/>
</calcChain>
</file>

<file path=xl/sharedStrings.xml><?xml version="1.0" encoding="utf-8"?>
<sst xmlns="http://schemas.openxmlformats.org/spreadsheetml/2006/main" count="22227" uniqueCount="10377">
  <si>
    <t/>
  </si>
  <si>
    <t>出荷明細</t>
    <rPh sb="0" eb="2">
      <t>シュッカ</t>
    </rPh>
    <rPh sb="2" eb="4">
      <t>メイサイ</t>
    </rPh>
    <phoneticPr fontId="2"/>
  </si>
  <si>
    <t>基本情報</t>
    <rPh sb="0" eb="2">
      <t>キホン</t>
    </rPh>
    <rPh sb="2" eb="4">
      <t>ジョウホウ</t>
    </rPh>
    <phoneticPr fontId="2"/>
  </si>
  <si>
    <t>依頼情報</t>
    <rPh sb="0" eb="2">
      <t>イライ</t>
    </rPh>
    <rPh sb="2" eb="4">
      <t>ジョウホウ</t>
    </rPh>
    <phoneticPr fontId="2"/>
  </si>
  <si>
    <t>規格</t>
    <rPh sb="0" eb="2">
      <t>キカク</t>
    </rPh>
    <phoneticPr fontId="2"/>
  </si>
  <si>
    <t>単位</t>
    <rPh sb="0" eb="2">
      <t>タンイ</t>
    </rPh>
    <phoneticPr fontId="2"/>
  </si>
  <si>
    <t>出荷月日</t>
    <rPh sb="0" eb="2">
      <t>シュッカ</t>
    </rPh>
    <rPh sb="2" eb="4">
      <t>ガッピ</t>
    </rPh>
    <phoneticPr fontId="2"/>
  </si>
  <si>
    <t>数量</t>
    <rPh sb="0" eb="2">
      <t>スウリョウ</t>
    </rPh>
    <phoneticPr fontId="2"/>
  </si>
  <si>
    <t>月日</t>
    <rPh sb="0" eb="2">
      <t>ガッピ</t>
    </rPh>
    <phoneticPr fontId="2"/>
  </si>
  <si>
    <t>出荷月日と数量</t>
    <rPh sb="0" eb="2">
      <t>シュッカ</t>
    </rPh>
    <rPh sb="2" eb="4">
      <t>ガッピ</t>
    </rPh>
    <rPh sb="5" eb="7">
      <t>スウリョウ</t>
    </rPh>
    <phoneticPr fontId="2"/>
  </si>
  <si>
    <t>名称</t>
    <rPh sb="0" eb="2">
      <t>メイショウ</t>
    </rPh>
    <phoneticPr fontId="2"/>
  </si>
  <si>
    <t>住所</t>
    <rPh sb="0" eb="2">
      <t>ジュウショ</t>
    </rPh>
    <phoneticPr fontId="2"/>
  </si>
  <si>
    <t>連絡先</t>
    <rPh sb="0" eb="3">
      <t>レンラクサキ</t>
    </rPh>
    <phoneticPr fontId="2"/>
  </si>
  <si>
    <t>依頼日</t>
    <rPh sb="0" eb="2">
      <t>イライ</t>
    </rPh>
    <rPh sb="2" eb="3">
      <t>ビ</t>
    </rPh>
    <phoneticPr fontId="2"/>
  </si>
  <si>
    <t>様式</t>
    <rPh sb="0" eb="2">
      <t>ヨウシキ</t>
    </rPh>
    <phoneticPr fontId="2"/>
  </si>
  <si>
    <t>書式</t>
    <rPh sb="0" eb="2">
      <t>ショシキ</t>
    </rPh>
    <phoneticPr fontId="2"/>
  </si>
  <si>
    <t>発行部数</t>
    <rPh sb="0" eb="2">
      <t>ハッコウ</t>
    </rPh>
    <rPh sb="2" eb="4">
      <t>ブスウ</t>
    </rPh>
    <phoneticPr fontId="2"/>
  </si>
  <si>
    <t>宛名</t>
    <rPh sb="0" eb="2">
      <t>アテナ</t>
    </rPh>
    <phoneticPr fontId="2"/>
  </si>
  <si>
    <t>保証開始日</t>
    <rPh sb="0" eb="2">
      <t>ホショウ</t>
    </rPh>
    <rPh sb="2" eb="5">
      <t>カイシビ</t>
    </rPh>
    <phoneticPr fontId="2"/>
  </si>
  <si>
    <t>防水工事保証書</t>
    <rPh sb="0" eb="2">
      <t>ボウスイ</t>
    </rPh>
    <rPh sb="2" eb="4">
      <t>コウジ</t>
    </rPh>
    <rPh sb="4" eb="7">
      <t>ホショウショ</t>
    </rPh>
    <phoneticPr fontId="2"/>
  </si>
  <si>
    <t>部位</t>
    <rPh sb="0" eb="2">
      <t>ブイ</t>
    </rPh>
    <phoneticPr fontId="2"/>
  </si>
  <si>
    <t>防水仕様</t>
    <rPh sb="0" eb="2">
      <t>ボウスイ</t>
    </rPh>
    <rPh sb="2" eb="4">
      <t>シヨウ</t>
    </rPh>
    <phoneticPr fontId="2"/>
  </si>
  <si>
    <t>出荷証明書</t>
    <rPh sb="0" eb="2">
      <t>シュッカ</t>
    </rPh>
    <rPh sb="2" eb="5">
      <t>ショウメイショ</t>
    </rPh>
    <phoneticPr fontId="2"/>
  </si>
  <si>
    <t>工事名称</t>
    <rPh sb="0" eb="2">
      <t>コウジ</t>
    </rPh>
    <rPh sb="2" eb="4">
      <t>メイショウ</t>
    </rPh>
    <phoneticPr fontId="2"/>
  </si>
  <si>
    <t>所在地</t>
    <rPh sb="0" eb="3">
      <t>ショザイチ</t>
    </rPh>
    <phoneticPr fontId="2"/>
  </si>
  <si>
    <t>工事情報</t>
    <rPh sb="0" eb="2">
      <t>コウジ</t>
    </rPh>
    <rPh sb="2" eb="4">
      <t>ジョウホウ</t>
    </rPh>
    <phoneticPr fontId="2"/>
  </si>
  <si>
    <t>名称①</t>
    <rPh sb="0" eb="2">
      <t>メイショウ</t>
    </rPh>
    <phoneticPr fontId="2"/>
  </si>
  <si>
    <t>名称②</t>
    <rPh sb="0" eb="2">
      <t>メイショウ</t>
    </rPh>
    <phoneticPr fontId="2"/>
  </si>
  <si>
    <t>送付先</t>
    <rPh sb="0" eb="2">
      <t>ソウフ</t>
    </rPh>
    <rPh sb="2" eb="3">
      <t>サキ</t>
    </rPh>
    <phoneticPr fontId="2"/>
  </si>
  <si>
    <t>新築/改修</t>
    <rPh sb="0" eb="2">
      <t>シンチク</t>
    </rPh>
    <rPh sb="3" eb="5">
      <t>カイシュウ</t>
    </rPh>
    <phoneticPr fontId="2"/>
  </si>
  <si>
    <t>官民区分</t>
    <rPh sb="0" eb="2">
      <t>カンミン</t>
    </rPh>
    <rPh sb="2" eb="4">
      <t>クブン</t>
    </rPh>
    <phoneticPr fontId="2"/>
  </si>
  <si>
    <t>新築</t>
    <rPh sb="0" eb="2">
      <t>シンチク</t>
    </rPh>
    <phoneticPr fontId="2"/>
  </si>
  <si>
    <t>官</t>
    <rPh sb="0" eb="1">
      <t>カン</t>
    </rPh>
    <phoneticPr fontId="2"/>
  </si>
  <si>
    <t>改修</t>
    <rPh sb="0" eb="2">
      <t>カイシュウ</t>
    </rPh>
    <phoneticPr fontId="2"/>
  </si>
  <si>
    <t>民</t>
    <rPh sb="0" eb="1">
      <t>タミ</t>
    </rPh>
    <phoneticPr fontId="2"/>
  </si>
  <si>
    <t>宮城県</t>
  </si>
  <si>
    <t>福島県</t>
  </si>
  <si>
    <t>千葉県</t>
  </si>
  <si>
    <t>茨城県</t>
  </si>
  <si>
    <t>埼玉県</t>
  </si>
  <si>
    <t>栃木県</t>
  </si>
  <si>
    <t>群馬県</t>
  </si>
  <si>
    <t>長野県</t>
  </si>
  <si>
    <t>新潟県</t>
  </si>
  <si>
    <t>神奈川県</t>
  </si>
  <si>
    <t>山梨県</t>
  </si>
  <si>
    <t>静岡県</t>
  </si>
  <si>
    <t>岐阜県</t>
  </si>
  <si>
    <t>愛知県</t>
  </si>
  <si>
    <t>三重県</t>
  </si>
  <si>
    <t>富山県</t>
  </si>
  <si>
    <t>石川県</t>
  </si>
  <si>
    <t>福井県</t>
  </si>
  <si>
    <t>奈良県</t>
  </si>
  <si>
    <t>滋賀県</t>
  </si>
  <si>
    <t>和歌山県</t>
  </si>
  <si>
    <t>兵庫県</t>
  </si>
  <si>
    <t>香川県</t>
  </si>
  <si>
    <t>徳島県</t>
  </si>
  <si>
    <t>高知県</t>
  </si>
  <si>
    <t>愛媛県</t>
  </si>
  <si>
    <t>広島県</t>
  </si>
  <si>
    <t>島根県</t>
  </si>
  <si>
    <t>山口県</t>
  </si>
  <si>
    <t>鳥取県</t>
  </si>
  <si>
    <t>岡山県</t>
  </si>
  <si>
    <t>福岡県</t>
  </si>
  <si>
    <t>佐賀県</t>
  </si>
  <si>
    <t>長崎県</t>
  </si>
  <si>
    <t>熊本県</t>
  </si>
  <si>
    <t>大分県</t>
  </si>
  <si>
    <t>宮崎県</t>
  </si>
  <si>
    <t>鹿児島県</t>
  </si>
  <si>
    <t>沖縄県</t>
  </si>
  <si>
    <t>都道府県</t>
    <rPh sb="0" eb="4">
      <t>トドウフケン</t>
    </rPh>
    <phoneticPr fontId="2"/>
  </si>
  <si>
    <t>官民・集合住宅</t>
  </si>
  <si>
    <t>学校</t>
  </si>
  <si>
    <t>官公庁</t>
  </si>
  <si>
    <t>福祉施設</t>
  </si>
  <si>
    <t>社寺</t>
  </si>
  <si>
    <t>農・漁協</t>
  </si>
  <si>
    <t>病院</t>
  </si>
  <si>
    <t>商業ビル</t>
  </si>
  <si>
    <t>サービス業</t>
  </si>
  <si>
    <t>工場</t>
  </si>
  <si>
    <t>個人邸</t>
  </si>
  <si>
    <t>その他</t>
  </si>
  <si>
    <t>　</t>
    <phoneticPr fontId="2"/>
  </si>
  <si>
    <t>No.</t>
    <phoneticPr fontId="2"/>
  </si>
  <si>
    <t>発行日</t>
    <rPh sb="0" eb="3">
      <t>ハッコウビ</t>
    </rPh>
    <phoneticPr fontId="2"/>
  </si>
  <si>
    <t>出  荷  証  明  書</t>
    <rPh sb="0" eb="1">
      <t>デ</t>
    </rPh>
    <rPh sb="3" eb="4">
      <t>ニ</t>
    </rPh>
    <rPh sb="6" eb="7">
      <t>アカシ</t>
    </rPh>
    <rPh sb="9" eb="10">
      <t>メイ</t>
    </rPh>
    <rPh sb="12" eb="13">
      <t>ショ</t>
    </rPh>
    <phoneticPr fontId="2"/>
  </si>
  <si>
    <t>下記の通り弊社材料を出荷したことを証明いたします。</t>
    <phoneticPr fontId="2"/>
  </si>
  <si>
    <t>記</t>
    <phoneticPr fontId="2"/>
  </si>
  <si>
    <t>出荷月日</t>
    <phoneticPr fontId="2"/>
  </si>
  <si>
    <t>製　　品　　名</t>
    <rPh sb="0" eb="1">
      <t>セイ</t>
    </rPh>
    <rPh sb="3" eb="4">
      <t>ヒン</t>
    </rPh>
    <rPh sb="6" eb="7">
      <t>メイ</t>
    </rPh>
    <phoneticPr fontId="2"/>
  </si>
  <si>
    <t>規　　　格</t>
    <rPh sb="0" eb="1">
      <t>タダシ</t>
    </rPh>
    <rPh sb="4" eb="5">
      <t>カク</t>
    </rPh>
    <phoneticPr fontId="2"/>
  </si>
  <si>
    <t>数　量</t>
    <rPh sb="0" eb="1">
      <t>カズ</t>
    </rPh>
    <rPh sb="2" eb="3">
      <t>リョウ</t>
    </rPh>
    <phoneticPr fontId="2"/>
  </si>
  <si>
    <t>担当者</t>
    <rPh sb="0" eb="2">
      <t>タントウ</t>
    </rPh>
    <phoneticPr fontId="2"/>
  </si>
  <si>
    <t>=IF(ISBLANK(発行依頼書!C43),"",発行依頼書!C43)</t>
  </si>
  <si>
    <t>=IF(ISBLANK(発行依頼書!C45),"",発行依頼書!C45)</t>
  </si>
  <si>
    <t>=IF(ISBLANK(発行依頼書!C47),"",発行依頼書!C47)</t>
  </si>
  <si>
    <t>=IF(ISBLANK(発行依頼書!C49),"",発行依頼書!C49)</t>
  </si>
  <si>
    <t>=IF(ISBLANK(発行依頼書!C51),"",発行依頼書!C51)</t>
  </si>
  <si>
    <t>=IF(ISBLANK(発行依頼書!C53),"",発行依頼書!C53)</t>
  </si>
  <si>
    <t>=IF(ISBLANK(発行依頼書!C55),"",発行依頼書!C55)</t>
  </si>
  <si>
    <t>=IF(ISBLANK(発行依頼書!C57),"",発行依頼書!C57)</t>
  </si>
  <si>
    <t>=IF(ISBLANK(発行依頼書!C59),"",発行依頼書!C59)</t>
  </si>
  <si>
    <t>=IF(ISBLANK(発行依頼書!C61),"",発行依頼書!C61)</t>
  </si>
  <si>
    <t>=IF(ISBLANK(発行依頼書!C63),"",発行依頼書!C63)</t>
  </si>
  <si>
    <t>=IF(ISBLANK(発行依頼書!C65),"",発行依頼書!C65)</t>
  </si>
  <si>
    <t>=IF(ISBLANK(発行依頼書!C67),"",発行依頼書!C67)</t>
  </si>
  <si>
    <t>=IF(ISBLANK(発行依頼書!C69),"",発行依頼書!C69)</t>
  </si>
  <si>
    <t>=IF(ISBLANK(発行依頼書!C71),"",発行依頼書!C71)</t>
  </si>
  <si>
    <t>=IF(ISBLANK(発行依頼書!C73),"",発行依頼書!C73)</t>
  </si>
  <si>
    <t>=IF(ISBLANK(発行依頼書!C75),"",発行依頼書!C75)</t>
  </si>
  <si>
    <t>=IF(ISBLANK(発行依頼書!C77),"",発行依頼書!C77)</t>
  </si>
  <si>
    <t>=IF(ISBLANK(発行依頼書!C79),"",発行依頼書!C79)</t>
  </si>
  <si>
    <t>=IF(ISBLANK(発行依頼書!C81),"",発行依頼書!C81)</t>
  </si>
  <si>
    <t>=IF(ISBLANK(発行依頼書!C83),"",発行依頼書!C83)</t>
  </si>
  <si>
    <t>=IF(ISBLANK(発行依頼書!C85),"",発行依頼書!C85)</t>
  </si>
  <si>
    <t>=IF(ISBLANK(発行依頼書!C87),"",発行依頼書!C87)</t>
  </si>
  <si>
    <t>=IF(ISBLANK(発行依頼書!C89),"",発行依頼書!C89)</t>
  </si>
  <si>
    <t>=IF(ISBLANK(発行依頼書!C91),"",発行依頼書!C91)</t>
  </si>
  <si>
    <t>=IF(ISBLANK(発行依頼書!C93),"",発行依頼書!C93)</t>
  </si>
  <si>
    <t>=IF(ISBLANK(発行依頼書!C95),"",発行依頼書!C95)</t>
  </si>
  <si>
    <t>=IF(ISBLANK(発行依頼書!C97),"",発行依頼書!C97)</t>
  </si>
  <si>
    <t>=IF(ISBLANK(発行依頼書!C99),"",発行依頼書!C99)</t>
  </si>
  <si>
    <t>=IF(ISBLANK(発行依頼書!C101),"",発行依頼書!C101)</t>
  </si>
  <si>
    <t>=IF(ISBLANK(発行依頼書!C103),"",発行依頼書!C103)</t>
  </si>
  <si>
    <t>=IF(ISBLANK(発行依頼書!C105),"",発行依頼書!C105)</t>
  </si>
  <si>
    <t>=IF(ISBLANK(発行依頼書!C107),"",発行依頼書!C107)</t>
  </si>
  <si>
    <t>=IF(ISBLANK(発行依頼書!C109),"",発行依頼書!C109)</t>
  </si>
  <si>
    <t>=IF(ISBLANK(発行依頼書!C111),"",発行依頼書!C111)</t>
  </si>
  <si>
    <t>=IF(ISBLANK(発行依頼書!C113),"",発行依頼書!C113)</t>
  </si>
  <si>
    <t>=IF(ISBLANK(発行依頼書!C115),"",発行依頼書!C115)</t>
  </si>
  <si>
    <t>=IF(ISBLANK(発行依頼書!C117),"",発行依頼書!C117)</t>
  </si>
  <si>
    <t>=IF(ISBLANK(発行依頼書!C119),"",発行依頼書!C119)</t>
  </si>
  <si>
    <t>=IF(ISBLANK(発行依頼書!C121),"",発行依頼書!C121)</t>
  </si>
  <si>
    <t>=IF(ISBLANK(発行依頼書!C123),"",発行依頼書!C123)</t>
  </si>
  <si>
    <t>=IF(ISBLANK(発行依頼書!C125),"",発行依頼書!C125)</t>
  </si>
  <si>
    <t>=IF(ISBLANK(発行依頼書!C127),"",発行依頼書!C127)</t>
  </si>
  <si>
    <t>=IF(ISBLANK(発行依頼書!C129),"",発行依頼書!C129)</t>
  </si>
  <si>
    <t>=IF(ISBLANK(発行依頼書!C131),"",発行依頼書!C131)</t>
  </si>
  <si>
    <t>=IF(ISBLANK(発行依頼書!C133),"",発行依頼書!C133)</t>
  </si>
  <si>
    <t>=IF(ISBLANK(発行依頼書!C135),"",発行依頼書!C135)</t>
  </si>
  <si>
    <t>=IF(ISBLANK(発行依頼書!C137),"",発行依頼書!C137)</t>
  </si>
  <si>
    <t>=IF(ISBLANK(発行依頼書!C139),"",発行依頼書!C139)</t>
  </si>
  <si>
    <t>=IF(ISBLANK(発行依頼書!C141),"",発行依頼書!C141)</t>
  </si>
  <si>
    <t>=IF(ISBLANK(発行依頼書!C143),"",発行依頼書!C143)</t>
  </si>
  <si>
    <t>=IF(ISBLANK(発行依頼書!C145),"",発行依頼書!C145)</t>
  </si>
  <si>
    <t>=IF(ISBLANK(発行依頼書!C147),"",発行依頼書!C147)</t>
  </si>
  <si>
    <t>=IF(ISBLANK(発行依頼書!C149),"",発行依頼書!C149)</t>
  </si>
  <si>
    <t>=IF(ISBLANK(発行依頼書!C151),"",発行依頼書!C151)</t>
  </si>
  <si>
    <t>=IF(ISBLANK(発行依頼書!C153),"",発行依頼書!C153)</t>
  </si>
  <si>
    <t>=IF(ISBLANK(発行依頼書!C155),"",発行依頼書!C155)</t>
  </si>
  <si>
    <t>=IF(ISBLANK(発行依頼書!C157),"",発行依頼書!C157)</t>
  </si>
  <si>
    <t>=IF(ISBLANK(発行依頼書!C159),"",発行依頼書!C159)</t>
  </si>
  <si>
    <t>=IF(ISBLANK(発行依頼書!C161),"",発行依頼書!C161)</t>
  </si>
  <si>
    <t>=IF(ISBLANK(発行依頼書!C163),"",発行依頼書!C163)</t>
  </si>
  <si>
    <t>=IF(ISBLANK(発行依頼書!C165),"",発行依頼書!C165)</t>
  </si>
  <si>
    <t>=IF(ISBLANK(発行依頼書!C167),"",発行依頼書!C167)</t>
  </si>
  <si>
    <t>=IF(ISBLANK(発行依頼書!C169),"",発行依頼書!C169)</t>
  </si>
  <si>
    <t>=IF(ISBLANK(発行依頼書!C171),"",発行依頼書!C171)</t>
  </si>
  <si>
    <t>=IF(ISBLANK(発行依頼書!C173),"",発行依頼書!C173)</t>
  </si>
  <si>
    <t>=IF(ISBLANK(発行依頼書!C175),"",発行依頼書!C175)</t>
  </si>
  <si>
    <t>=IF(ISBLANK(発行依頼書!C177),"",発行依頼書!C177)</t>
  </si>
  <si>
    <t>=IF(ISBLANK(発行依頼書!C179),"",発行依頼書!C179)</t>
  </si>
  <si>
    <t>=IF(ISBLANK(発行依頼書!C181),"",発行依頼書!C181)</t>
  </si>
  <si>
    <t>=IF(ISBLANK(発行依頼書!C183),"",発行依頼書!C183)</t>
  </si>
  <si>
    <t>=IF(ISBLANK(発行依頼書!C185),"",発行依頼書!C185)</t>
  </si>
  <si>
    <t>=IF(ISBLANK(発行依頼書!C187),"",発行依頼書!C187)</t>
  </si>
  <si>
    <t>=IF(ISBLANK(発行依頼書!C189),"",発行依頼書!C189)</t>
  </si>
  <si>
    <t>=IF(ISBLANK(発行依頼書!C191),"",発行依頼書!C191)</t>
  </si>
  <si>
    <t>=IF(ISBLANK(発行依頼書!C193),"",発行依頼書!C193)</t>
  </si>
  <si>
    <t>=IF(ISBLANK(発行依頼書!C195),"",発行依頼書!C195)</t>
  </si>
  <si>
    <t>=IF(ISBLANK(発行依頼書!C197),"",発行依頼書!C197)</t>
  </si>
  <si>
    <t>=IF(ISBLANK(発行依頼書!C199),"",発行依頼書!C199)</t>
  </si>
  <si>
    <t>=IF(ISBLANK(発行依頼書!C201),"",発行依頼書!C201)</t>
  </si>
  <si>
    <t>=IF(ISBLANK(発行依頼書!C203),"",発行依頼書!C203)</t>
  </si>
  <si>
    <t>=IF(ISBLANK(発行依頼書!C205),"",発行依頼書!C205)</t>
  </si>
  <si>
    <t>=IF(ISBLANK(発行依頼書!C207),"",発行依頼書!C207)</t>
  </si>
  <si>
    <t>=IF(ISBLANK(発行依頼書!C209),"",発行依頼書!C209)</t>
  </si>
  <si>
    <t>=IF(ISBLANK(発行依頼書!C211),"",発行依頼書!C211)</t>
  </si>
  <si>
    <t>=IF(ISBLANK(発行依頼書!C213),"",発行依頼書!C213)</t>
  </si>
  <si>
    <t>=IF(ISBLANK(発行依頼書!C215),"",発行依頼書!C215)</t>
  </si>
  <si>
    <t>=IF(ISBLANK(発行依頼書!C217),"",発行依頼書!C217)</t>
  </si>
  <si>
    <t>=IF(ISBLANK(発行依頼書!C219),"",発行依頼書!C219)</t>
  </si>
  <si>
    <t>=IF(ISBLANK(発行依頼書!C221),"",発行依頼書!C221)</t>
  </si>
  <si>
    <t>=IF(ISBLANK(発行依頼書!C223),"",発行依頼書!C223)</t>
  </si>
  <si>
    <t>=IF(ISBLANK(発行依頼書!C225),"",発行依頼書!C225)</t>
  </si>
  <si>
    <t>=IF(ISBLANK(発行依頼書!C227),"",発行依頼書!C227)</t>
  </si>
  <si>
    <t>=IF(ISBLANK(発行依頼書!C229),"",発行依頼書!C229)</t>
  </si>
  <si>
    <t>=IF(ISBLANK(発行依頼書!C231),"",発行依頼書!C231)</t>
  </si>
  <si>
    <t>=IF(ISBLANK(発行依頼書!C233),"",発行依頼書!C233)</t>
  </si>
  <si>
    <t>=IF(ISBLANK(発行依頼書!C235),"",発行依頼書!C235)</t>
  </si>
  <si>
    <t>=IF(ISBLANK(発行依頼書!C237),"",発行依頼書!C237)</t>
  </si>
  <si>
    <t>=IF(ISBLANK(発行依頼書!C239),"",発行依頼書!C239)</t>
  </si>
  <si>
    <t>=IF(ISBLANK(発行依頼書!C241),"",発行依頼書!C241)</t>
  </si>
  <si>
    <t>=IF(ISBLANK(発行依頼書!C243),"",発行依頼書!C243)</t>
  </si>
  <si>
    <t>=IF(ISBLANK(発行依頼書!C245),"",発行依頼書!C245)</t>
  </si>
  <si>
    <t>=IF(ISBLANK(発行依頼書!C247),"",発行依頼書!C247)</t>
  </si>
  <si>
    <t>=IF(ISBLANK(発行依頼書!C249),"",発行依頼書!C249)</t>
  </si>
  <si>
    <t>=IF(ISBLANK(発行依頼書!C251),"",発行依頼書!C251)</t>
  </si>
  <si>
    <t>=IF(ISBLANK(発行依頼書!C253),"",発行依頼書!C253)</t>
  </si>
  <si>
    <t>=IF(ISBLANK(発行依頼書!C255),"",発行依頼書!C255)</t>
  </si>
  <si>
    <t>=IF(ISBLANK(発行依頼書!C257),"",発行依頼書!C257)</t>
  </si>
  <si>
    <t>=IF(ISBLANK(発行依頼書!C259),"",発行依頼書!C259)</t>
  </si>
  <si>
    <t>=IF(ISBLANK(発行依頼書!C261),"",発行依頼書!C261)</t>
  </si>
  <si>
    <t>=IF(ISBLANK(発行依頼書!C263),"",発行依頼書!C263)</t>
  </si>
  <si>
    <t>=IF(ISBLANK(発行依頼書!C265),"",発行依頼書!C265)</t>
  </si>
  <si>
    <t>=IF(ISBLANK(発行依頼書!C267),"",発行依頼書!C267)</t>
  </si>
  <si>
    <t>=IF(ISBLANK(発行依頼書!C269),"",発行依頼書!C269)</t>
  </si>
  <si>
    <t>=IF(ISBLANK(発行依頼書!C271),"",発行依頼書!C271)</t>
  </si>
  <si>
    <t>=IF(ISBLANK(発行依頼書!C273),"",発行依頼書!C273)</t>
  </si>
  <si>
    <t>=IF(ISBLANK(発行依頼書!C275),"",発行依頼書!C275)</t>
  </si>
  <si>
    <t>=IF(ISBLANK(発行依頼書!C277),"",発行依頼書!C277)</t>
  </si>
  <si>
    <t>=IF(ISBLANK(発行依頼書!C279),"",発行依頼書!C279)</t>
  </si>
  <si>
    <t>=IF(ISBLANK(発行依頼書!C281),"",発行依頼書!C281)</t>
  </si>
  <si>
    <t>=IF(ISBLANK(発行依頼書!G43),"",発行依頼書!G43)</t>
  </si>
  <si>
    <t>=IF(ISBLANK(発行依頼書!G45),"",発行依頼書!G45)</t>
  </si>
  <si>
    <t>=IF(ISBLANK(発行依頼書!G47),"",発行依頼書!G47)</t>
  </si>
  <si>
    <t>=IF(ISBLANK(発行依頼書!G49),"",発行依頼書!G49)</t>
  </si>
  <si>
    <t>=IF(ISBLANK(発行依頼書!G51),"",発行依頼書!G51)</t>
  </si>
  <si>
    <t>=IF(ISBLANK(発行依頼書!G53),"",発行依頼書!G53)</t>
  </si>
  <si>
    <t>=IF(ISBLANK(発行依頼書!G55),"",発行依頼書!G55)</t>
  </si>
  <si>
    <t>=IF(ISBLANK(発行依頼書!G57),"",発行依頼書!G57)</t>
  </si>
  <si>
    <t>=IF(ISBLANK(発行依頼書!G59),"",発行依頼書!G59)</t>
  </si>
  <si>
    <t>=IF(ISBLANK(発行依頼書!G61),"",発行依頼書!G61)</t>
  </si>
  <si>
    <t>=IF(ISBLANK(発行依頼書!G63),"",発行依頼書!G63)</t>
  </si>
  <si>
    <t>=IF(ISBLANK(発行依頼書!G65),"",発行依頼書!G65)</t>
  </si>
  <si>
    <t>=IF(ISBLANK(発行依頼書!G67),"",発行依頼書!G67)</t>
  </si>
  <si>
    <t>=IF(ISBLANK(発行依頼書!G69),"",発行依頼書!G69)</t>
  </si>
  <si>
    <t>=IF(ISBLANK(発行依頼書!G71),"",発行依頼書!G71)</t>
  </si>
  <si>
    <t>=IF(ISBLANK(発行依頼書!G73),"",発行依頼書!G73)</t>
  </si>
  <si>
    <t>=IF(ISBLANK(発行依頼書!G75),"",発行依頼書!G75)</t>
  </si>
  <si>
    <t>=IF(ISBLANK(発行依頼書!G77),"",発行依頼書!G77)</t>
  </si>
  <si>
    <t>=IF(ISBLANK(発行依頼書!G79),"",発行依頼書!G79)</t>
  </si>
  <si>
    <t>=IF(ISBLANK(発行依頼書!G81),"",発行依頼書!G81)</t>
  </si>
  <si>
    <t>=IF(ISBLANK(発行依頼書!G83),"",発行依頼書!G83)</t>
  </si>
  <si>
    <t>=IF(ISBLANK(発行依頼書!G85),"",発行依頼書!G85)</t>
  </si>
  <si>
    <t>=IF(ISBLANK(発行依頼書!G87),"",発行依頼書!G87)</t>
  </si>
  <si>
    <t>=IF(ISBLANK(発行依頼書!G89),"",発行依頼書!G89)</t>
  </si>
  <si>
    <t>=IF(ISBLANK(発行依頼書!G91),"",発行依頼書!G91)</t>
  </si>
  <si>
    <t>=IF(ISBLANK(発行依頼書!G93),"",発行依頼書!G93)</t>
  </si>
  <si>
    <t>=IF(ISBLANK(発行依頼書!G95),"",発行依頼書!G95)</t>
  </si>
  <si>
    <t>=IF(ISBLANK(発行依頼書!G97),"",発行依頼書!G97)</t>
  </si>
  <si>
    <t>=IF(ISBLANK(発行依頼書!G99),"",発行依頼書!G99)</t>
  </si>
  <si>
    <t>=IF(ISBLANK(発行依頼書!G101),"",発行依頼書!G101)</t>
  </si>
  <si>
    <t>=IF(ISBLANK(発行依頼書!G103),"",発行依頼書!G103)</t>
  </si>
  <si>
    <t>=IF(ISBLANK(発行依頼書!G105),"",発行依頼書!G105)</t>
  </si>
  <si>
    <t>=IF(ISBLANK(発行依頼書!G107),"",発行依頼書!G107)</t>
  </si>
  <si>
    <t>=IF(ISBLANK(発行依頼書!G109),"",発行依頼書!G109)</t>
  </si>
  <si>
    <t>=IF(ISBLANK(発行依頼書!G111),"",発行依頼書!G111)</t>
  </si>
  <si>
    <t>=IF(ISBLANK(発行依頼書!G113),"",発行依頼書!G113)</t>
  </si>
  <si>
    <t>=IF(ISBLANK(発行依頼書!G115),"",発行依頼書!G115)</t>
  </si>
  <si>
    <t>=IF(ISBLANK(発行依頼書!G117),"",発行依頼書!G117)</t>
  </si>
  <si>
    <t>=IF(ISBLANK(発行依頼書!G119),"",発行依頼書!G119)</t>
  </si>
  <si>
    <t>=IF(ISBLANK(発行依頼書!G121),"",発行依頼書!G121)</t>
  </si>
  <si>
    <t>=IF(ISBLANK(発行依頼書!G123),"",発行依頼書!G123)</t>
  </si>
  <si>
    <t>=IF(ISBLANK(発行依頼書!G125),"",発行依頼書!G125)</t>
  </si>
  <si>
    <t>=IF(ISBLANK(発行依頼書!G127),"",発行依頼書!G127)</t>
  </si>
  <si>
    <t>=IF(ISBLANK(発行依頼書!G129),"",発行依頼書!G129)</t>
  </si>
  <si>
    <t>=IF(ISBLANK(発行依頼書!G131),"",発行依頼書!G131)</t>
  </si>
  <si>
    <t>=IF(ISBLANK(発行依頼書!G133),"",発行依頼書!G133)</t>
  </si>
  <si>
    <t>=IF(ISBLANK(発行依頼書!G135),"",発行依頼書!G135)</t>
  </si>
  <si>
    <t>=IF(ISBLANK(発行依頼書!G137),"",発行依頼書!G137)</t>
  </si>
  <si>
    <t>=IF(ISBLANK(発行依頼書!G139),"",発行依頼書!G139)</t>
  </si>
  <si>
    <t>=IF(ISBLANK(発行依頼書!G141),"",発行依頼書!G141)</t>
  </si>
  <si>
    <t>=IF(ISBLANK(発行依頼書!G143),"",発行依頼書!G143)</t>
  </si>
  <si>
    <t>=IF(ISBLANK(発行依頼書!G145),"",発行依頼書!G145)</t>
  </si>
  <si>
    <t>=IF(ISBLANK(発行依頼書!G147),"",発行依頼書!G147)</t>
  </si>
  <si>
    <t>=IF(ISBLANK(発行依頼書!G149),"",発行依頼書!G149)</t>
  </si>
  <si>
    <t>=IF(ISBLANK(発行依頼書!G151),"",発行依頼書!G151)</t>
  </si>
  <si>
    <t>=IF(ISBLANK(発行依頼書!G153),"",発行依頼書!G153)</t>
  </si>
  <si>
    <t>=IF(ISBLANK(発行依頼書!G155),"",発行依頼書!G155)</t>
  </si>
  <si>
    <t>=IF(ISBLANK(発行依頼書!G157),"",発行依頼書!G157)</t>
  </si>
  <si>
    <t>=IF(ISBLANK(発行依頼書!G159),"",発行依頼書!G159)</t>
  </si>
  <si>
    <t>=IF(ISBLANK(発行依頼書!G161),"",発行依頼書!G161)</t>
  </si>
  <si>
    <t>=IF(ISBLANK(発行依頼書!G163),"",発行依頼書!G163)</t>
  </si>
  <si>
    <t>=IF(ISBLANK(発行依頼書!G165),"",発行依頼書!G165)</t>
  </si>
  <si>
    <t>=IF(ISBLANK(発行依頼書!G167),"",発行依頼書!G167)</t>
  </si>
  <si>
    <t>=IF(ISBLANK(発行依頼書!G169),"",発行依頼書!G169)</t>
  </si>
  <si>
    <t>=IF(ISBLANK(発行依頼書!G171),"",発行依頼書!G171)</t>
  </si>
  <si>
    <t>=IF(ISBLANK(発行依頼書!G173),"",発行依頼書!G173)</t>
  </si>
  <si>
    <t>=IF(ISBLANK(発行依頼書!G175),"",発行依頼書!G175)</t>
  </si>
  <si>
    <t>=IF(ISBLANK(発行依頼書!G177),"",発行依頼書!G177)</t>
  </si>
  <si>
    <t>=IF(ISBLANK(発行依頼書!G179),"",発行依頼書!G179)</t>
  </si>
  <si>
    <t>=IF(ISBLANK(発行依頼書!G181),"",発行依頼書!G181)</t>
  </si>
  <si>
    <t>=IF(ISBLANK(発行依頼書!G183),"",発行依頼書!G183)</t>
  </si>
  <si>
    <t>=IF(ISBLANK(発行依頼書!G185),"",発行依頼書!G185)</t>
  </si>
  <si>
    <t>=IF(ISBLANK(発行依頼書!G187),"",発行依頼書!G187)</t>
  </si>
  <si>
    <t>=IF(ISBLANK(発行依頼書!G189),"",発行依頼書!G189)</t>
  </si>
  <si>
    <t>=IF(ISBLANK(発行依頼書!G191),"",発行依頼書!G191)</t>
  </si>
  <si>
    <t>=IF(ISBLANK(発行依頼書!G193),"",発行依頼書!G193)</t>
  </si>
  <si>
    <t>=IF(ISBLANK(発行依頼書!G195),"",発行依頼書!G195)</t>
  </si>
  <si>
    <t>=IF(ISBLANK(発行依頼書!G197),"",発行依頼書!G197)</t>
  </si>
  <si>
    <t>=IF(ISBLANK(発行依頼書!G199),"",発行依頼書!G199)</t>
  </si>
  <si>
    <t>=IF(ISBLANK(発行依頼書!G201),"",発行依頼書!G201)</t>
  </si>
  <si>
    <t>=IF(ISBLANK(発行依頼書!G203),"",発行依頼書!G203)</t>
  </si>
  <si>
    <t>=IF(ISBLANK(発行依頼書!G205),"",発行依頼書!G205)</t>
  </si>
  <si>
    <t>=IF(ISBLANK(発行依頼書!G207),"",発行依頼書!G207)</t>
  </si>
  <si>
    <t>=IF(ISBLANK(発行依頼書!G209),"",発行依頼書!G209)</t>
  </si>
  <si>
    <t>=IF(ISBLANK(発行依頼書!G211),"",発行依頼書!G211)</t>
  </si>
  <si>
    <t>=IF(ISBLANK(発行依頼書!G213),"",発行依頼書!G213)</t>
  </si>
  <si>
    <t>=IF(ISBLANK(発行依頼書!G215),"",発行依頼書!G215)</t>
  </si>
  <si>
    <t>=IF(ISBLANK(発行依頼書!G217),"",発行依頼書!G217)</t>
  </si>
  <si>
    <t>=IF(ISBLANK(発行依頼書!G219),"",発行依頼書!G219)</t>
  </si>
  <si>
    <t>=IF(ISBLANK(発行依頼書!G221),"",発行依頼書!G221)</t>
  </si>
  <si>
    <t>=IF(ISBLANK(発行依頼書!G223),"",発行依頼書!G223)</t>
  </si>
  <si>
    <t>=IF(ISBLANK(発行依頼書!G225),"",発行依頼書!G225)</t>
  </si>
  <si>
    <t>=IF(ISBLANK(発行依頼書!G227),"",発行依頼書!G227)</t>
  </si>
  <si>
    <t>=IF(ISBLANK(発行依頼書!G229),"",発行依頼書!G229)</t>
  </si>
  <si>
    <t>=IF(ISBLANK(発行依頼書!G231),"",発行依頼書!G231)</t>
  </si>
  <si>
    <t>=IF(ISBLANK(発行依頼書!G233),"",発行依頼書!G233)</t>
  </si>
  <si>
    <t>=IF(ISBLANK(発行依頼書!G235),"",発行依頼書!G235)</t>
  </si>
  <si>
    <t>=IF(ISBLANK(発行依頼書!G237),"",発行依頼書!G237)</t>
  </si>
  <si>
    <t>=IF(ISBLANK(発行依頼書!G239),"",発行依頼書!G239)</t>
  </si>
  <si>
    <t>=IF(ISBLANK(発行依頼書!G241),"",発行依頼書!G241)</t>
  </si>
  <si>
    <t>=IF(ISBLANK(発行依頼書!G243),"",発行依頼書!G243)</t>
  </si>
  <si>
    <t>=IF(ISBLANK(発行依頼書!G245),"",発行依頼書!G245)</t>
  </si>
  <si>
    <t>=IF(ISBLANK(発行依頼書!G247),"",発行依頼書!G247)</t>
  </si>
  <si>
    <t>=IF(ISBLANK(発行依頼書!G249),"",発行依頼書!G249)</t>
  </si>
  <si>
    <t>=IF(ISBLANK(発行依頼書!G251),"",発行依頼書!G251)</t>
  </si>
  <si>
    <t>=IF(ISBLANK(発行依頼書!G253),"",発行依頼書!G253)</t>
  </si>
  <si>
    <t>=IF(ISBLANK(発行依頼書!G255),"",発行依頼書!G255)</t>
  </si>
  <si>
    <t>=IF(ISBLANK(発行依頼書!G257),"",発行依頼書!G257)</t>
  </si>
  <si>
    <t>=IF(ISBLANK(発行依頼書!G259),"",発行依頼書!G259)</t>
  </si>
  <si>
    <t>=IF(ISBLANK(発行依頼書!G261),"",発行依頼書!G261)</t>
  </si>
  <si>
    <t>=IF(ISBLANK(発行依頼書!G263),"",発行依頼書!G263)</t>
  </si>
  <si>
    <t>=IF(ISBLANK(発行依頼書!G265),"",発行依頼書!G265)</t>
  </si>
  <si>
    <t>=IF(ISBLANK(発行依頼書!G267),"",発行依頼書!G267)</t>
  </si>
  <si>
    <t>=IF(ISBLANK(発行依頼書!G269),"",発行依頼書!G269)</t>
  </si>
  <si>
    <t>=IF(ISBLANK(発行依頼書!G271),"",発行依頼書!G271)</t>
  </si>
  <si>
    <t>=IF(ISBLANK(発行依頼書!G273),"",発行依頼書!G273)</t>
  </si>
  <si>
    <t>=IF(ISBLANK(発行依頼書!G275),"",発行依頼書!G275)</t>
  </si>
  <si>
    <t>=IF(ISBLANK(発行依頼書!G277),"",発行依頼書!G277)</t>
  </si>
  <si>
    <t>=IF(ISBLANK(発行依頼書!G279),"",発行依頼書!G279)</t>
  </si>
  <si>
    <t>=IF(ISBLANK(発行依頼書!G281),"",発行依頼書!G281)</t>
  </si>
  <si>
    <t>=IF(ISBLANK(発行依頼書!W44),"",CONCATENATE(TEXT(発行依頼書!W44,"#,##0"),発行依頼書!J43))</t>
  </si>
  <si>
    <t>=IF(ISBLANK(発行依頼書!W46),"",CONCATENATE(TEXT(発行依頼書!W46,"#,##0"),発行依頼書!J45))</t>
  </si>
  <si>
    <t>=IF(ISBLANK(発行依頼書!W48),"",CONCATENATE(TEXT(発行依頼書!W48,"#,##0"),発行依頼書!J47))</t>
  </si>
  <si>
    <t>=IF(ISBLANK(発行依頼書!W50),"",CONCATENATE(TEXT(発行依頼書!W50,"#,##0"),発行依頼書!J49))</t>
  </si>
  <si>
    <t>=IF(ISBLANK(発行依頼書!W52),"",CONCATENATE(TEXT(発行依頼書!W52,"#,##0"),発行依頼書!J51))</t>
  </si>
  <si>
    <t>=IF(ISBLANK(発行依頼書!W54),"",CONCATENATE(TEXT(発行依頼書!W54,"#,##0"),発行依頼書!J53))</t>
  </si>
  <si>
    <t>=IF(ISBLANK(発行依頼書!W56),"",CONCATENATE(TEXT(発行依頼書!W56,"#,##0"),発行依頼書!J55))</t>
  </si>
  <si>
    <t>=IF(ISBLANK(発行依頼書!W58),"",CONCATENATE(TEXT(発行依頼書!W58,"#,##0"),発行依頼書!J57))</t>
  </si>
  <si>
    <t>=IF(ISBLANK(発行依頼書!W60),"",CONCATENATE(TEXT(発行依頼書!W60,"#,##0"),発行依頼書!J59))</t>
  </si>
  <si>
    <t>=IF(ISBLANK(発行依頼書!W62),"",CONCATENATE(TEXT(発行依頼書!W62,"#,##0"),発行依頼書!J61))</t>
  </si>
  <si>
    <t>=IF(ISBLANK(発行依頼書!W64),"",CONCATENATE(TEXT(発行依頼書!W64,"#,##0"),発行依頼書!J63))</t>
  </si>
  <si>
    <t>=IF(ISBLANK(発行依頼書!W66),"",CONCATENATE(TEXT(発行依頼書!W66,"#,##0"),発行依頼書!J65))</t>
  </si>
  <si>
    <t>=IF(ISBLANK(発行依頼書!W68),"",CONCATENATE(TEXT(発行依頼書!W68,"#,##0"),発行依頼書!J67))</t>
  </si>
  <si>
    <t>=IF(ISBLANK(発行依頼書!W70),"",CONCATENATE(TEXT(発行依頼書!W70,"#,##0"),発行依頼書!J69))</t>
  </si>
  <si>
    <t>=IF(ISBLANK(発行依頼書!W72),"",CONCATENATE(TEXT(発行依頼書!W72,"#,##0"),発行依頼書!J71))</t>
  </si>
  <si>
    <t>=IF(ISBLANK(発行依頼書!W74),"",CONCATENATE(TEXT(発行依頼書!W74,"#,##0"),発行依頼書!J73))</t>
  </si>
  <si>
    <t>=IF(ISBLANK(発行依頼書!W76),"",CONCATENATE(TEXT(発行依頼書!W76,"#,##0"),発行依頼書!J75))</t>
  </si>
  <si>
    <t>=IF(ISBLANK(発行依頼書!W78),"",CONCATENATE(TEXT(発行依頼書!W78,"#,##0"),発行依頼書!J77))</t>
  </si>
  <si>
    <t>=IF(ISBLANK(発行依頼書!W80),"",CONCATENATE(TEXT(発行依頼書!W80,"#,##0"),発行依頼書!J79))</t>
  </si>
  <si>
    <t>=IF(ISBLANK(発行依頼書!W82),"",CONCATENATE(TEXT(発行依頼書!W82,"#,##0"),発行依頼書!J81))</t>
  </si>
  <si>
    <t>=IF(ISBLANK(発行依頼書!W84),"",CONCATENATE(TEXT(発行依頼書!W84,"#,##0"),発行依頼書!J83))</t>
  </si>
  <si>
    <t>=IF(ISBLANK(発行依頼書!W86),"",CONCATENATE(TEXT(発行依頼書!W86,"#,##0"),発行依頼書!J85))</t>
  </si>
  <si>
    <t>=IF(ISBLANK(発行依頼書!W88),"",CONCATENATE(TEXT(発行依頼書!W88,"#,##0"),発行依頼書!J87))</t>
  </si>
  <si>
    <t>=IF(ISBLANK(発行依頼書!W90),"",CONCATENATE(TEXT(発行依頼書!W90,"#,##0"),発行依頼書!J89))</t>
  </si>
  <si>
    <t>=IF(ISBLANK(発行依頼書!W92),"",CONCATENATE(TEXT(発行依頼書!W92,"#,##0"),発行依頼書!J91))</t>
  </si>
  <si>
    <t>=IF(ISBLANK(発行依頼書!W94),"",CONCATENATE(TEXT(発行依頼書!W94,"#,##0"),発行依頼書!J93))</t>
  </si>
  <si>
    <t>=IF(ISBLANK(発行依頼書!W96),"",CONCATENATE(TEXT(発行依頼書!W96,"#,##0"),発行依頼書!J95))</t>
  </si>
  <si>
    <t>=IF(ISBLANK(発行依頼書!W98),"",CONCATENATE(TEXT(発行依頼書!W98,"#,##0"),発行依頼書!J97))</t>
  </si>
  <si>
    <t>=IF(ISBLANK(発行依頼書!W100),"",CONCATENATE(TEXT(発行依頼書!W100,"#,##0"),発行依頼書!J99))</t>
  </si>
  <si>
    <t>=IF(ISBLANK(発行依頼書!W102),"",CONCATENATE(TEXT(発行依頼書!W102,"#,##0"),発行依頼書!J101))</t>
  </si>
  <si>
    <t>=IF(ISBLANK(発行依頼書!W104),"",CONCATENATE(TEXT(発行依頼書!W104,"#,##0"),発行依頼書!J103))</t>
  </si>
  <si>
    <t>=IF(ISBLANK(発行依頼書!W106),"",CONCATENATE(TEXT(発行依頼書!W106,"#,##0"),発行依頼書!J105))</t>
  </si>
  <si>
    <t>=IF(ISBLANK(発行依頼書!W108),"",CONCATENATE(TEXT(発行依頼書!W108,"#,##0"),発行依頼書!J107))</t>
  </si>
  <si>
    <t>=IF(ISBLANK(発行依頼書!W110),"",CONCATENATE(TEXT(発行依頼書!W110,"#,##0"),発行依頼書!J109))</t>
  </si>
  <si>
    <t>=IF(ISBLANK(発行依頼書!W112),"",CONCATENATE(TEXT(発行依頼書!W112,"#,##0"),発行依頼書!J111))</t>
  </si>
  <si>
    <t>=IF(ISBLANK(発行依頼書!W114),"",CONCATENATE(TEXT(発行依頼書!W114,"#,##0"),発行依頼書!J113))</t>
  </si>
  <si>
    <t>=IF(ISBLANK(発行依頼書!W116),"",CONCATENATE(TEXT(発行依頼書!W116,"#,##0"),発行依頼書!J115))</t>
  </si>
  <si>
    <t>=IF(ISBLANK(発行依頼書!W118),"",CONCATENATE(TEXT(発行依頼書!W118,"#,##0"),発行依頼書!J117))</t>
  </si>
  <si>
    <t>=IF(ISBLANK(発行依頼書!W120),"",CONCATENATE(TEXT(発行依頼書!W120,"#,##0"),発行依頼書!J119))</t>
  </si>
  <si>
    <t>=IF(ISBLANK(発行依頼書!W122),"",CONCATENATE(TEXT(発行依頼書!W122,"#,##0"),発行依頼書!J121))</t>
  </si>
  <si>
    <t>=IF(ISBLANK(発行依頼書!W124),"",CONCATENATE(TEXT(発行依頼書!W124,"#,##0"),発行依頼書!J123))</t>
  </si>
  <si>
    <t>=IF(ISBLANK(発行依頼書!W126),"",CONCATENATE(TEXT(発行依頼書!W126,"#,##0"),発行依頼書!J125))</t>
  </si>
  <si>
    <t>=IF(ISBLANK(発行依頼書!W128),"",CONCATENATE(TEXT(発行依頼書!W128,"#,##0"),発行依頼書!J127))</t>
  </si>
  <si>
    <t>=IF(ISBLANK(発行依頼書!W130),"",CONCATENATE(TEXT(発行依頼書!W130,"#,##0"),発行依頼書!J129))</t>
  </si>
  <si>
    <t>=IF(ISBLANK(発行依頼書!W132),"",CONCATENATE(TEXT(発行依頼書!W132,"#,##0"),発行依頼書!J131))</t>
  </si>
  <si>
    <t>=IF(ISBLANK(発行依頼書!W134),"",CONCATENATE(TEXT(発行依頼書!W134,"#,##0"),発行依頼書!J133))</t>
  </si>
  <si>
    <t>=IF(ISBLANK(発行依頼書!W136),"",CONCATENATE(TEXT(発行依頼書!W136,"#,##0"),発行依頼書!J135))</t>
  </si>
  <si>
    <t>=IF(ISBLANK(発行依頼書!W138),"",CONCATENATE(TEXT(発行依頼書!W138,"#,##0"),発行依頼書!J137))</t>
  </si>
  <si>
    <t>=IF(ISBLANK(発行依頼書!W140),"",CONCATENATE(TEXT(発行依頼書!W140,"#,##0"),発行依頼書!J139))</t>
  </si>
  <si>
    <t>=IF(ISBLANK(発行依頼書!W142),"",CONCATENATE(TEXT(発行依頼書!W142,"#,##0"),発行依頼書!J141))</t>
  </si>
  <si>
    <t>=IF(ISBLANK(発行依頼書!W144),"",CONCATENATE(TEXT(発行依頼書!W144,"#,##0"),発行依頼書!J143))</t>
  </si>
  <si>
    <t>=IF(ISBLANK(発行依頼書!W146),"",CONCATENATE(TEXT(発行依頼書!W146,"#,##0"),発行依頼書!J145))</t>
  </si>
  <si>
    <t>=IF(ISBLANK(発行依頼書!W148),"",CONCATENATE(TEXT(発行依頼書!W148,"#,##0"),発行依頼書!J147))</t>
  </si>
  <si>
    <t>=IF(ISBLANK(発行依頼書!W150),"",CONCATENATE(TEXT(発行依頼書!W150,"#,##0"),発行依頼書!J149))</t>
  </si>
  <si>
    <t>=IF(ISBLANK(発行依頼書!W152),"",CONCATENATE(TEXT(発行依頼書!W152,"#,##0"),発行依頼書!J151))</t>
  </si>
  <si>
    <t>=IF(ISBLANK(発行依頼書!W154),"",CONCATENATE(TEXT(発行依頼書!W154,"#,##0"),発行依頼書!J153))</t>
  </si>
  <si>
    <t>=IF(ISBLANK(発行依頼書!W156),"",CONCATENATE(TEXT(発行依頼書!W156,"#,##0"),発行依頼書!J155))</t>
  </si>
  <si>
    <t>=IF(ISBLANK(発行依頼書!W158),"",CONCATENATE(TEXT(発行依頼書!W158,"#,##0"),発行依頼書!J157))</t>
  </si>
  <si>
    <t>=IF(ISBLANK(発行依頼書!W160),"",CONCATENATE(TEXT(発行依頼書!W160,"#,##0"),発行依頼書!J159))</t>
  </si>
  <si>
    <t>=IF(ISBLANK(発行依頼書!W162),"",CONCATENATE(TEXT(発行依頼書!W162,"#,##0"),発行依頼書!J161))</t>
  </si>
  <si>
    <t>=IF(ISBLANK(発行依頼書!W164),"",CONCATENATE(TEXT(発行依頼書!W164,"#,##0"),発行依頼書!J163))</t>
  </si>
  <si>
    <t>=IF(ISBLANK(発行依頼書!W166),"",CONCATENATE(TEXT(発行依頼書!W166,"#,##0"),発行依頼書!J165))</t>
  </si>
  <si>
    <t>=IF(ISBLANK(発行依頼書!W168),"",CONCATENATE(TEXT(発行依頼書!W168,"#,##0"),発行依頼書!J167))</t>
  </si>
  <si>
    <t>=IF(ISBLANK(発行依頼書!W170),"",CONCATENATE(TEXT(発行依頼書!W170,"#,##0"),発行依頼書!J169))</t>
  </si>
  <si>
    <t>=IF(ISBLANK(発行依頼書!W172),"",CONCATENATE(TEXT(発行依頼書!W172,"#,##0"),発行依頼書!J171))</t>
  </si>
  <si>
    <t>=IF(ISBLANK(発行依頼書!W174),"",CONCATENATE(TEXT(発行依頼書!W174,"#,##0"),発行依頼書!J173))</t>
  </si>
  <si>
    <t>=IF(ISBLANK(発行依頼書!W176),"",CONCATENATE(TEXT(発行依頼書!W176,"#,##0"),発行依頼書!J175))</t>
  </si>
  <si>
    <t>=IF(ISBLANK(発行依頼書!W178),"",CONCATENATE(TEXT(発行依頼書!W178,"#,##0"),発行依頼書!J177))</t>
  </si>
  <si>
    <t>=IF(ISBLANK(発行依頼書!W180),"",CONCATENATE(TEXT(発行依頼書!W180,"#,##0"),発行依頼書!J179))</t>
  </si>
  <si>
    <t>=IF(ISBLANK(発行依頼書!W182),"",CONCATENATE(TEXT(発行依頼書!W182,"#,##0"),発行依頼書!J181))</t>
  </si>
  <si>
    <t>=IF(ISBLANK(発行依頼書!W184),"",CONCATENATE(TEXT(発行依頼書!W184,"#,##0"),発行依頼書!J183))</t>
  </si>
  <si>
    <t>=IF(ISBLANK(発行依頼書!W186),"",CONCATENATE(TEXT(発行依頼書!W186,"#,##0"),発行依頼書!J185))</t>
  </si>
  <si>
    <t>=IF(ISBLANK(発行依頼書!W188),"",CONCATENATE(TEXT(発行依頼書!W188,"#,##0"),発行依頼書!J187))</t>
  </si>
  <si>
    <t>=IF(ISBLANK(発行依頼書!W190),"",CONCATENATE(TEXT(発行依頼書!W190,"#,##0"),発行依頼書!J189))</t>
  </si>
  <si>
    <t>=IF(ISBLANK(発行依頼書!W192),"",CONCATENATE(TEXT(発行依頼書!W192,"#,##0"),発行依頼書!J191))</t>
  </si>
  <si>
    <t>=IF(ISBLANK(発行依頼書!W194),"",CONCATENATE(TEXT(発行依頼書!W194,"#,##0"),発行依頼書!J193))</t>
  </si>
  <si>
    <t>=IF(ISBLANK(発行依頼書!W196),"",CONCATENATE(TEXT(発行依頼書!W196,"#,##0"),発行依頼書!J195))</t>
  </si>
  <si>
    <t>=IF(ISBLANK(発行依頼書!W198),"",CONCATENATE(TEXT(発行依頼書!W198,"#,##0"),発行依頼書!J197))</t>
  </si>
  <si>
    <t>=IF(ISBLANK(発行依頼書!W200),"",CONCATENATE(TEXT(発行依頼書!W200,"#,##0"),発行依頼書!J199))</t>
  </si>
  <si>
    <t>=IF(ISBLANK(発行依頼書!W202),"",CONCATENATE(TEXT(発行依頼書!W202,"#,##0"),発行依頼書!J201))</t>
  </si>
  <si>
    <t>=IF(ISBLANK(発行依頼書!W204),"",CONCATENATE(TEXT(発行依頼書!W204,"#,##0"),発行依頼書!J203))</t>
  </si>
  <si>
    <t>=IF(ISBLANK(発行依頼書!W206),"",CONCATENATE(TEXT(発行依頼書!W206,"#,##0"),発行依頼書!J205))</t>
  </si>
  <si>
    <t>=IF(ISBLANK(発行依頼書!W208),"",CONCATENATE(TEXT(発行依頼書!W208,"#,##0"),発行依頼書!J207))</t>
  </si>
  <si>
    <t>=IF(ISBLANK(発行依頼書!W210),"",CONCATENATE(TEXT(発行依頼書!W210,"#,##0"),発行依頼書!J209))</t>
  </si>
  <si>
    <t>=IF(ISBLANK(発行依頼書!W212),"",CONCATENATE(TEXT(発行依頼書!W212,"#,##0"),発行依頼書!J211))</t>
  </si>
  <si>
    <t>=IF(ISBLANK(発行依頼書!W214),"",CONCATENATE(TEXT(発行依頼書!W214,"#,##0"),発行依頼書!J213))</t>
  </si>
  <si>
    <t>=IF(ISBLANK(発行依頼書!W216),"",CONCATENATE(TEXT(発行依頼書!W216,"#,##0"),発行依頼書!J215))</t>
  </si>
  <si>
    <t>=IF(ISBLANK(発行依頼書!W218),"",CONCATENATE(TEXT(発行依頼書!W218,"#,##0"),発行依頼書!J217))</t>
  </si>
  <si>
    <t>=IF(ISBLANK(発行依頼書!W220),"",CONCATENATE(TEXT(発行依頼書!W220,"#,##0"),発行依頼書!J219))</t>
  </si>
  <si>
    <t>=IF(ISBLANK(発行依頼書!W222),"",CONCATENATE(TEXT(発行依頼書!W222,"#,##0"),発行依頼書!J221))</t>
  </si>
  <si>
    <t>=IF(ISBLANK(発行依頼書!W224),"",CONCATENATE(TEXT(発行依頼書!W224,"#,##0"),発行依頼書!J223))</t>
  </si>
  <si>
    <t>=IF(ISBLANK(発行依頼書!W226),"",CONCATENATE(TEXT(発行依頼書!W226,"#,##0"),発行依頼書!J225))</t>
  </si>
  <si>
    <t>=IF(ISBLANK(発行依頼書!W228),"",CONCATENATE(TEXT(発行依頼書!W228,"#,##0"),発行依頼書!J227))</t>
  </si>
  <si>
    <t>=IF(ISBLANK(発行依頼書!W230),"",CONCATENATE(TEXT(発行依頼書!W230,"#,##0"),発行依頼書!J229))</t>
  </si>
  <si>
    <t>=IF(ISBLANK(発行依頼書!W232),"",CONCATENATE(TEXT(発行依頼書!W232,"#,##0"),発行依頼書!J231))</t>
  </si>
  <si>
    <t>=IF(ISBLANK(発行依頼書!W234),"",CONCATENATE(TEXT(発行依頼書!W234,"#,##0"),発行依頼書!J233))</t>
  </si>
  <si>
    <t>=IF(ISBLANK(発行依頼書!W236),"",CONCATENATE(TEXT(発行依頼書!W236,"#,##0"),発行依頼書!J235))</t>
  </si>
  <si>
    <t>=IF(ISBLANK(発行依頼書!W238),"",CONCATENATE(TEXT(発行依頼書!W238,"#,##0"),発行依頼書!J237))</t>
  </si>
  <si>
    <t>=IF(ISBLANK(発行依頼書!W240),"",CONCATENATE(TEXT(発行依頼書!W240,"#,##0"),発行依頼書!J239))</t>
  </si>
  <si>
    <t>=IF(ISBLANK(発行依頼書!W242),"",CONCATENATE(TEXT(発行依頼書!W242,"#,##0"),発行依頼書!J241))</t>
  </si>
  <si>
    <t>=IF(ISBLANK(発行依頼書!W244),"",CONCATENATE(TEXT(発行依頼書!W244,"#,##0"),発行依頼書!J243))</t>
  </si>
  <si>
    <t>=IF(ISBLANK(発行依頼書!W246),"",CONCATENATE(TEXT(発行依頼書!W246,"#,##0"),発行依頼書!J245))</t>
  </si>
  <si>
    <t>=IF(ISBLANK(発行依頼書!W248),"",CONCATENATE(TEXT(発行依頼書!W248,"#,##0"),発行依頼書!J247))</t>
  </si>
  <si>
    <t>=IF(ISBLANK(発行依頼書!W250),"",CONCATENATE(TEXT(発行依頼書!W250,"#,##0"),発行依頼書!J249))</t>
  </si>
  <si>
    <t>=IF(ISBLANK(発行依頼書!W252),"",CONCATENATE(TEXT(発行依頼書!W252,"#,##0"),発行依頼書!J251))</t>
  </si>
  <si>
    <t>=IF(ISBLANK(発行依頼書!W254),"",CONCATENATE(TEXT(発行依頼書!W254,"#,##0"),発行依頼書!J253))</t>
  </si>
  <si>
    <t>=IF(ISBLANK(発行依頼書!W256),"",CONCATENATE(TEXT(発行依頼書!W256,"#,##0"),発行依頼書!J255))</t>
  </si>
  <si>
    <t>=IF(ISBLANK(発行依頼書!W258),"",CONCATENATE(TEXT(発行依頼書!W258,"#,##0"),発行依頼書!J257))</t>
  </si>
  <si>
    <t>=IF(ISBLANK(発行依頼書!W260),"",CONCATENATE(TEXT(発行依頼書!W260,"#,##0"),発行依頼書!J259))</t>
  </si>
  <si>
    <t>=IF(ISBLANK(発行依頼書!W262),"",CONCATENATE(TEXT(発行依頼書!W262,"#,##0"),発行依頼書!J261))</t>
  </si>
  <si>
    <t>=IF(ISBLANK(発行依頼書!W264),"",CONCATENATE(TEXT(発行依頼書!W264,"#,##0"),発行依頼書!J263))</t>
  </si>
  <si>
    <t>=IF(ISBLANK(発行依頼書!W266),"",CONCATENATE(TEXT(発行依頼書!W266,"#,##0"),発行依頼書!J265))</t>
  </si>
  <si>
    <t>=IF(ISBLANK(発行依頼書!W268),"",CONCATENATE(TEXT(発行依頼書!W268,"#,##0"),発行依頼書!J267))</t>
  </si>
  <si>
    <t>=IF(ISBLANK(発行依頼書!W270),"",CONCATENATE(TEXT(発行依頼書!W270,"#,##0"),発行依頼書!J269))</t>
  </si>
  <si>
    <t>=IF(ISBLANK(発行依頼書!W272),"",CONCATENATE(TEXT(発行依頼書!W272,"#,##0"),発行依頼書!J271))</t>
  </si>
  <si>
    <t>=IF(ISBLANK(発行依頼書!W274),"",CONCATENATE(TEXT(発行依頼書!W274,"#,##0"),発行依頼書!J273))</t>
  </si>
  <si>
    <t>=IF(ISBLANK(発行依頼書!W276),"",CONCATENATE(TEXT(発行依頼書!W276,"#,##0"),発行依頼書!J275))</t>
  </si>
  <si>
    <t>=IF(ISBLANK(発行依頼書!W278),"",CONCATENATE(TEXT(発行依頼書!W278,"#,##0"),発行依頼書!J277))</t>
  </si>
  <si>
    <t>=IF(ISBLANK(発行依頼書!W280),"",CONCATENATE(TEXT(発行依頼書!W280,"#,##0"),発行依頼書!J279))</t>
  </si>
  <si>
    <t>=IF(ISBLANK(発行依頼書!W282),"",CONCATENATE(TEXT(発行依頼書!W282,"#,##0"),発行依頼書!J281))</t>
  </si>
  <si>
    <t>設計事務所</t>
    <rPh sb="0" eb="2">
      <t>セッケイ</t>
    </rPh>
    <rPh sb="2" eb="4">
      <t>ジム</t>
    </rPh>
    <rPh sb="4" eb="5">
      <t>ショ</t>
    </rPh>
    <phoneticPr fontId="2"/>
  </si>
  <si>
    <t>建物概況</t>
    <rPh sb="0" eb="2">
      <t>タテモノ</t>
    </rPh>
    <rPh sb="2" eb="4">
      <t>ガイキョウ</t>
    </rPh>
    <phoneticPr fontId="2"/>
  </si>
  <si>
    <t>宛先</t>
    <rPh sb="0" eb="2">
      <t>アテサキ</t>
    </rPh>
    <phoneticPr fontId="2"/>
  </si>
  <si>
    <t>証明書の部数</t>
    <rPh sb="0" eb="3">
      <t>ショウメイショ</t>
    </rPh>
    <rPh sb="4" eb="6">
      <t>ブスウ</t>
    </rPh>
    <phoneticPr fontId="2"/>
  </si>
  <si>
    <t>防水工事会社</t>
    <rPh sb="0" eb="2">
      <t>ボウスイ</t>
    </rPh>
    <rPh sb="2" eb="4">
      <t>コウジ</t>
    </rPh>
    <rPh sb="4" eb="6">
      <t>ガイシャ</t>
    </rPh>
    <phoneticPr fontId="2"/>
  </si>
  <si>
    <t>明細情報は下段の「出荷明細」にご記入ください。</t>
    <rPh sb="0" eb="2">
      <t>メイサイ</t>
    </rPh>
    <rPh sb="2" eb="4">
      <t>ジョウホウ</t>
    </rPh>
    <rPh sb="5" eb="7">
      <t>カダン</t>
    </rPh>
    <rPh sb="9" eb="11">
      <t>シュッカ</t>
    </rPh>
    <rPh sb="11" eb="13">
      <t>メイサイ</t>
    </rPh>
    <rPh sb="16" eb="18">
      <t>キニュウ</t>
    </rPh>
    <phoneticPr fontId="2"/>
  </si>
  <si>
    <r>
      <t xml:space="preserve">設計事務所 </t>
    </r>
    <r>
      <rPr>
        <sz val="8"/>
        <color indexed="8"/>
        <rFont val="ＭＳ Ｐゴシック"/>
        <family val="3"/>
        <charset val="128"/>
      </rPr>
      <t>(任意)</t>
    </r>
    <rPh sb="0" eb="2">
      <t>セッケイ</t>
    </rPh>
    <rPh sb="2" eb="4">
      <t>ジム</t>
    </rPh>
    <rPh sb="4" eb="5">
      <t>ショ</t>
    </rPh>
    <rPh sb="7" eb="9">
      <t>ニンイ</t>
    </rPh>
    <phoneticPr fontId="2"/>
  </si>
  <si>
    <t>防水工事保証書・出荷証明書 発行依頼書</t>
    <rPh sb="0" eb="2">
      <t>ボウスイ</t>
    </rPh>
    <rPh sb="2" eb="4">
      <t>コウジ</t>
    </rPh>
    <rPh sb="4" eb="7">
      <t>ホショウショ</t>
    </rPh>
    <rPh sb="8" eb="10">
      <t>シュッカ</t>
    </rPh>
    <rPh sb="10" eb="13">
      <t>ショウメイショ</t>
    </rPh>
    <rPh sb="14" eb="16">
      <t>ハッコウ</t>
    </rPh>
    <rPh sb="16" eb="18">
      <t>イライ</t>
    </rPh>
    <phoneticPr fontId="2"/>
  </si>
  <si>
    <t>連名</t>
    <rPh sb="0" eb="2">
      <t>レンメイ</t>
    </rPh>
    <phoneticPr fontId="2"/>
  </si>
  <si>
    <t>材料購入業者</t>
    <rPh sb="0" eb="2">
      <t>ザイリョウ</t>
    </rPh>
    <rPh sb="2" eb="4">
      <t>コウニュウ</t>
    </rPh>
    <rPh sb="4" eb="6">
      <t>ギョウシャ</t>
    </rPh>
    <phoneticPr fontId="2"/>
  </si>
  <si>
    <t>材料購入・施工会社が保証書の名義と異なる場合はご記入ください</t>
    <rPh sb="0" eb="2">
      <t>ザイリョウ</t>
    </rPh>
    <rPh sb="2" eb="4">
      <t>コウニュウ</t>
    </rPh>
    <rPh sb="5" eb="7">
      <t>セコウ</t>
    </rPh>
    <rPh sb="7" eb="9">
      <t>カイシャ</t>
    </rPh>
    <rPh sb="10" eb="13">
      <t>ホショウショ</t>
    </rPh>
    <rPh sb="14" eb="16">
      <t>メイギ</t>
    </rPh>
    <rPh sb="17" eb="18">
      <t>コト</t>
    </rPh>
    <rPh sb="20" eb="22">
      <t>バアイ</t>
    </rPh>
    <rPh sb="24" eb="26">
      <t>キニュウ</t>
    </rPh>
    <phoneticPr fontId="2"/>
  </si>
  <si>
    <t>電話番号</t>
    <rPh sb="0" eb="2">
      <t>デンワ</t>
    </rPh>
    <rPh sb="2" eb="4">
      <t>バンゴウ</t>
    </rPh>
    <phoneticPr fontId="2"/>
  </si>
  <si>
    <t>担当者</t>
    <rPh sb="0" eb="3">
      <t>タントウシャ</t>
    </rPh>
    <phoneticPr fontId="2"/>
  </si>
  <si>
    <t>上記防水工事会社と同一の場合は記入不要です</t>
    <rPh sb="0" eb="2">
      <t>ジョウキ</t>
    </rPh>
    <rPh sb="2" eb="4">
      <t>ボウスイ</t>
    </rPh>
    <rPh sb="4" eb="6">
      <t>コウジ</t>
    </rPh>
    <rPh sb="6" eb="8">
      <t>ガイシャ</t>
    </rPh>
    <rPh sb="9" eb="11">
      <t>ドウイツ</t>
    </rPh>
    <rPh sb="12" eb="14">
      <t>バアイ</t>
    </rPh>
    <rPh sb="15" eb="17">
      <t>キニュウ</t>
    </rPh>
    <rPh sb="17" eb="19">
      <t>フヨウ</t>
    </rPh>
    <phoneticPr fontId="2"/>
  </si>
  <si>
    <t>備考/単位</t>
    <phoneticPr fontId="9"/>
  </si>
  <si>
    <t>出荷月日 / 数 量</t>
    <rPh sb="7" eb="8">
      <t>カズ</t>
    </rPh>
    <rPh sb="9" eb="10">
      <t>リョウ</t>
    </rPh>
    <phoneticPr fontId="9"/>
  </si>
  <si>
    <t>製 品 名 / 規 格</t>
    <rPh sb="0" eb="1">
      <t>セイ</t>
    </rPh>
    <rPh sb="2" eb="3">
      <t>ヒン</t>
    </rPh>
    <rPh sb="4" eb="5">
      <t>メイ</t>
    </rPh>
    <phoneticPr fontId="2"/>
  </si>
  <si>
    <t>面積・数量欄の印刷</t>
    <rPh sb="0" eb="2">
      <t>メンセキ</t>
    </rPh>
    <rPh sb="3" eb="5">
      <t>スウリョウ</t>
    </rPh>
    <rPh sb="5" eb="6">
      <t>ラン</t>
    </rPh>
    <rPh sb="7" eb="9">
      <t>インサツ</t>
    </rPh>
    <phoneticPr fontId="2"/>
  </si>
  <si>
    <t>合計</t>
    <rPh sb="0" eb="2">
      <t>ゴウケイ</t>
    </rPh>
    <phoneticPr fontId="9"/>
  </si>
  <si>
    <t>年月は必ず入力してください。日が不明な場合は空白でかまいません</t>
    <rPh sb="0" eb="2">
      <t>ネンゲツ</t>
    </rPh>
    <rPh sb="3" eb="4">
      <t>カナラ</t>
    </rPh>
    <rPh sb="5" eb="7">
      <t>ニュウリョク</t>
    </rPh>
    <rPh sb="14" eb="15">
      <t>ビ</t>
    </rPh>
    <rPh sb="16" eb="18">
      <t>フメイ</t>
    </rPh>
    <rPh sb="19" eb="21">
      <t>バアイ</t>
    </rPh>
    <rPh sb="22" eb="24">
      <t>クウハク</t>
    </rPh>
    <phoneticPr fontId="2"/>
  </si>
  <si>
    <t>選択肢</t>
    <rPh sb="0" eb="3">
      <t>センタクシ</t>
    </rPh>
    <phoneticPr fontId="2"/>
  </si>
  <si>
    <t>敬称</t>
    <rPh sb="0" eb="2">
      <t>ケイショウ</t>
    </rPh>
    <phoneticPr fontId="2"/>
  </si>
  <si>
    <t>発行部数</t>
    <rPh sb="0" eb="2">
      <t>ハッコウ</t>
    </rPh>
    <phoneticPr fontId="2"/>
  </si>
  <si>
    <t>本保証書の依頼者である会社名をご記入ください</t>
    <rPh sb="0" eb="1">
      <t>ホン</t>
    </rPh>
    <rPh sb="1" eb="4">
      <t>ホショウショ</t>
    </rPh>
    <rPh sb="5" eb="7">
      <t>イライ</t>
    </rPh>
    <rPh sb="7" eb="8">
      <t>シャ</t>
    </rPh>
    <rPh sb="11" eb="14">
      <t>カイシャメイ</t>
    </rPh>
    <rPh sb="16" eb="18">
      <t>キニュウ</t>
    </rPh>
    <phoneticPr fontId="2"/>
  </si>
  <si>
    <r>
      <t>基本情報　</t>
    </r>
    <r>
      <rPr>
        <sz val="10"/>
        <color indexed="10"/>
        <rFont val="ＭＳ Ｐゴシック"/>
        <family val="3"/>
        <charset val="128"/>
      </rPr>
      <t>発行を依頼する場合はすべての項目を記入してください</t>
    </r>
    <rPh sb="0" eb="2">
      <t>キホン</t>
    </rPh>
    <rPh sb="2" eb="4">
      <t>ジョウホウ</t>
    </rPh>
    <rPh sb="5" eb="7">
      <t>ハッコウ</t>
    </rPh>
    <rPh sb="8" eb="10">
      <t>イライ</t>
    </rPh>
    <rPh sb="12" eb="14">
      <t>バアイ</t>
    </rPh>
    <rPh sb="19" eb="21">
      <t>コウモク</t>
    </rPh>
    <rPh sb="22" eb="24">
      <t>キニュウ</t>
    </rPh>
    <phoneticPr fontId="2"/>
  </si>
  <si>
    <r>
      <t>基本情報　</t>
    </r>
    <r>
      <rPr>
        <sz val="10"/>
        <color indexed="10"/>
        <rFont val="ＭＳ Ｐゴシック"/>
        <family val="3"/>
        <charset val="128"/>
      </rPr>
      <t>発行を依頼する場合はすべての項目を記入してください</t>
    </r>
    <rPh sb="0" eb="2">
      <t>キホン</t>
    </rPh>
    <rPh sb="2" eb="4">
      <t>ジョウホウ</t>
    </rPh>
    <phoneticPr fontId="2"/>
  </si>
  <si>
    <t>役職 代表者名</t>
    <rPh sb="0" eb="2">
      <t>ヤクショク</t>
    </rPh>
    <rPh sb="3" eb="6">
      <t>ダイヒョウシャ</t>
    </rPh>
    <rPh sb="6" eb="7">
      <t>メイ</t>
    </rPh>
    <phoneticPr fontId="2"/>
  </si>
  <si>
    <t>御中</t>
    <rPh sb="0" eb="2">
      <t>オンチュウ</t>
    </rPh>
    <phoneticPr fontId="2"/>
  </si>
  <si>
    <t>様</t>
    <rPh sb="0" eb="1">
      <t>サマ</t>
    </rPh>
    <phoneticPr fontId="2"/>
  </si>
  <si>
    <t>殿</t>
    <rPh sb="0" eb="1">
      <t>ドノ</t>
    </rPh>
    <phoneticPr fontId="2"/>
  </si>
  <si>
    <r>
      <t>保証内容　</t>
    </r>
    <r>
      <rPr>
        <sz val="10"/>
        <color indexed="10"/>
        <rFont val="ＭＳ Ｐゴシック"/>
        <family val="3"/>
        <charset val="128"/>
      </rPr>
      <t>保証書に印字されますので仕様ごとの項目（部位や防水仕様など）は必ず記入してください</t>
    </r>
    <rPh sb="0" eb="2">
      <t>ホショウ</t>
    </rPh>
    <rPh sb="2" eb="4">
      <t>ナイヨウ</t>
    </rPh>
    <rPh sb="5" eb="7">
      <t>ホショウ</t>
    </rPh>
    <rPh sb="7" eb="8">
      <t>ショ</t>
    </rPh>
    <rPh sb="9" eb="11">
      <t>インジ</t>
    </rPh>
    <rPh sb="17" eb="19">
      <t>シヨウ</t>
    </rPh>
    <rPh sb="22" eb="24">
      <t>コウモク</t>
    </rPh>
    <rPh sb="25" eb="27">
      <t>ブイ</t>
    </rPh>
    <rPh sb="28" eb="30">
      <t>ボウスイ</t>
    </rPh>
    <rPh sb="30" eb="32">
      <t>シヨウ</t>
    </rPh>
    <rPh sb="36" eb="37">
      <t>カナラ</t>
    </rPh>
    <rPh sb="38" eb="40">
      <t>キニュウ</t>
    </rPh>
    <phoneticPr fontId="2"/>
  </si>
  <si>
    <t>書類到着希望日</t>
    <rPh sb="0" eb="2">
      <t>ショルイ</t>
    </rPh>
    <rPh sb="2" eb="4">
      <t>トウチャク</t>
    </rPh>
    <rPh sb="4" eb="7">
      <t>キボウビ</t>
    </rPh>
    <phoneticPr fontId="2"/>
  </si>
  <si>
    <t>備考</t>
    <rPh sb="0" eb="2">
      <t>ビコウ</t>
    </rPh>
    <phoneticPr fontId="2"/>
  </si>
  <si>
    <t>"防水工事保証書"の発行依頼はこちらにご記入ください。</t>
    <rPh sb="1" eb="3">
      <t>ボウスイ</t>
    </rPh>
    <rPh sb="3" eb="5">
      <t>コウジ</t>
    </rPh>
    <rPh sb="5" eb="8">
      <t>ホショウショ</t>
    </rPh>
    <rPh sb="10" eb="12">
      <t>ハッコウ</t>
    </rPh>
    <rPh sb="12" eb="14">
      <t>イライ</t>
    </rPh>
    <rPh sb="20" eb="22">
      <t>キニュウ</t>
    </rPh>
    <phoneticPr fontId="2"/>
  </si>
  <si>
    <t>書類発行日</t>
    <rPh sb="0" eb="2">
      <t>ショルイ</t>
    </rPh>
    <rPh sb="2" eb="5">
      <t>ハッコウビ</t>
    </rPh>
    <phoneticPr fontId="2"/>
  </si>
  <si>
    <t>"出荷証明書"の発行依頼はこちらにご記入ください。</t>
    <rPh sb="1" eb="3">
      <t>シュッカ</t>
    </rPh>
    <rPh sb="3" eb="6">
      <t>ショウメイショ</t>
    </rPh>
    <rPh sb="8" eb="10">
      <t>ハッコウ</t>
    </rPh>
    <rPh sb="10" eb="12">
      <t>イライ</t>
    </rPh>
    <rPh sb="18" eb="20">
      <t>キニュウ</t>
    </rPh>
    <phoneticPr fontId="2"/>
  </si>
  <si>
    <t>建物種類</t>
  </si>
  <si>
    <t>住所①</t>
  </si>
  <si>
    <t>住所②</t>
  </si>
  <si>
    <t>販売商社情報</t>
  </si>
  <si>
    <t>工事名称表記</t>
    <rPh sb="0" eb="2">
      <t>コウジ</t>
    </rPh>
    <rPh sb="2" eb="4">
      <t>メイショウ</t>
    </rPh>
    <rPh sb="4" eb="6">
      <t>ヒョウキ</t>
    </rPh>
    <phoneticPr fontId="2"/>
  </si>
  <si>
    <t>請負業者区分</t>
    <rPh sb="4" eb="6">
      <t>クブン</t>
    </rPh>
    <phoneticPr fontId="2"/>
  </si>
  <si>
    <t>業者区分1</t>
    <rPh sb="2" eb="4">
      <t>クブン</t>
    </rPh>
    <phoneticPr fontId="2"/>
  </si>
  <si>
    <t>業者区分2</t>
    <rPh sb="2" eb="4">
      <t>クブン</t>
    </rPh>
    <phoneticPr fontId="2"/>
  </si>
  <si>
    <t>建物名称</t>
    <rPh sb="0" eb="2">
      <t>タテモノ</t>
    </rPh>
    <rPh sb="2" eb="4">
      <t>メイショウ</t>
    </rPh>
    <phoneticPr fontId="2"/>
  </si>
  <si>
    <t>建設会社</t>
    <rPh sb="0" eb="2">
      <t>ケンセツ</t>
    </rPh>
    <rPh sb="2" eb="4">
      <t>カイシャ</t>
    </rPh>
    <phoneticPr fontId="2"/>
  </si>
  <si>
    <t>区分</t>
    <rPh sb="0" eb="2">
      <t>クブン</t>
    </rPh>
    <phoneticPr fontId="2"/>
  </si>
  <si>
    <t>請負</t>
    <rPh sb="0" eb="2">
      <t>ウケオイ</t>
    </rPh>
    <phoneticPr fontId="2"/>
  </si>
  <si>
    <t>業者①</t>
    <rPh sb="0" eb="2">
      <t>ギョウシャ</t>
    </rPh>
    <phoneticPr fontId="2"/>
  </si>
  <si>
    <t>業者②</t>
    <rPh sb="0" eb="2">
      <t>ギョウシャ</t>
    </rPh>
    <phoneticPr fontId="2"/>
  </si>
  <si>
    <t>大阪府</t>
    <rPh sb="2" eb="3">
      <t>フ</t>
    </rPh>
    <phoneticPr fontId="2"/>
  </si>
  <si>
    <t>No</t>
    <phoneticPr fontId="2"/>
  </si>
  <si>
    <t>製品名</t>
    <phoneticPr fontId="2"/>
  </si>
  <si>
    <t>備考</t>
    <phoneticPr fontId="2"/>
  </si>
  <si>
    <r>
      <rPr>
        <b/>
        <sz val="18"/>
        <color indexed="9"/>
        <rFont val="ＭＳ Ｐゴシック"/>
        <family val="3"/>
        <charset val="128"/>
      </rPr>
      <t>Ti-DS</t>
    </r>
    <r>
      <rPr>
        <sz val="11"/>
        <color indexed="9"/>
        <rFont val="ＭＳ Ｐゴシック"/>
        <family val="3"/>
        <charset val="128"/>
      </rPr>
      <t xml:space="preserve"> </t>
    </r>
    <r>
      <rPr>
        <sz val="9"/>
        <color indexed="9"/>
        <rFont val="ＭＳ Ｐゴシック"/>
        <family val="3"/>
        <charset val="128"/>
      </rPr>
      <t>Tajima Information Document Service</t>
    </r>
    <phoneticPr fontId="2"/>
  </si>
  <si>
    <t>請負</t>
    <phoneticPr fontId="10"/>
  </si>
  <si>
    <t>業者①</t>
    <rPh sb="0" eb="2">
      <t>ギョウシャ</t>
    </rPh>
    <phoneticPr fontId="10"/>
  </si>
  <si>
    <t>業者②</t>
    <rPh sb="0" eb="2">
      <t>ギョウシャ</t>
    </rPh>
    <phoneticPr fontId="10"/>
  </si>
  <si>
    <t>区分</t>
    <rPh sb="0" eb="2">
      <t>クブン</t>
    </rPh>
    <phoneticPr fontId="10"/>
  </si>
  <si>
    <t>名称</t>
    <rPh sb="0" eb="2">
      <t>メイショウ</t>
    </rPh>
    <phoneticPr fontId="10"/>
  </si>
  <si>
    <t>判定</t>
    <rPh sb="0" eb="2">
      <t>ハンテイ</t>
    </rPh>
    <phoneticPr fontId="10"/>
  </si>
  <si>
    <t>出荷月日</t>
    <phoneticPr fontId="2"/>
  </si>
  <si>
    <r>
      <rPr>
        <sz val="10"/>
        <rFont val="ＭＳ Ｐゴシック"/>
        <family val="3"/>
        <charset val="128"/>
      </rPr>
      <t>表記</t>
    </r>
    <r>
      <rPr>
        <sz val="10"/>
        <color indexed="8"/>
        <rFont val="ＭＳ Ｐゴシック"/>
        <family val="3"/>
        <charset val="128"/>
      </rPr>
      <t>区分</t>
    </r>
    <rPh sb="0" eb="2">
      <t>ヒョウキ</t>
    </rPh>
    <rPh sb="2" eb="4">
      <t>クブン</t>
    </rPh>
    <phoneticPr fontId="2"/>
  </si>
  <si>
    <t>防水工事保証書・出荷証明書 発行依頼フォーム</t>
    <rPh sb="0" eb="2">
      <t>ボウスイ</t>
    </rPh>
    <rPh sb="2" eb="4">
      <t>コウジ</t>
    </rPh>
    <rPh sb="4" eb="7">
      <t>ホショウショ</t>
    </rPh>
    <rPh sb="8" eb="10">
      <t>シュッカ</t>
    </rPh>
    <rPh sb="10" eb="13">
      <t>ショウメイショ</t>
    </rPh>
    <rPh sb="14" eb="16">
      <t>ハッコウ</t>
    </rPh>
    <rPh sb="16" eb="18">
      <t>イライ</t>
    </rPh>
    <phoneticPr fontId="2"/>
  </si>
  <si>
    <t>STEP1 発行依頼書情報の入力</t>
    <rPh sb="6" eb="8">
      <t>ハッコウ</t>
    </rPh>
    <rPh sb="8" eb="11">
      <t>イライショ</t>
    </rPh>
    <rPh sb="11" eb="13">
      <t>ジョウホウ</t>
    </rPh>
    <rPh sb="14" eb="16">
      <t>ニュウリョク</t>
    </rPh>
    <phoneticPr fontId="2"/>
  </si>
  <si>
    <t>STEP2 Excelファイルの保存</t>
    <rPh sb="16" eb="18">
      <t>ホゾン</t>
    </rPh>
    <phoneticPr fontId="2"/>
  </si>
  <si>
    <t xml:space="preserve"> ※発行依頼Excelファイルはデスクトップに保存されます</t>
    <phoneticPr fontId="2"/>
  </si>
  <si>
    <t>防水保証書・出荷証明書の依頼情報を「発行依頼書」シートに直接ご記入ください。
入力した内容の主な情報が下記欄に転記されます。内容をご確認した後、右のSTEP2【Excelファイルを保存する】ボタンをクリックしてください。</t>
    <rPh sb="0" eb="2">
      <t>ボウスイ</t>
    </rPh>
    <rPh sb="2" eb="5">
      <t>ホショウショ</t>
    </rPh>
    <rPh sb="6" eb="8">
      <t>シュッカ</t>
    </rPh>
    <rPh sb="8" eb="11">
      <t>ショウメイショ</t>
    </rPh>
    <rPh sb="12" eb="14">
      <t>イライ</t>
    </rPh>
    <rPh sb="14" eb="16">
      <t>ジョウホウ</t>
    </rPh>
    <rPh sb="18" eb="20">
      <t>ハッコウ</t>
    </rPh>
    <rPh sb="20" eb="23">
      <t>イライショ</t>
    </rPh>
    <rPh sb="28" eb="30">
      <t>チョクセツ</t>
    </rPh>
    <rPh sb="31" eb="33">
      <t>キニュウ</t>
    </rPh>
    <rPh sb="39" eb="41">
      <t>ニュウリョク</t>
    </rPh>
    <rPh sb="43" eb="45">
      <t>ナイヨウ</t>
    </rPh>
    <rPh sb="46" eb="47">
      <t>オモ</t>
    </rPh>
    <rPh sb="48" eb="50">
      <t>ジョウホウ</t>
    </rPh>
    <rPh sb="51" eb="53">
      <t>カキ</t>
    </rPh>
    <rPh sb="53" eb="54">
      <t>ラン</t>
    </rPh>
    <rPh sb="55" eb="57">
      <t>テンキ</t>
    </rPh>
    <rPh sb="62" eb="64">
      <t>ナイヨウ</t>
    </rPh>
    <rPh sb="66" eb="68">
      <t>カクニン</t>
    </rPh>
    <rPh sb="70" eb="71">
      <t>アト</t>
    </rPh>
    <rPh sb="72" eb="73">
      <t>ミギ</t>
    </rPh>
    <rPh sb="90" eb="92">
      <t>ホゾン</t>
    </rPh>
    <phoneticPr fontId="2"/>
  </si>
  <si>
    <t>工事名称</t>
    <rPh sb="2" eb="4">
      <t>メイショウ</t>
    </rPh>
    <phoneticPr fontId="2"/>
  </si>
  <si>
    <t>定形外保証書捺印依頼書を印刷する場合は依頼日をご確認の上、印刷を行ってください。</t>
    <rPh sb="16" eb="18">
      <t>バアイ</t>
    </rPh>
    <rPh sb="19" eb="21">
      <t>イライ</t>
    </rPh>
    <rPh sb="21" eb="22">
      <t>ビ</t>
    </rPh>
    <rPh sb="24" eb="26">
      <t>カクニン</t>
    </rPh>
    <rPh sb="27" eb="28">
      <t>ウエ</t>
    </rPh>
    <rPh sb="29" eb="31">
      <t>インサツ</t>
    </rPh>
    <rPh sb="32" eb="33">
      <t>オコナ</t>
    </rPh>
    <phoneticPr fontId="2"/>
  </si>
  <si>
    <t>防水施工業者</t>
    <phoneticPr fontId="2"/>
  </si>
  <si>
    <t>定形外保証書捺印依頼書印刷情報</t>
    <rPh sb="0" eb="3">
      <t>テイケイガイ</t>
    </rPh>
    <rPh sb="3" eb="6">
      <t>ホショウショ</t>
    </rPh>
    <rPh sb="6" eb="8">
      <t>ナツイン</t>
    </rPh>
    <rPh sb="8" eb="11">
      <t>イライショ</t>
    </rPh>
    <rPh sb="11" eb="13">
      <t>インサツ</t>
    </rPh>
    <rPh sb="13" eb="15">
      <t>ジョウホウ</t>
    </rPh>
    <phoneticPr fontId="2"/>
  </si>
  <si>
    <t>出荷証明書印刷情報</t>
    <rPh sb="0" eb="2">
      <t>シュッカ</t>
    </rPh>
    <rPh sb="2" eb="5">
      <t>ショウメイショ</t>
    </rPh>
    <rPh sb="5" eb="7">
      <t>インサツ</t>
    </rPh>
    <rPh sb="7" eb="9">
      <t>ジョウホウ</t>
    </rPh>
    <phoneticPr fontId="2"/>
  </si>
  <si>
    <t>保証書印刷情報</t>
    <rPh sb="0" eb="3">
      <t>ホショウショ</t>
    </rPh>
    <rPh sb="3" eb="5">
      <t>インサツ</t>
    </rPh>
    <rPh sb="5" eb="7">
      <t>ジョウホウ</t>
    </rPh>
    <phoneticPr fontId="2"/>
  </si>
  <si>
    <t>様式</t>
  </si>
  <si>
    <t>建物種類</t>
    <phoneticPr fontId="2"/>
  </si>
  <si>
    <t>連名</t>
    <phoneticPr fontId="2"/>
  </si>
  <si>
    <t>印刷するしない</t>
    <phoneticPr fontId="2"/>
  </si>
  <si>
    <t>北海道</t>
    <phoneticPr fontId="2"/>
  </si>
  <si>
    <t>防水工事保証書</t>
    <phoneticPr fontId="2"/>
  </si>
  <si>
    <t>する（社名あり）</t>
    <phoneticPr fontId="24"/>
  </si>
  <si>
    <t>する</t>
    <phoneticPr fontId="2"/>
  </si>
  <si>
    <t>請負業者</t>
    <phoneticPr fontId="2"/>
  </si>
  <si>
    <t>青森県</t>
    <phoneticPr fontId="2"/>
  </si>
  <si>
    <t>床シート工事保証書</t>
    <phoneticPr fontId="2"/>
  </si>
  <si>
    <t>する（社名なし）</t>
    <phoneticPr fontId="24"/>
  </si>
  <si>
    <t>しない</t>
    <phoneticPr fontId="2"/>
  </si>
  <si>
    <t>建設会社</t>
    <phoneticPr fontId="2"/>
  </si>
  <si>
    <t>防水施工業者</t>
    <phoneticPr fontId="2"/>
  </si>
  <si>
    <t>岩手県</t>
    <phoneticPr fontId="2"/>
  </si>
  <si>
    <t>しない</t>
    <phoneticPr fontId="24"/>
  </si>
  <si>
    <t>防水施工業者</t>
    <phoneticPr fontId="2"/>
  </si>
  <si>
    <t>シート施工業者</t>
    <phoneticPr fontId="2"/>
  </si>
  <si>
    <t>秋田県</t>
    <phoneticPr fontId="2"/>
  </si>
  <si>
    <t>シート施工業者</t>
    <phoneticPr fontId="2"/>
  </si>
  <si>
    <t>山形県</t>
    <phoneticPr fontId="2"/>
  </si>
  <si>
    <t>東京都</t>
    <phoneticPr fontId="2"/>
  </si>
  <si>
    <t>京都府</t>
    <phoneticPr fontId="2"/>
  </si>
  <si>
    <t>する（社名あり）</t>
    <phoneticPr fontId="24"/>
  </si>
  <si>
    <t>しない</t>
  </si>
  <si>
    <t>No</t>
    <phoneticPr fontId="2"/>
  </si>
  <si>
    <t>面積・数量</t>
    <phoneticPr fontId="2"/>
  </si>
  <si>
    <t>保証年数</t>
    <phoneticPr fontId="2"/>
  </si>
  <si>
    <t>する（社名あり）</t>
    <phoneticPr fontId="24"/>
  </si>
  <si>
    <t>9991234567-89</t>
    <phoneticPr fontId="17"/>
  </si>
  <si>
    <t>在庫</t>
    <phoneticPr fontId="2"/>
  </si>
  <si>
    <t>合計</t>
    <phoneticPr fontId="2"/>
  </si>
  <si>
    <t>する（社名あり）</t>
  </si>
  <si>
    <t>防水施工業者</t>
  </si>
  <si>
    <t>新築/改修</t>
    <phoneticPr fontId="46"/>
  </si>
  <si>
    <t>民間/官庁</t>
    <phoneticPr fontId="2"/>
  </si>
  <si>
    <t>請負業者</t>
    <phoneticPr fontId="2"/>
  </si>
  <si>
    <t>住所</t>
    <phoneticPr fontId="2"/>
  </si>
  <si>
    <t>役職</t>
    <phoneticPr fontId="2"/>
  </si>
  <si>
    <t>代表者名</t>
    <phoneticPr fontId="2"/>
  </si>
  <si>
    <t>業者①</t>
    <phoneticPr fontId="2"/>
  </si>
  <si>
    <t>* マークの箇所をすべてご記入ください</t>
    <phoneticPr fontId="46"/>
  </si>
  <si>
    <r>
      <t xml:space="preserve">名称 </t>
    </r>
    <r>
      <rPr>
        <sz val="10"/>
        <color rgb="FFFF0000"/>
        <rFont val="ＭＳ Ｐゴシック"/>
        <family val="3"/>
        <charset val="128"/>
      </rPr>
      <t>*</t>
    </r>
    <rPh sb="0" eb="2">
      <t>メイショウ</t>
    </rPh>
    <phoneticPr fontId="2"/>
  </si>
  <si>
    <r>
      <t xml:space="preserve">区分 </t>
    </r>
    <r>
      <rPr>
        <sz val="10"/>
        <color rgb="FFFF0000"/>
        <rFont val="ＭＳ Ｐゴシック"/>
        <family val="3"/>
        <charset val="128"/>
      </rPr>
      <t>*</t>
    </r>
    <rPh sb="0" eb="2">
      <t>クブン</t>
    </rPh>
    <phoneticPr fontId="2"/>
  </si>
  <si>
    <r>
      <t xml:space="preserve">住所 </t>
    </r>
    <r>
      <rPr>
        <sz val="10"/>
        <color rgb="FFFF0000"/>
        <rFont val="ＭＳ Ｐゴシック"/>
        <family val="3"/>
        <charset val="128"/>
      </rPr>
      <t>*</t>
    </r>
    <phoneticPr fontId="46"/>
  </si>
  <si>
    <r>
      <t xml:space="preserve">役職 </t>
    </r>
    <r>
      <rPr>
        <sz val="10"/>
        <color rgb="FFFF0000"/>
        <rFont val="ＭＳ Ｐゴシック"/>
        <family val="3"/>
        <charset val="128"/>
      </rPr>
      <t>*</t>
    </r>
    <phoneticPr fontId="2"/>
  </si>
  <si>
    <r>
      <t xml:space="preserve">代表者名 </t>
    </r>
    <r>
      <rPr>
        <sz val="10"/>
        <color rgb="FFFF0000"/>
        <rFont val="ＭＳ Ｐゴシック"/>
        <family val="3"/>
        <charset val="128"/>
      </rPr>
      <t>*</t>
    </r>
    <phoneticPr fontId="2"/>
  </si>
  <si>
    <t>業者②</t>
    <phoneticPr fontId="2"/>
  </si>
  <si>
    <r>
      <t xml:space="preserve">住所 </t>
    </r>
    <r>
      <rPr>
        <sz val="10"/>
        <color rgb="FFFF0000"/>
        <rFont val="ＭＳ Ｐゴシック"/>
        <family val="3"/>
        <charset val="128"/>
      </rPr>
      <t>*</t>
    </r>
    <phoneticPr fontId="2"/>
  </si>
  <si>
    <t>〒</t>
    <phoneticPr fontId="46"/>
  </si>
  <si>
    <t>田島ルーフィング株式会社</t>
    <phoneticPr fontId="3"/>
  </si>
  <si>
    <t>東京都千代田区外神田〇－〇－〇</t>
    <phoneticPr fontId="3"/>
  </si>
  <si>
    <t>依頼日</t>
    <rPh sb="0" eb="2">
      <t>イライ</t>
    </rPh>
    <rPh sb="2" eb="3">
      <t>ビ</t>
    </rPh>
    <phoneticPr fontId="2"/>
  </si>
  <si>
    <t>防水保証書・出荷証明書の依頼情報を「発行依頼書」シートに直接ご入力ください。</t>
    <rPh sb="31" eb="33">
      <t>ニュウリョク</t>
    </rPh>
    <phoneticPr fontId="2"/>
  </si>
  <si>
    <t>ご入力が終わりましたら、【Excelファイルを保存する】ボタンをクリックしてください。 デスクトップに発行依頼Excelファイルが保存されます。</t>
    <rPh sb="4" eb="5">
      <t>オ</t>
    </rPh>
    <rPh sb="23" eb="25">
      <t>ホゾン</t>
    </rPh>
    <phoneticPr fontId="2"/>
  </si>
  <si>
    <t>定形外保証書捺印依頼書を印刷する場合は依頼日をご入力の上、印刷を行ってください。</t>
    <rPh sb="24" eb="26">
      <t>ニュウリョク</t>
    </rPh>
    <phoneticPr fontId="2"/>
  </si>
  <si>
    <t>STEP1 発行依頼書情報の入力</t>
    <phoneticPr fontId="2"/>
  </si>
  <si>
    <t>⇒</t>
    <phoneticPr fontId="2"/>
  </si>
  <si>
    <t>STEP2 Excelファイルの保存</t>
    <phoneticPr fontId="2"/>
  </si>
  <si>
    <t>｜
｜
｜
｜</t>
    <phoneticPr fontId="2"/>
  </si>
  <si>
    <t>元請業者</t>
    <phoneticPr fontId="2"/>
  </si>
  <si>
    <t>請負業者</t>
    <phoneticPr fontId="2"/>
  </si>
  <si>
    <t>受注者</t>
    <rPh sb="0" eb="3">
      <t>ジュチュウシャ</t>
    </rPh>
    <phoneticPr fontId="46"/>
  </si>
  <si>
    <t>*</t>
    <phoneticPr fontId="17"/>
  </si>
  <si>
    <t>する</t>
  </si>
  <si>
    <t>【デモモード】</t>
    <phoneticPr fontId="2"/>
  </si>
  <si>
    <t>発行元</t>
    <rPh sb="0" eb="3">
      <t>ハッコウモト</t>
    </rPh>
    <phoneticPr fontId="2"/>
  </si>
  <si>
    <t>田島発行（メール送信）</t>
    <phoneticPr fontId="2"/>
  </si>
  <si>
    <t>田島発行（郵送）</t>
    <phoneticPr fontId="2"/>
  </si>
  <si>
    <t>備考印刷</t>
    <rPh sb="0" eb="2">
      <t>ビコウ</t>
    </rPh>
    <rPh sb="2" eb="4">
      <t>インサツ</t>
    </rPh>
    <phoneticPr fontId="2"/>
  </si>
  <si>
    <t>田島書式（メール送信）</t>
    <phoneticPr fontId="2"/>
  </si>
  <si>
    <t>田島書式（郵送）</t>
    <phoneticPr fontId="2"/>
  </si>
  <si>
    <t>依頼主書式（免責事項を郵送）</t>
    <phoneticPr fontId="2"/>
  </si>
  <si>
    <t>備考</t>
    <phoneticPr fontId="46"/>
  </si>
  <si>
    <t>備　　考</t>
    <phoneticPr fontId="46"/>
  </si>
  <si>
    <t>単位</t>
    <phoneticPr fontId="9"/>
  </si>
  <si>
    <t>する（詳細）</t>
    <rPh sb="3" eb="5">
      <t>ショウサイ</t>
    </rPh>
    <phoneticPr fontId="46"/>
  </si>
  <si>
    <t>しない</t>
    <phoneticPr fontId="46"/>
  </si>
  <si>
    <t>する（1列目のみ）</t>
    <rPh sb="4" eb="6">
      <t>レツメ</t>
    </rPh>
    <phoneticPr fontId="46"/>
  </si>
  <si>
    <t>下記の通り弊社取り扱いの材料を出荷したことを証明いたします。</t>
    <rPh sb="7" eb="8">
      <t>ト</t>
    </rPh>
    <rPh sb="9" eb="10">
      <t>アツカ</t>
    </rPh>
    <phoneticPr fontId="2"/>
  </si>
  <si>
    <t>請負</t>
    <phoneticPr fontId="2"/>
  </si>
  <si>
    <t>判定</t>
    <rPh sb="0" eb="2">
      <t>ハンテイ</t>
    </rPh>
    <phoneticPr fontId="2"/>
  </si>
  <si>
    <t>備考</t>
    <rPh sb="0" eb="2">
      <t>ビコウ</t>
    </rPh>
    <phoneticPr fontId="58"/>
  </si>
  <si>
    <t>出荷日毎の印刷</t>
    <rPh sb="0" eb="3">
      <t>シュッカビ</t>
    </rPh>
    <rPh sb="3" eb="4">
      <t>ゴト</t>
    </rPh>
    <rPh sb="5" eb="7">
      <t>インサツ</t>
    </rPh>
    <phoneticPr fontId="2"/>
  </si>
  <si>
    <t>製　　品　　名</t>
    <phoneticPr fontId="46"/>
  </si>
  <si>
    <t>規　　　格</t>
    <phoneticPr fontId="46"/>
  </si>
  <si>
    <t>請負業者</t>
  </si>
  <si>
    <t>年   月   日</t>
    <phoneticPr fontId="2"/>
  </si>
  <si>
    <t>米軍基地</t>
    <rPh sb="0" eb="4">
      <t>ベイグンキチ</t>
    </rPh>
    <phoneticPr fontId="2"/>
  </si>
  <si>
    <t>Ver 5.32</t>
    <phoneticPr fontId="2"/>
  </si>
  <si>
    <t>提出先区分</t>
    <rPh sb="0" eb="2">
      <t>テイシュツ</t>
    </rPh>
    <rPh sb="2" eb="3">
      <t>サキ</t>
    </rPh>
    <rPh sb="3" eb="5">
      <t>クブン</t>
    </rPh>
    <phoneticPr fontId="2"/>
  </si>
  <si>
    <t>2025年10月1日</t>
    <phoneticPr fontId="17"/>
  </si>
  <si>
    <t>Ver 5.52</t>
    <phoneticPr fontId="2"/>
  </si>
  <si>
    <t>HINMEICD</t>
    <phoneticPr fontId="58"/>
  </si>
  <si>
    <t>製品名（MEI1 &amp; MEI2）</t>
    <rPh sb="0" eb="3">
      <t>セイヒンメイ</t>
    </rPh>
    <phoneticPr fontId="2"/>
  </si>
  <si>
    <t>規格（KIKAKU1 &amp; KIKAKU2）</t>
    <rPh sb="0" eb="2">
      <t>キカク</t>
    </rPh>
    <phoneticPr fontId="2"/>
  </si>
  <si>
    <t>検索用</t>
    <rPh sb="0" eb="2">
      <t>ケンサク</t>
    </rPh>
    <rPh sb="2" eb="3">
      <t>ヨウ</t>
    </rPh>
    <phoneticPr fontId="2"/>
  </si>
  <si>
    <t>B00010110101906</t>
  </si>
  <si>
    <t>フィキシングフォーム　クリーナー</t>
    <phoneticPr fontId="58"/>
  </si>
  <si>
    <t>500ml／缶</t>
    <phoneticPr fontId="58"/>
  </si>
  <si>
    <t>缶</t>
  </si>
  <si>
    <t>B00010110102460</t>
  </si>
  <si>
    <t>＃ＡＧテープ　７０Ｈ</t>
  </si>
  <si>
    <t>100mm×25m 厚み0.7mm 6巻／箱</t>
  </si>
  <si>
    <t>箱</t>
  </si>
  <si>
    <t>B00020260100003</t>
  </si>
  <si>
    <t>＃ＡＫ２ルーフ３３０</t>
  </si>
  <si>
    <t>巻</t>
  </si>
  <si>
    <t>B00020260100004</t>
  </si>
  <si>
    <t>＃ＡＫ２ルーフ６７０</t>
  </si>
  <si>
    <t>B00010140200176</t>
  </si>
  <si>
    <t>＃ＣＧＩボード　Ｗ２５</t>
  </si>
  <si>
    <t>1200mm×900mm (10枚／梱包)</t>
  </si>
  <si>
    <t>束</t>
  </si>
  <si>
    <t>B00010140200181</t>
  </si>
  <si>
    <t>＃ＣＧＩボード　Ｗ３０</t>
  </si>
  <si>
    <t>1200mm×900mm (8枚／梱包)</t>
  </si>
  <si>
    <t>B00010140200186</t>
  </si>
  <si>
    <t>＃ＣＧＩボード　Ｗ３５</t>
  </si>
  <si>
    <t>1200mm×900mm (7枚／梱包)</t>
  </si>
  <si>
    <t>B00010140200191</t>
  </si>
  <si>
    <t>＃ＣＧＩボード　Ｗ４０</t>
  </si>
  <si>
    <t>1200mm×900mm (6枚／梱包)</t>
  </si>
  <si>
    <t>B00010140200201</t>
  </si>
  <si>
    <t>＃ＣＧＩボード　Ｗ５０</t>
  </si>
  <si>
    <t>1200mm×900mm (5枚／梱包)</t>
  </si>
  <si>
    <t>B00010140200075</t>
  </si>
  <si>
    <t>＃ＣＶＴボード２５</t>
    <phoneticPr fontId="58"/>
  </si>
  <si>
    <t>1,160mm×1,200mm 10枚／束</t>
  </si>
  <si>
    <t>B00010140200080</t>
  </si>
  <si>
    <t>＃ＣＶＴボード３０</t>
    <phoneticPr fontId="58"/>
  </si>
  <si>
    <t>1,160mm×1,200mm 8枚／束</t>
  </si>
  <si>
    <t>B00010140200085</t>
  </si>
  <si>
    <t>＃ＣＶＴボード３５</t>
    <phoneticPr fontId="58"/>
  </si>
  <si>
    <t>1,160mm×1,200mm 7枚／束</t>
  </si>
  <si>
    <t>B00010140200090</t>
  </si>
  <si>
    <t>＃ＣＶＴボード４０</t>
    <phoneticPr fontId="58"/>
  </si>
  <si>
    <t>1,160mm×1,200mm 6枚／束</t>
  </si>
  <si>
    <t>B00010140200100</t>
  </si>
  <si>
    <t>＃ＣＶＴボード５０</t>
    <phoneticPr fontId="58"/>
  </si>
  <si>
    <t>1,160mm×1,200mm 5枚／束</t>
  </si>
  <si>
    <t>B00010130108060</t>
  </si>
  <si>
    <t>＃Ｃテープ</t>
  </si>
  <si>
    <t>0.08mm×50mm×50m</t>
  </si>
  <si>
    <t>B00010130108070</t>
  </si>
  <si>
    <t>＃Ｃプライマー</t>
  </si>
  <si>
    <t>15kgｾｯﾄ (主剤:5kg･硬化剤:10kg)</t>
  </si>
  <si>
    <t>セット</t>
  </si>
  <si>
    <t>B00010110102500</t>
  </si>
  <si>
    <t>ＤＩＰＳセメントＥＦ</t>
    <phoneticPr fontId="58"/>
  </si>
  <si>
    <t>1.3kg入 12本／箱</t>
    <phoneticPr fontId="58"/>
  </si>
  <si>
    <t>B00010110102627</t>
  </si>
  <si>
    <t>ＤＩＰ－Ｕ７５　１．０－１０００</t>
    <phoneticPr fontId="58"/>
  </si>
  <si>
    <t>厚1mm×600mm</t>
    <phoneticPr fontId="58"/>
  </si>
  <si>
    <t>枚</t>
  </si>
  <si>
    <t>B00010110102629</t>
  </si>
  <si>
    <t>ＤＩＰ－Ｕ７５　１．２－１０００</t>
    <phoneticPr fontId="58"/>
  </si>
  <si>
    <t>厚1.2mm×600mm</t>
    <phoneticPr fontId="58"/>
  </si>
  <si>
    <t>B00010110102533</t>
  </si>
  <si>
    <t>ＤＳドレン　横１００</t>
  </si>
  <si>
    <t>１個／箱 φ100 平口216×392 立H216</t>
    <phoneticPr fontId="58"/>
  </si>
  <si>
    <t>B00010110102534</t>
  </si>
  <si>
    <t>ＤＳドレン　横１２５</t>
  </si>
  <si>
    <t>１個／箱 φ125 平口241×422 立H241</t>
    <phoneticPr fontId="58"/>
  </si>
  <si>
    <t>B00010110102535</t>
  </si>
  <si>
    <t>ＤＳドレン　横１５０</t>
  </si>
  <si>
    <t>１個／箱 φ150 平口256×442 立H256</t>
    <phoneticPr fontId="58"/>
  </si>
  <si>
    <t>B00010110102536</t>
  </si>
  <si>
    <t>ＤＳドレン　横２００</t>
  </si>
  <si>
    <t>１個／箱 φ200 平口351×592 立H351</t>
    <phoneticPr fontId="58"/>
  </si>
  <si>
    <t>B00010110102531</t>
  </si>
  <si>
    <t>ＤＳドレン　横５０</t>
  </si>
  <si>
    <t>１個／箱 φ50   平口176×352 立H176</t>
    <phoneticPr fontId="58"/>
  </si>
  <si>
    <t>B00010110102532</t>
  </si>
  <si>
    <t>ＤＳドレン　横７５</t>
  </si>
  <si>
    <t>１個／箱 φ75   平口196×372 立H196</t>
    <phoneticPr fontId="58"/>
  </si>
  <si>
    <t>B00010110102523</t>
  </si>
  <si>
    <t>ＤＳドレンたて１００</t>
  </si>
  <si>
    <t>１個／箱 φ100 外口寸422×422</t>
  </si>
  <si>
    <t>B00010110102524</t>
  </si>
  <si>
    <t>ＤＳドレンたて１２５</t>
  </si>
  <si>
    <t>１個／箱 φ125 外口寸452×452</t>
  </si>
  <si>
    <t>B00010110102525</t>
  </si>
  <si>
    <t>ＤＳドレンたて１５０</t>
  </si>
  <si>
    <t>１個／箱 φ150 外口寸482×482</t>
  </si>
  <si>
    <t>B00010110102526</t>
  </si>
  <si>
    <t>ＤＳドレンたて２００</t>
  </si>
  <si>
    <t>１個／箱 φ200 外口寸603×603</t>
  </si>
  <si>
    <t>B00010110102521</t>
  </si>
  <si>
    <t>ＤＳドレンたて５０</t>
  </si>
  <si>
    <t>１個／箱 φ50   外口寸362×362</t>
  </si>
  <si>
    <t>B00010110102522</t>
  </si>
  <si>
    <t>ＤＳドレンたて７５</t>
  </si>
  <si>
    <t>１個／箱 φ75   外口寸402×402</t>
  </si>
  <si>
    <t>B00010110102511</t>
  </si>
  <si>
    <t>ＤＳパネル　</t>
  </si>
  <si>
    <t>910mm×4495mm 厚35mm</t>
  </si>
  <si>
    <t>B00010110102450</t>
  </si>
  <si>
    <t>＃ＦＶ－５０（ＤＩＹ）</t>
  </si>
  <si>
    <t>500mm×16m／巻</t>
  </si>
  <si>
    <t>B00010150101795</t>
  </si>
  <si>
    <t>フラッシュエッジ１１０Ａ　Ｊ板　Ｔ－１１</t>
  </si>
  <si>
    <t>L=80mm 10枚／袋</t>
  </si>
  <si>
    <t>袋</t>
  </si>
  <si>
    <t>B00010150101779</t>
  </si>
  <si>
    <t>フラッシュエッジ１１０Ａ　Ｊ板　Ｔ－３</t>
  </si>
  <si>
    <t>B00010150101787</t>
  </si>
  <si>
    <t>フラッシュエッジ１１０Ａ　Ｊ板　Ｔ－４</t>
  </si>
  <si>
    <t>B00010150101789</t>
  </si>
  <si>
    <t>フラッシュエッジ１１０Ａ　Ｔ－１１</t>
  </si>
  <si>
    <t>ﾌｧｼｱ L=,1995mm ｷｬﾝﾄ L=2,000mm</t>
  </si>
  <si>
    <t>B00010150101773</t>
  </si>
  <si>
    <t>フラッシュエッジ１１０Ａ　Ｔ－３</t>
  </si>
  <si>
    <t>B00010150101781</t>
  </si>
  <si>
    <t>フラッシュエッジ１１０Ａ　Ｔ－４</t>
  </si>
  <si>
    <t>B00010150101790</t>
  </si>
  <si>
    <t>フラッシュエッジ１１０Ａ　ファシア　Ｔ－１１</t>
  </si>
  <si>
    <t>L=1,995mm</t>
  </si>
  <si>
    <t>本</t>
  </si>
  <si>
    <t>B00010150101774</t>
  </si>
  <si>
    <t>フラッシュエッジ１１０Ａ　ファシア　Ｔ－３</t>
  </si>
  <si>
    <t>B00010150101782</t>
  </si>
  <si>
    <t>フラッシュエッジ１１０Ａ　ファシア　Ｔ－４</t>
  </si>
  <si>
    <t>B00010150101791</t>
  </si>
  <si>
    <t>フラッシュエッジ１１０Ａ　出隅　Ｔ－１１</t>
  </si>
  <si>
    <t>ﾌｧｼｱL1=L2=300mm ｷｬﾝﾄL1=L2=400mm</t>
  </si>
  <si>
    <t>B00010150101775</t>
  </si>
  <si>
    <t>フラッシュエッジ１１０Ａ　出隅　Ｔ－３</t>
  </si>
  <si>
    <t>B00010150101783</t>
  </si>
  <si>
    <t>フラッシュエッジ１１０Ａ　出隅　Ｔ－４</t>
  </si>
  <si>
    <t>B00010150101793</t>
  </si>
  <si>
    <t>フラッシュエッジ１１０Ａ　出隅　ファシア　Ｔ－１１</t>
  </si>
  <si>
    <t>L1=L2=300mm</t>
  </si>
  <si>
    <t>個</t>
  </si>
  <si>
    <t>B00010150101777</t>
  </si>
  <si>
    <t>フラッシュエッジ１１０Ａ　出隅　ファシア　Ｔ－３</t>
  </si>
  <si>
    <t>B00010150101785</t>
  </si>
  <si>
    <t>フラッシュエッジ１１０Ａ　出隅　ファシア　Ｔ－４</t>
  </si>
  <si>
    <t>B00010150101796</t>
  </si>
  <si>
    <t>フラッシュエッジ１１０Ａ　小口　Ｔ－１１</t>
  </si>
  <si>
    <t>B00010150101780</t>
  </si>
  <si>
    <t>フラッシュエッジ１１０Ａ　小口　Ｔ－３</t>
  </si>
  <si>
    <t>B00010150101788</t>
  </si>
  <si>
    <t>フラッシュエッジ１１０Ａ　小口　Ｔ－４</t>
  </si>
  <si>
    <t>B00010150101792</t>
  </si>
  <si>
    <t>フラッシュエッジ１１０Ａ　入隅　Ｔ－１１</t>
  </si>
  <si>
    <t>B00010150101776</t>
  </si>
  <si>
    <t>フラッシュエッジ１１０Ａ　入隅　Ｔ－３</t>
  </si>
  <si>
    <t>B00010150101784</t>
  </si>
  <si>
    <t>フラッシュエッジ１１０Ａ　入隅　Ｔ－４</t>
  </si>
  <si>
    <t>B00010150101794</t>
  </si>
  <si>
    <t>フラッシュエッジ１１０Ａ　入隅　ファシア　Ｔ－１１</t>
  </si>
  <si>
    <t>B00010150101778</t>
  </si>
  <si>
    <t>フラッシュエッジ１１０Ａ　入隅　ファシア　Ｔ－３</t>
  </si>
  <si>
    <t>B00010150101786</t>
  </si>
  <si>
    <t>フラッシュエッジ１１０Ａ　入隅　ファシア　Ｔ－４</t>
  </si>
  <si>
    <t>B00010150101589</t>
  </si>
  <si>
    <t>フラッシュエッジ７０Ａ　Ｊ板　Ｔ－１１</t>
  </si>
  <si>
    <t>L=80mm　10枚／袋</t>
    <phoneticPr fontId="58"/>
  </si>
  <si>
    <t>B00010150101581</t>
  </si>
  <si>
    <t>フラッシュエッジ７０Ａ　Ｊ板　Ｔ－４</t>
  </si>
  <si>
    <t>B00010150101583</t>
  </si>
  <si>
    <t>フラッシュエッジ７０Ａ　Ｔ－１１</t>
  </si>
  <si>
    <t>ﾌｧｼｱ L=,1995mmｷｬﾝﾄ L=2,000mm</t>
  </si>
  <si>
    <t>B00010150101575</t>
  </si>
  <si>
    <t>フラッシュエッジ７０Ａ　Ｔ－４</t>
  </si>
  <si>
    <t>B00010150101584</t>
  </si>
  <si>
    <t>フラッシュエッジ７０Ａ　ファシア　Ｔ－１１　</t>
  </si>
  <si>
    <t>B00010150101576</t>
  </si>
  <si>
    <t>フラッシュエッジ７０Ａ　ファシア　Ｔ－４</t>
  </si>
  <si>
    <t>B00010150101585</t>
  </si>
  <si>
    <t>フラッシュエッジ７０Ａ　出隅　Ｔ－１１</t>
  </si>
  <si>
    <t>B00010150101577</t>
  </si>
  <si>
    <t>フラッシュエッジ７０Ａ　出隅　Ｔ－４</t>
  </si>
  <si>
    <t>B00010150101590</t>
  </si>
  <si>
    <t>フラッシュエッジ７０Ａ　小口フタ　Ｔ－１１</t>
  </si>
  <si>
    <t>B00010150101582</t>
  </si>
  <si>
    <t>フラッシュエッジ７０Ａ　小口フタ　Ｔ－４</t>
  </si>
  <si>
    <t>B00010150101586</t>
  </si>
  <si>
    <t>フラッシュエッジ７０Ａ　入隅　Ｔ－１１</t>
  </si>
  <si>
    <t>B00010150101578</t>
  </si>
  <si>
    <t>フラッシュエッジ７０Ａ　入隅　Ｔ－４</t>
  </si>
  <si>
    <t>B00010150101587</t>
  </si>
  <si>
    <t>フラッシュエッジ７０Ａ　出隅　ファシア　Ｔ－１１</t>
  </si>
  <si>
    <t>B00010150101579</t>
  </si>
  <si>
    <t>フラッシュエッジ７０Ａ　出隅　ファシア　Ｔ－４</t>
  </si>
  <si>
    <t>B00010150101588</t>
  </si>
  <si>
    <t>フラッシュエッジ７０Ａ　入隅　ファシア　Ｔ－１１</t>
  </si>
  <si>
    <t>B00010150101580</t>
  </si>
  <si>
    <t>フラッシュエッジ７０Ａ　入隅　ファシア　Ｔ－４</t>
  </si>
  <si>
    <t>B00010150101529</t>
  </si>
  <si>
    <t>フラッシュカバー１２０　Ｊ板　Ｔ－１１　</t>
  </si>
  <si>
    <t>B00010150101508</t>
  </si>
  <si>
    <t>フラッシュカバー１２０　Ｊ板　Ｔ－４　</t>
  </si>
  <si>
    <t>B00010150101526</t>
  </si>
  <si>
    <t>フラッシュカバー１２０　Ｔ－１１</t>
  </si>
  <si>
    <t>L=2,000mm</t>
  </si>
  <si>
    <t>B00010150101505</t>
  </si>
  <si>
    <t>フラッシュカバー１２０　Ｔ－４</t>
  </si>
  <si>
    <t>B00010150101527</t>
  </si>
  <si>
    <t>フラッシュカバー１２０　出隅　Ｔ－１１　</t>
  </si>
  <si>
    <t xml:space="preserve"> </t>
  </si>
  <si>
    <t>B00010150101506</t>
  </si>
  <si>
    <t>フラッシュカバー１２０　出隅　Ｔ－４　</t>
  </si>
  <si>
    <t>B00010150101530</t>
  </si>
  <si>
    <t>フラッシュカバー１２０　小口フタ　Ｔ－１１　</t>
  </si>
  <si>
    <t>B00010150101509</t>
  </si>
  <si>
    <t>フラッシュカバー１２０　小口フタ　Ｔ－４　</t>
  </si>
  <si>
    <t>B00010150101528</t>
  </si>
  <si>
    <t>フラッシュカバー１２０　入隅　Ｔ－１１　</t>
  </si>
  <si>
    <t>B00010150101507</t>
  </si>
  <si>
    <t>フラッシュカバー１２０　入隅　Ｔ－４　</t>
  </si>
  <si>
    <t>B00020110101102</t>
  </si>
  <si>
    <t>＃Ｆコート硬化剤</t>
  </si>
  <si>
    <t>B00020110101101</t>
  </si>
  <si>
    <t>＃Ｆコート主剤</t>
  </si>
  <si>
    <t>B00010150101308</t>
  </si>
  <si>
    <t>フラッシュトップ６０　Ｊ板　Ｔ－１１</t>
  </si>
  <si>
    <t>L=80mm 10枚／袋</t>
    <phoneticPr fontId="58"/>
  </si>
  <si>
    <t>B00010150101302</t>
  </si>
  <si>
    <t>フラッシュトップ６０　Ｊ板　Ｔ－４</t>
  </si>
  <si>
    <t>B00010150101304</t>
  </si>
  <si>
    <t>フラッシュトップ６０　Ｔ－１１</t>
  </si>
  <si>
    <t>本体 L=1,995mm　ﾄｯﾌﾟｱﾝｸﾞﾙ L=2,000mm</t>
    <phoneticPr fontId="58"/>
  </si>
  <si>
    <t>B00010150101276</t>
  </si>
  <si>
    <t>フラッシュトップ６０　Ｔ－４</t>
  </si>
  <si>
    <t>B00010150101306</t>
  </si>
  <si>
    <t>フラッシュトップ６０　出隅　Ｔ－１１</t>
  </si>
  <si>
    <t>B00010150101278</t>
  </si>
  <si>
    <t>フラッシュトップ６０　出隅　Ｔ－４</t>
  </si>
  <si>
    <t>B00010150101309</t>
  </si>
  <si>
    <t>フラッシュトップ６０　小口フタ　Ｔ－１１</t>
  </si>
  <si>
    <t>B00010150101303</t>
  </si>
  <si>
    <t>フラッシュトップ６０　小口フタ　Ｔ－４</t>
  </si>
  <si>
    <t>B00010150101307</t>
  </si>
  <si>
    <t>フラッシュトップ６０　入隅　Ｔ－１１</t>
  </si>
  <si>
    <t>B00010150101279</t>
  </si>
  <si>
    <t>フラッシュトップ６０　入隅　Ｔ－４</t>
  </si>
  <si>
    <t>B00010150101305</t>
  </si>
  <si>
    <t>フラッシュトップ６０　本体のみ　Ｔ－１１</t>
  </si>
  <si>
    <t>B00010150101277</t>
  </si>
  <si>
    <t>フラッシュトップ６０　本体のみ　Ｔ－４</t>
  </si>
  <si>
    <t>B00010150101315</t>
  </si>
  <si>
    <t>フラッシュライン　出隅　Ｔ－１１／３／４</t>
  </si>
  <si>
    <t>B00010150101316</t>
  </si>
  <si>
    <t>フラッシュライン　入隅　Ｔ－１１／３／４</t>
  </si>
  <si>
    <t>B00010150101314</t>
  </si>
  <si>
    <t>フラッシュライン　Ｔ－１１／３／４</t>
  </si>
  <si>
    <t>B00010110101032</t>
  </si>
  <si>
    <t>＃ＧＢシートＡＳ（ＴＤ／ＴＳ）新緑</t>
  </si>
  <si>
    <t>B00010110101033</t>
  </si>
  <si>
    <t>＃ＧＢシートＡＳ（ＴＤ／ＴＳ）赤茶</t>
  </si>
  <si>
    <t>B00010110101031</t>
  </si>
  <si>
    <t>＃ＧＢシートＡＳ（ＴＤ／ＴＳ）天然砂ＴＳ</t>
  </si>
  <si>
    <t>B00010110400112</t>
  </si>
  <si>
    <t>＃ＧＣユニットＮオタフクナンテン</t>
  </si>
  <si>
    <t>B00010110400107</t>
  </si>
  <si>
    <t>＃ＧＣユニットＮサントリナ</t>
  </si>
  <si>
    <t>B00010110400104</t>
  </si>
  <si>
    <t>＃ＧＣユニットＮシバザクラ</t>
  </si>
  <si>
    <t>B00010110400105</t>
  </si>
  <si>
    <t>＃ＧＣユニットＮタマリュウ</t>
  </si>
  <si>
    <t>B00010110400108</t>
  </si>
  <si>
    <t>＃ＧＣユニットＮツルマサキ</t>
  </si>
  <si>
    <t>B00010110400103</t>
  </si>
  <si>
    <t>＃ＧＣユニットＮヒメイワダレソウ</t>
  </si>
  <si>
    <t>B00010110400111</t>
  </si>
  <si>
    <t>＃ＧＣユニットＮブルーパシフィック</t>
  </si>
  <si>
    <t>B00010110400114</t>
  </si>
  <si>
    <t>＃ＧＣユニットＮヘデラ</t>
  </si>
  <si>
    <t>B00010110400113</t>
  </si>
  <si>
    <t>＃ＧＣユニットＮヤブコウジ</t>
  </si>
  <si>
    <t>B00010110400106</t>
  </si>
  <si>
    <t>＃ＧＣユニットＮヤブラン</t>
  </si>
  <si>
    <t>B00010110400109</t>
  </si>
  <si>
    <t>＃ＧＣユニットＮラベンダー</t>
  </si>
  <si>
    <t>B00010110400110</t>
  </si>
  <si>
    <t>＃ＧＣユニットＮローズマリー</t>
  </si>
  <si>
    <t>B00010110101925</t>
  </si>
  <si>
    <t>ＧＫボンド</t>
    <phoneticPr fontId="58"/>
  </si>
  <si>
    <t>10kgｾｯﾄ(主2kg･硬化8kg)</t>
  </si>
  <si>
    <t>B00010120103116</t>
  </si>
  <si>
    <t>ＧＯ－ＪＩＮ　　ＨＳ　６ｋｇ</t>
    <phoneticPr fontId="58"/>
  </si>
  <si>
    <t>6kgｾｯﾄ (主剤:2.4kg･硬化剤:3.6kg)</t>
  </si>
  <si>
    <t>B00010120103135</t>
  </si>
  <si>
    <t>ＧＯ－ＪＩＮ　５０　硬化剤</t>
    <phoneticPr fontId="58"/>
  </si>
  <si>
    <t>19kg/缶</t>
    <phoneticPr fontId="58"/>
  </si>
  <si>
    <t>B00010120103132</t>
  </si>
  <si>
    <t>ＧＯ－ＪＩＮ　５００　硬化剤</t>
    <phoneticPr fontId="58"/>
  </si>
  <si>
    <t>278kg/缶</t>
    <phoneticPr fontId="58"/>
  </si>
  <si>
    <t>B00010120103131</t>
  </si>
  <si>
    <t>ＧＯ－ＪＩＮ　５００　主剤</t>
    <phoneticPr fontId="58"/>
  </si>
  <si>
    <t>172kg/缶</t>
    <phoneticPr fontId="58"/>
  </si>
  <si>
    <t>2229264</t>
  </si>
  <si>
    <t>ＧＯ－ＪＩＮ　５０　主剤</t>
    <phoneticPr fontId="58"/>
  </si>
  <si>
    <t>12kg/缶</t>
    <phoneticPr fontId="58"/>
  </si>
  <si>
    <t>B00010110102270</t>
  </si>
  <si>
    <t>＃ＧＳルーフ２５　</t>
  </si>
  <si>
    <t>厚2.5mm 1m×8m</t>
  </si>
  <si>
    <t>B00010110102265</t>
  </si>
  <si>
    <t>＃ＧＳルーフＧＬ　</t>
  </si>
  <si>
    <t>厚2.0mm 1m×8m</t>
  </si>
  <si>
    <t>B00010110102260</t>
  </si>
  <si>
    <t>＃ＧＳルーフＳＴ　</t>
  </si>
  <si>
    <t>厚2.3mm 1m×8m</t>
  </si>
  <si>
    <t>B00010110102275</t>
  </si>
  <si>
    <t>＃ＧＳルーフキャップ　</t>
  </si>
  <si>
    <t>厚4.0mm 1m×8m</t>
  </si>
  <si>
    <t>B00030110101021</t>
  </si>
  <si>
    <t>＃Ｇタイルルーフ　</t>
  </si>
  <si>
    <t>B00010110100905</t>
  </si>
  <si>
    <t>＃ＨＱラバソイドＩＩ</t>
  </si>
  <si>
    <t>B00010010103166</t>
  </si>
  <si>
    <t>＃ＨＴ１００ギルフォーム　４０ＡＩ－ＨＰ</t>
  </si>
  <si>
    <t>1215mm×915mm（6枚／梱包）</t>
    <phoneticPr fontId="58"/>
  </si>
  <si>
    <t>B00010010103161</t>
  </si>
  <si>
    <t>＃ＨＴ１００ギルフォーム　４０ＡＩ－Ｐ</t>
  </si>
  <si>
    <t>B00010010103176</t>
  </si>
  <si>
    <t>＃ＨＴ１００ギルフォーム　４５ＡＩ－ＨＰ</t>
  </si>
  <si>
    <t>B00010010103171</t>
  </si>
  <si>
    <t>＃ＨＴ１００ギルフォーム　４５ＡＩ－Ｐ</t>
  </si>
  <si>
    <t>B00010010103186</t>
  </si>
  <si>
    <t>＃ＨＴ１００ギルフォーム　５０ＡＩ－ＨＰ</t>
  </si>
  <si>
    <t>1215mm×915mm（5枚／梱包）</t>
    <phoneticPr fontId="58"/>
  </si>
  <si>
    <t>B00010010103181</t>
  </si>
  <si>
    <t>＃ＨＴ１００ギルフォーム　５０ＡＩ－Ｐ</t>
  </si>
  <si>
    <t>B00010010184010</t>
  </si>
  <si>
    <t>＃ＨＴ８０ギルフォーム　４０ＡＩ</t>
  </si>
  <si>
    <t>B00010010184011</t>
  </si>
  <si>
    <t>＃ＨＴ８０ギルフォーム　４５ＡＩ</t>
  </si>
  <si>
    <t>B00010010184012</t>
  </si>
  <si>
    <t>＃ＨＴ８０ギルフォーム　５０ＡＩ</t>
  </si>
  <si>
    <t>B00010010103032</t>
  </si>
  <si>
    <t>＃ＨＴＲパンチング　</t>
  </si>
  <si>
    <t>R 115mm×190mm×1800mm厚 1.2mm</t>
  </si>
  <si>
    <t>B00010010103055</t>
  </si>
  <si>
    <t>＃ＨＴドレン　たて１００</t>
  </si>
  <si>
    <t>H300mm W580mm×580mm</t>
  </si>
  <si>
    <t>B00010010103060</t>
  </si>
  <si>
    <t>＃ＨＴドレン　たて１２５</t>
  </si>
  <si>
    <t>H300mm W610mm×610mm</t>
  </si>
  <si>
    <t>B00010010103065</t>
  </si>
  <si>
    <t>＃ＨＴドレン　たて１５０</t>
  </si>
  <si>
    <t>B00010010103070</t>
  </si>
  <si>
    <t>＃ＨＴドレン　たて２００</t>
  </si>
  <si>
    <t>B00010010103050</t>
  </si>
  <si>
    <t>＃ＨＴドレン　たて７５</t>
  </si>
  <si>
    <t>H300mm W560mm×560mm</t>
  </si>
  <si>
    <t>B00010010103080</t>
  </si>
  <si>
    <t>＃ＨＴドレン　横１００</t>
  </si>
  <si>
    <t>B00010010103085</t>
  </si>
  <si>
    <t>＃ＨＴドレン　横１２５</t>
  </si>
  <si>
    <t>B00010010103090</t>
  </si>
  <si>
    <t>＃ＨＴドレン　横１５０</t>
  </si>
  <si>
    <t>B00010010103075</t>
  </si>
  <si>
    <t>＃ＨＴドレン　横７５</t>
  </si>
  <si>
    <t>B00010010103110</t>
  </si>
  <si>
    <t>＃ＨＴハイパワードレン　たて７５</t>
  </si>
  <si>
    <t>B00010010103031</t>
  </si>
  <si>
    <t>＃ＨＴ平パンチング　</t>
  </si>
  <si>
    <t>150mm×1800mm  厚1.2mm</t>
    <phoneticPr fontId="58"/>
  </si>
  <si>
    <t>B00010110102698</t>
  </si>
  <si>
    <t>＃ＩＫストロー　</t>
  </si>
  <si>
    <t xml:space="preserve">200本／箱 </t>
  </si>
  <si>
    <t>B00010110102689</t>
  </si>
  <si>
    <t>＃ＩＫディスク　</t>
  </si>
  <si>
    <t xml:space="preserve">100枚／箱 </t>
  </si>
  <si>
    <t>B00010110102680</t>
  </si>
  <si>
    <t>＃ＩＫプライマー　</t>
  </si>
  <si>
    <t xml:space="preserve">16ｋｇ／缶 </t>
  </si>
  <si>
    <t>B00010110102688</t>
  </si>
  <si>
    <t>＃ＩＫベース　</t>
  </si>
  <si>
    <t xml:space="preserve">100個／箱 </t>
  </si>
  <si>
    <t>B00010110102690</t>
  </si>
  <si>
    <t>＃ＩＫボルト１５　</t>
  </si>
  <si>
    <t xml:space="preserve">100本／箱 </t>
  </si>
  <si>
    <t>B00010110102691</t>
  </si>
  <si>
    <t>＃ＩＫボルト２０　</t>
  </si>
  <si>
    <t>B00010110102692</t>
  </si>
  <si>
    <t>＃ＩＫボルト３０　</t>
  </si>
  <si>
    <t>B00010110102693</t>
  </si>
  <si>
    <t>＃ＩＫボルト４０　</t>
  </si>
  <si>
    <t xml:space="preserve">100本／袋 </t>
  </si>
  <si>
    <t>B00010110102694</t>
  </si>
  <si>
    <t>＃ＩＫボルト５０　</t>
  </si>
  <si>
    <t>B00010110102695</t>
  </si>
  <si>
    <t>＃ＩＫボルト６０　</t>
  </si>
  <si>
    <t>B00010110102696</t>
  </si>
  <si>
    <t>＃ＩＫボルト７０　</t>
  </si>
  <si>
    <t>B00010110102697</t>
  </si>
  <si>
    <t>＃ＩＫボルト８０　</t>
  </si>
  <si>
    <t>B00010110102699</t>
  </si>
  <si>
    <t>＃ＩＫボンド　</t>
    <phoneticPr fontId="58"/>
  </si>
  <si>
    <t>0.3kg／本</t>
    <rPh sb="6" eb="7">
      <t>ホン</t>
    </rPh>
    <phoneticPr fontId="58"/>
  </si>
  <si>
    <t>B00020110102772</t>
  </si>
  <si>
    <t>＃Ｊ内水切１７００　ＢＫ</t>
  </si>
  <si>
    <t>L=1700mm</t>
  </si>
  <si>
    <t>B00020110102771</t>
  </si>
  <si>
    <t>＃Ｊ内水切１７００　ＳＧ</t>
  </si>
  <si>
    <t>B00020110102773</t>
  </si>
  <si>
    <t>＃Ｊ内水切１７００　ＷＨ</t>
  </si>
  <si>
    <t>B00010110100013</t>
  </si>
  <si>
    <t>＃Ｋ－アスコンパウンド３</t>
  </si>
  <si>
    <t>25kg袋入り</t>
  </si>
  <si>
    <t>B00020110101726</t>
  </si>
  <si>
    <t>＃ＬＣシールＶ－１４　ＵＮ缶</t>
  </si>
  <si>
    <t>B00020110102775</t>
  </si>
  <si>
    <t>＃Ｌ内水切１７００　ＢＫ</t>
  </si>
  <si>
    <t>B00020110102774</t>
  </si>
  <si>
    <t>＃Ｌ内水切１７００　ＳＧ</t>
  </si>
  <si>
    <t>B00020110102776</t>
  </si>
  <si>
    <t>＃Ｌ内水切１７００　ＷＨ</t>
  </si>
  <si>
    <t>B00010120103142</t>
  </si>
  <si>
    <t>＃ＭＪＣ専用　ＧＯ－ＪＩＮ　ＨＳ</t>
  </si>
  <si>
    <t>B00010120103141</t>
  </si>
  <si>
    <t>＃ＭＪＣ専用　ＧＯ－ＪＩＮ　Ｔ</t>
  </si>
  <si>
    <t>B00010120103140</t>
  </si>
  <si>
    <t>＃ＭＪＣ専用　ＧＯ－ＪＩＮ　Ｖ</t>
  </si>
  <si>
    <t>B00010110100934</t>
  </si>
  <si>
    <t>＃ＭＪシール高弾性　１０×２０ｍｍ　１ｍ</t>
  </si>
  <si>
    <t>10×20mm 1m</t>
  </si>
  <si>
    <t>B00010110100935</t>
  </si>
  <si>
    <t>＃ＭＪシール高弾性　１０×３０ｍｍ　１ｍ</t>
  </si>
  <si>
    <t>10×30mm 1m</t>
  </si>
  <si>
    <t>B00010110100936</t>
  </si>
  <si>
    <t>＃ＭＪシール高弾性　１０×４０ｍｍ　１ｍ</t>
  </si>
  <si>
    <t>10×40mm 1m</t>
  </si>
  <si>
    <t>B00010110100930</t>
  </si>
  <si>
    <t>＃ＭＪシール高弾性　５×２０ｍｍ　５ｍ</t>
  </si>
  <si>
    <t>5×20mm 5m</t>
  </si>
  <si>
    <t>B00010110100931</t>
  </si>
  <si>
    <t>＃ＭＪシール高弾性　５×３０ｍｍ　５ｍ</t>
  </si>
  <si>
    <t>5×30mm 5m</t>
  </si>
  <si>
    <t>B00010110100932</t>
  </si>
  <si>
    <t>＃ＭＪシール高弾性　５×３５ｍｍ　５ｍ</t>
  </si>
  <si>
    <t>5×35mm 5m</t>
  </si>
  <si>
    <t>B00010110100933</t>
  </si>
  <si>
    <t>＃ＭＪシール高弾性　５×４０ｍｍ　５ｍ</t>
  </si>
  <si>
    <t>5×40mm 5m</t>
  </si>
  <si>
    <t>B00010110100944</t>
  </si>
  <si>
    <t>＃ＭＪシール低弾性　１０×２０ｍｍ　１ｍ</t>
  </si>
  <si>
    <t>B00010110100945</t>
  </si>
  <si>
    <t>＃ＭＪシール低弾性　１０×３０ｍｍ　１ｍ</t>
  </si>
  <si>
    <t>B00010110100946</t>
  </si>
  <si>
    <t>＃ＭＪシール低弾性　１０×４０ｍｍ　１ｍ</t>
  </si>
  <si>
    <t>B00010110100940</t>
  </si>
  <si>
    <t>＃ＭＪシール低弾性　５×２０ｍｍ　５ｍ</t>
  </si>
  <si>
    <t>B00010110100941</t>
  </si>
  <si>
    <t>＃ＭＪシール低弾性　５×３０ｍｍ　５ｍ</t>
  </si>
  <si>
    <t>B00010110100942</t>
  </si>
  <si>
    <t>＃ＭＪシール低弾性　５×３５ｍｍ　５ｍ</t>
  </si>
  <si>
    <t>B00010110100943</t>
  </si>
  <si>
    <t>＃ＭＪシール低弾性　５×４０ｍｍ　５ｍ</t>
  </si>
  <si>
    <t>B00010140200290</t>
  </si>
  <si>
    <t>＃ＭＲプレートＡ　</t>
  </si>
  <si>
    <t>L=2000mm</t>
    <phoneticPr fontId="58"/>
  </si>
  <si>
    <t>B00010140200295</t>
  </si>
  <si>
    <t>＃ＭＲプレートＢ　</t>
  </si>
  <si>
    <t>B00010140200142</t>
  </si>
  <si>
    <t>＃Ｎ　ＧＩボード　４０W</t>
  </si>
  <si>
    <t>1200mm×900mm(6枚／梱包)</t>
    <phoneticPr fontId="58"/>
  </si>
  <si>
    <t>B00020110500270</t>
  </si>
  <si>
    <t>＃Ｎ　ＭＨ改修水切７０</t>
  </si>
  <si>
    <t>B00020110500271</t>
  </si>
  <si>
    <t>＃Ｎ　ＭＨ改修水切９０</t>
  </si>
  <si>
    <t>B00010120100292</t>
  </si>
  <si>
    <t>ＯＴコートＡ　イエローマロン　Ｄ－９２</t>
  </si>
  <si>
    <t>14kgｾｯﾄ (主剤:6kg・硬化剤:8kg)</t>
  </si>
  <si>
    <t>B00010120100218</t>
  </si>
  <si>
    <t>ＯＴコートＡ　ダークグレー　Ｄ－１８</t>
  </si>
  <si>
    <t>B00010120100248</t>
  </si>
  <si>
    <t>ＯＴコートＡ　ダークブラウン　Ｄ－４８</t>
  </si>
  <si>
    <t>B00010120100245</t>
  </si>
  <si>
    <t>ＯＴコートＡ　ナチュラルブラウン　Ｄ－４５</t>
    <phoneticPr fontId="58"/>
  </si>
  <si>
    <t>B00010120100303</t>
  </si>
  <si>
    <t>ＯＴコートＡ　特殊色</t>
  </si>
  <si>
    <t>B00010120101619</t>
  </si>
  <si>
    <t>ＯＴコートシリコーン　特殊色</t>
    <phoneticPr fontId="58"/>
  </si>
  <si>
    <t>B00010160100864</t>
  </si>
  <si>
    <t>＃ＮＲウレタンチップ　</t>
  </si>
  <si>
    <t>B00010160100908</t>
  </si>
  <si>
    <t>＃ＮＲカラー　特殊色</t>
  </si>
  <si>
    <t>B00010160100918</t>
  </si>
  <si>
    <t>＃ＮＲカラーＡＱグリーン</t>
  </si>
  <si>
    <t>B00010160100917</t>
  </si>
  <si>
    <t>＃ＮＲカラーＡＱグレー</t>
  </si>
  <si>
    <t>B00010160100916</t>
  </si>
  <si>
    <t>＃ＮＲカラーＡＳ　特殊色</t>
  </si>
  <si>
    <t>B00010160100911</t>
  </si>
  <si>
    <t>＃ＮＲカラーＡＳＣＬライトグレー</t>
  </si>
  <si>
    <t>B00010160100912</t>
  </si>
  <si>
    <t>＃ＮＲカラーＡＳＣＬライトブラウン</t>
  </si>
  <si>
    <t>B00010160100914</t>
  </si>
  <si>
    <t>＃ＮＲカラーＡＳグリーン</t>
  </si>
  <si>
    <t>B00010160100913</t>
  </si>
  <si>
    <t>＃ＮＲカラーＡＳグレー</t>
  </si>
  <si>
    <t>B00010160100915</t>
  </si>
  <si>
    <t>＃ＮＲカラーＡＳブラウン</t>
  </si>
  <si>
    <t>B00010160100909</t>
  </si>
  <si>
    <t>＃ＮＲカラーＣＬライトグレー</t>
  </si>
  <si>
    <t>B00010160100910</t>
  </si>
  <si>
    <t>＃ＮＲカラーＣＬライトブラウン</t>
  </si>
  <si>
    <t>B00010160100905</t>
  </si>
  <si>
    <t>＃ＮＲカラーイエローマロン</t>
  </si>
  <si>
    <t>B00010160100902</t>
  </si>
  <si>
    <t>＃ＮＲカラーグリーン</t>
  </si>
  <si>
    <t>B00010160100900</t>
  </si>
  <si>
    <t>＃ＮＲカラーグレー</t>
  </si>
  <si>
    <t>B00010160100904</t>
  </si>
  <si>
    <t>＃ＮＲカラーダークグレー</t>
  </si>
  <si>
    <t>B00010160100907</t>
  </si>
  <si>
    <t>＃ＮＲカラーダークブラウン</t>
  </si>
  <si>
    <t>B00010160100906</t>
  </si>
  <si>
    <t>＃ＮＲカラーナチュラルブラウン</t>
  </si>
  <si>
    <t>B00010160100901</t>
  </si>
  <si>
    <t>＃ＮＲカラーライトグレー</t>
  </si>
  <si>
    <t>B00010160100903</t>
  </si>
  <si>
    <t>＃ＮＲカラーライトブラウン</t>
  </si>
  <si>
    <t>B00010160100854</t>
  </si>
  <si>
    <t>＃ＮＲプライマー　</t>
  </si>
  <si>
    <t>B00010160100858</t>
  </si>
  <si>
    <t>＃ＮＲプライマーＡＱエポ</t>
  </si>
  <si>
    <t>B00010160100846</t>
  </si>
  <si>
    <t>＃ＮＲプライマーＭ　０．４５ｋｇ</t>
  </si>
  <si>
    <t>B00010160100873</t>
  </si>
  <si>
    <t>＃ＮＲプライマーＭ０．４５ｋｇ</t>
  </si>
  <si>
    <t>B00010160100878</t>
  </si>
  <si>
    <t>＃ＮＲプライマーＰＶ　</t>
  </si>
  <si>
    <t>B00010160100871</t>
  </si>
  <si>
    <t>＃ＮＲプライマーＱ　</t>
  </si>
  <si>
    <t>B00010160100872</t>
  </si>
  <si>
    <t>＃ＮＲプライマーＳ　</t>
  </si>
  <si>
    <t>B00010160100855</t>
  </si>
  <si>
    <t>＃ＮＲプライマーＵ　</t>
  </si>
  <si>
    <t>B00010160100866</t>
  </si>
  <si>
    <t>＃ＮＲ減粘剤　</t>
  </si>
  <si>
    <t>B00010160100867</t>
  </si>
  <si>
    <t>＃ＮＲ硬化促進剤　</t>
  </si>
  <si>
    <t>B00010160100865</t>
  </si>
  <si>
    <t>＃ＮＲ水切りテープ　</t>
  </si>
  <si>
    <t>B00010160100868</t>
  </si>
  <si>
    <t>＃ＮＲ増粘剤　</t>
  </si>
  <si>
    <t>B00010160100869</t>
  </si>
  <si>
    <t>＃ＮＲ増粘剤パラペット用</t>
  </si>
  <si>
    <t>B00020110101896</t>
  </si>
  <si>
    <t>＃ＮＷ　控え柱鋼板　</t>
  </si>
  <si>
    <t xml:space="preserve">120*120mm ｔ＝1.5 </t>
  </si>
  <si>
    <t>B00020110100336</t>
  </si>
  <si>
    <t>＃Ｎタディスセルフ１．２</t>
  </si>
  <si>
    <t>1m×16m 厚:1.2mm</t>
  </si>
  <si>
    <t>B00020110101582</t>
  </si>
  <si>
    <t>＃Nパティオコート（遮熱）硬化剤</t>
  </si>
  <si>
    <t>B00020110101581</t>
  </si>
  <si>
    <t>＃Nパティオコート（遮熱）主剤</t>
  </si>
  <si>
    <t>B00020110101566</t>
  </si>
  <si>
    <t>＃Ｎパティオポリマー硬化剤</t>
  </si>
  <si>
    <t>B00020110101565</t>
  </si>
  <si>
    <t>＃Ｎパティオポリマー主剤</t>
  </si>
  <si>
    <t>B00020110200051</t>
  </si>
  <si>
    <t>＃Nブチルテープ片面１５０</t>
  </si>
  <si>
    <t>150mm×20m　8巻／箱</t>
    <phoneticPr fontId="58"/>
  </si>
  <si>
    <t>B00020110200052</t>
  </si>
  <si>
    <t>＃Nブチルテープ片面１６５</t>
  </si>
  <si>
    <t>165mm×20m　8巻／箱</t>
    <phoneticPr fontId="58"/>
  </si>
  <si>
    <t>B00020110200053</t>
  </si>
  <si>
    <t>＃Nブチルテープ片面１７０</t>
  </si>
  <si>
    <t>170mm×20m　8巻／箱</t>
    <phoneticPr fontId="58"/>
  </si>
  <si>
    <t>B00020110200054</t>
  </si>
  <si>
    <t>＃Nブチルテープ片面１８０</t>
  </si>
  <si>
    <t>180mm×20m　6巻／箱</t>
    <phoneticPr fontId="58"/>
  </si>
  <si>
    <t>B00020110200055</t>
  </si>
  <si>
    <t>＃Nブチルテープ片面２００</t>
  </si>
  <si>
    <t>200mm×20m　6巻／箱</t>
    <phoneticPr fontId="58"/>
  </si>
  <si>
    <t>B00020110200056</t>
  </si>
  <si>
    <t>＃Nブチルテープ片面２５０</t>
  </si>
  <si>
    <t>250mm×20m　4巻／箱</t>
    <phoneticPr fontId="58"/>
  </si>
  <si>
    <t>B00020110200057</t>
  </si>
  <si>
    <t>＃Nブチルテープ片面３００</t>
  </si>
  <si>
    <t>300mm×20m　4巻／箱</t>
    <phoneticPr fontId="58"/>
  </si>
  <si>
    <t>B00020110200058</t>
  </si>
  <si>
    <t>＃Nブチルテープ片面６００</t>
  </si>
  <si>
    <t>600mm×20m</t>
  </si>
  <si>
    <t>B00020110290205</t>
  </si>
  <si>
    <t>＃Nブチルテープ両面２００</t>
  </si>
  <si>
    <t>B00010110100910</t>
  </si>
  <si>
    <t>＃Ｎフレッシュシート</t>
  </si>
  <si>
    <t>B00010110100900</t>
  </si>
  <si>
    <t>＃Ｎ－ラバソイドＩＩ</t>
  </si>
  <si>
    <t>B00020110200509</t>
  </si>
  <si>
    <t>＃Ｎ水切シート３００１０Ｍ</t>
  </si>
  <si>
    <t>B00020110101576</t>
  </si>
  <si>
    <t>＃Ｎ立上り用パティオポリマー　硬化剤</t>
  </si>
  <si>
    <t>B00020110101575</t>
  </si>
  <si>
    <t>＃Ｎ立上り用パティオポリマー　主剤</t>
  </si>
  <si>
    <t>B00010160100974</t>
  </si>
  <si>
    <t>＃ＯＳ－Ｓｈｅｅｔｓ　ＯＳ－ＪＴ２５</t>
  </si>
  <si>
    <t>B00010160100971</t>
  </si>
  <si>
    <t>＃ＯＳ－Ｓｈｅｅｔｓ　ＯＳ－Ｍ４０</t>
  </si>
  <si>
    <t>B00010160100972</t>
  </si>
  <si>
    <t>＃ＯＳ－Ｓｈｅｅｔｓ　ＯＳ－Ｔ２５</t>
  </si>
  <si>
    <t>B00010160100970</t>
  </si>
  <si>
    <t>＃ＯＳ－Ｓｈｅｅｔs　ＯＳ－Ｚ４０</t>
  </si>
  <si>
    <t>B00010160100973</t>
  </si>
  <si>
    <t>＃ＯＳシート２５（２００ｍｍカット品）</t>
  </si>
  <si>
    <t>B00010160100975</t>
  </si>
  <si>
    <t>＃ＯＳテープ</t>
  </si>
  <si>
    <t>B00010160100976</t>
  </si>
  <si>
    <t>＃ＯＳトップ　マットシルバーＡ－１２２Ｎ</t>
  </si>
  <si>
    <t>B00010160100978</t>
  </si>
  <si>
    <t>＃ＯＳトップ　ミントグリーンＡ－２５Ｎ</t>
  </si>
  <si>
    <t>B00010160100977</t>
  </si>
  <si>
    <t>＃ＯＳトップ　ライトグレーＡ－１０１Ｎ</t>
  </si>
  <si>
    <t>B00010120100730</t>
  </si>
  <si>
    <t>ＯＴコートＡ　タッチアップ　グレー　Ｄ－１</t>
    <phoneticPr fontId="58"/>
  </si>
  <si>
    <t>0.7kgｾｯﾄ（主剤:0.3kg・硬化剤:0.4kg)</t>
    <phoneticPr fontId="58"/>
  </si>
  <si>
    <t>B00010120100732</t>
  </si>
  <si>
    <t>ＯＴコートＡ　タッチアップ　ライトグレー　Ｄ－１２</t>
    <phoneticPr fontId="58"/>
  </si>
  <si>
    <t>B00010120100731</t>
  </si>
  <si>
    <t>ＯＴコートＡ　タッチアップ　グリーン　Ｄ－２</t>
    <phoneticPr fontId="58"/>
  </si>
  <si>
    <t>B00010120100733</t>
  </si>
  <si>
    <t>ＯＴコートＡ　タッチアップ　ライトブラウン　Ｄ－４２</t>
    <phoneticPr fontId="58"/>
  </si>
  <si>
    <t>B00010120100750</t>
  </si>
  <si>
    <t>ＯＴコートＡつやあり　タッチアップ　グレー　ＤＴ－１</t>
    <phoneticPr fontId="58"/>
  </si>
  <si>
    <t>B00010120100752</t>
  </si>
  <si>
    <t>ＯＴコートＡつやあり　タッチアップ　ライトグレー　ＤＴ－１２</t>
    <phoneticPr fontId="58"/>
  </si>
  <si>
    <t>B00010120100751</t>
  </si>
  <si>
    <t>ＯＴコートＡつやあり　タッチアップ　グリーン　ＤＴ－２</t>
    <phoneticPr fontId="58"/>
  </si>
  <si>
    <t>B00010120100753</t>
  </si>
  <si>
    <t>ＯＴコートＡつやあり　タッチアップ　ライトブラウン　ＤＴ－４２</t>
    <phoneticPr fontId="58"/>
  </si>
  <si>
    <t>B00010120100319</t>
  </si>
  <si>
    <t>ＯＴコートＡつやあり　特殊色</t>
  </si>
  <si>
    <t>B00010120103171</t>
  </si>
  <si>
    <t>＃ＯＴコートＤＲ　グレー</t>
  </si>
  <si>
    <t>B00010120101718</t>
  </si>
  <si>
    <t>ＯＴコートＱＱ　ダークグレー　Ｑ－１８</t>
    <phoneticPr fontId="58"/>
  </si>
  <si>
    <t>15kgｾｯﾄ (主剤:6kg・硬化剤:9kg)</t>
  </si>
  <si>
    <t>B00010120101702</t>
  </si>
  <si>
    <t>ＯＴコートＱＱ　グリーン　Ｑ－２</t>
    <phoneticPr fontId="58"/>
  </si>
  <si>
    <t>B00010120101742</t>
  </si>
  <si>
    <t>ＯＴコートＱＱ　ライトブラウン　Ｑ－４２</t>
    <phoneticPr fontId="58"/>
  </si>
  <si>
    <t>B00010120101745</t>
  </si>
  <si>
    <t>ＯＴコートＱＱ　ナチュラルブラ　Ｑ－４５</t>
    <phoneticPr fontId="58"/>
  </si>
  <si>
    <t>B00010120101748</t>
  </si>
  <si>
    <t>ＯＴコートＱＱ　ダークブラウン Ｑ－４８</t>
    <phoneticPr fontId="58"/>
  </si>
  <si>
    <t>B00010120101792</t>
  </si>
  <si>
    <t>ＯＴコートＱＱ　イエローマロン　Ｑ－９２</t>
    <phoneticPr fontId="58"/>
  </si>
  <si>
    <t>B00010120101799</t>
  </si>
  <si>
    <t>ＯＴコートＱＱ　特殊色</t>
    <phoneticPr fontId="58"/>
  </si>
  <si>
    <t>B00010120101643</t>
  </si>
  <si>
    <t>ＯＴコートクール　クールライトグリーン</t>
    <phoneticPr fontId="58"/>
  </si>
  <si>
    <t>B00010120100770</t>
  </si>
  <si>
    <t>ＯＴコートシリコーン　タッチアップ　Ｅ－１</t>
    <phoneticPr fontId="58"/>
  </si>
  <si>
    <t>0.7kgｾｯﾄ（主剤:0.3kg・硬化剤:0.4kg)</t>
  </si>
  <si>
    <t>B00010120100771</t>
  </si>
  <si>
    <t>ＯＴコートシリコーン　タッチアップ　Ｅ－２</t>
    <phoneticPr fontId="58"/>
  </si>
  <si>
    <t>B00010120100772</t>
  </si>
  <si>
    <t>ＯＴコートシリコーン　タッチアップ　Ｅ－４</t>
    <phoneticPr fontId="58"/>
  </si>
  <si>
    <t>B00010120101661</t>
  </si>
  <si>
    <t>ＯＴコートシリコーン防カビ　ＳＢグレー　ＢＥ－１</t>
    <phoneticPr fontId="58"/>
  </si>
  <si>
    <t>B00010120101665</t>
  </si>
  <si>
    <t>ＯＴコートシリコーン防カビ　特殊色</t>
    <phoneticPr fontId="58"/>
  </si>
  <si>
    <t>B00010120101663</t>
  </si>
  <si>
    <t>ＯＴコートシリコーン防カビ　ＳＢブラウン　ＢＥ－４</t>
    <phoneticPr fontId="58"/>
  </si>
  <si>
    <t>B00010120101662</t>
  </si>
  <si>
    <t>ＯＴコートシリコーン防カビ　ＳＢグリーン　ＢＥ－２</t>
    <phoneticPr fontId="58"/>
  </si>
  <si>
    <t>B00010120101816</t>
  </si>
  <si>
    <t>ＯＴコートフッ素　Ｆグリーン</t>
    <phoneticPr fontId="58"/>
  </si>
  <si>
    <t>14kgｾｯﾄ (主剤:6kg･硬化剤:8kg)</t>
  </si>
  <si>
    <t>B00010120101817</t>
  </si>
  <si>
    <t>ＯＴコートフッ素　Ｆブラウン</t>
    <phoneticPr fontId="58"/>
  </si>
  <si>
    <t>B00010120101819</t>
  </si>
  <si>
    <t>ＯＴコートフッ素　特殊色</t>
    <phoneticPr fontId="58"/>
  </si>
  <si>
    <t>B00010120101651</t>
  </si>
  <si>
    <t>ＯＴコート水系　グレー　Ｄ－１</t>
    <phoneticPr fontId="58"/>
  </si>
  <si>
    <t>11.5kgｾｯﾄ (主剤:1kg・硬化剤:10kg・減粘剤:0.5kg／缶)</t>
    <rPh sb="12" eb="13">
      <t>ザイ</t>
    </rPh>
    <rPh sb="18" eb="21">
      <t>コウカザイ</t>
    </rPh>
    <phoneticPr fontId="58"/>
  </si>
  <si>
    <t>B00010120101652</t>
  </si>
  <si>
    <t>ＯＴコート水系　グリーン　Ｄ－２</t>
    <phoneticPr fontId="58"/>
  </si>
  <si>
    <t>B00010120100351</t>
  </si>
  <si>
    <t>ＯＴコート防カビ　グリーン　ＢＫ－２</t>
    <phoneticPr fontId="58"/>
  </si>
  <si>
    <t>B00010120100350</t>
  </si>
  <si>
    <t>ＯＴコート防カビ　グレー　ＢＫ－１</t>
    <phoneticPr fontId="58"/>
  </si>
  <si>
    <t>B00010120100365</t>
  </si>
  <si>
    <t>ＯＴコート防カビつやあり　特殊色</t>
  </si>
  <si>
    <t>B00010120100361</t>
  </si>
  <si>
    <t>ＯＴコート防カビつやあり　グリーン　ＢＴ－２</t>
    <phoneticPr fontId="58"/>
  </si>
  <si>
    <t>B00010120100360</t>
  </si>
  <si>
    <t>ＯＴコート防カビつやあり　グレー　ＢＴ－１</t>
    <phoneticPr fontId="58"/>
  </si>
  <si>
    <t>B00010120100362</t>
  </si>
  <si>
    <t>ＯＴコート防カビつやあり　ライトグレー　BＴ－１２</t>
    <phoneticPr fontId="58"/>
  </si>
  <si>
    <t>B00010120100363</t>
  </si>
  <si>
    <t>ＯＴコート防カビつやあり　ライトブラウン　ＢＴ－４２</t>
    <phoneticPr fontId="58"/>
  </si>
  <si>
    <t>B00010120100352</t>
  </si>
  <si>
    <t>ＯＴコート防カビ　ライトグレー　ＢＫ－１２</t>
    <phoneticPr fontId="58"/>
  </si>
  <si>
    <t>B00010120100353</t>
  </si>
  <si>
    <t>ＯＴコート防カビ　ライトブラウン　ＢＫ－４２</t>
    <phoneticPr fontId="58"/>
  </si>
  <si>
    <t>B00010120100355</t>
  </si>
  <si>
    <t>ＯＴコート防カビ　特殊色</t>
    <phoneticPr fontId="58"/>
  </si>
  <si>
    <t>B00010120100178</t>
  </si>
  <si>
    <t>ＯＴプライマー水系１８</t>
    <phoneticPr fontId="58"/>
  </si>
  <si>
    <t>18kgｾｯﾄ(主剤:12kg・硬化剤:6kg）</t>
  </si>
  <si>
    <t>B00020110101731</t>
  </si>
  <si>
    <t>＃ＰＧ目地テープ５０　</t>
  </si>
  <si>
    <t>B00010160101608</t>
  </si>
  <si>
    <t>＃ＰＶ－ＦＩＸ用ツールセット</t>
  </si>
  <si>
    <t>ｿｰﾗｰﾍﾞｰｽW70・ｿﾗｰﾍﾞｰｽVTｿｰﾗｰｽﾃｲ共用工具ｾｯﾄ</t>
  </si>
  <si>
    <t>B00010160101550</t>
  </si>
  <si>
    <t>ＰＶアンカー４０　</t>
  </si>
  <si>
    <t>100本入／箱</t>
  </si>
  <si>
    <t>B00010160101551</t>
  </si>
  <si>
    <t>ＰＶアンカー６０　</t>
  </si>
  <si>
    <t>B00010160101552</t>
  </si>
  <si>
    <t>ＰＶアンカー８０　</t>
  </si>
  <si>
    <t>B00010160101581</t>
  </si>
  <si>
    <t>ＰＶアンカーＷ６０　　</t>
  </si>
  <si>
    <t>40本入／箱</t>
  </si>
  <si>
    <t>B00010160101582</t>
  </si>
  <si>
    <t>ＰＶアンカーＷ８０　</t>
  </si>
  <si>
    <t>B00010130108050</t>
  </si>
  <si>
    <t>Ｐ－カットテープ７５</t>
    <phoneticPr fontId="58"/>
  </si>
  <si>
    <t>75mm幅×25m巻　24巻／箱</t>
    <phoneticPr fontId="58"/>
  </si>
  <si>
    <t>B00010160100980</t>
  </si>
  <si>
    <t>＃ＲＡボードＵ２５　</t>
  </si>
  <si>
    <t>B00010160100981</t>
  </si>
  <si>
    <t>＃ＲＡボードＵ３０　</t>
  </si>
  <si>
    <t>B00010160100982</t>
  </si>
  <si>
    <t>＃ＲＡボードＵ３５　</t>
  </si>
  <si>
    <t>B00010160100983</t>
  </si>
  <si>
    <t>＃ＲＡボードＵ４０　</t>
  </si>
  <si>
    <t>B00010160100984</t>
  </si>
  <si>
    <t>＃ＲＡボードＵ５０　</t>
  </si>
  <si>
    <t>B00010160100985</t>
  </si>
  <si>
    <t>＃ＲＡボードＵ６０　</t>
  </si>
  <si>
    <t>B00010110102031</t>
  </si>
  <si>
    <t>ＲＢタイル</t>
    <phoneticPr fontId="58"/>
  </si>
  <si>
    <t>65mm×450mm×450mm　断熱材 厚:50mm</t>
    <phoneticPr fontId="58"/>
  </si>
  <si>
    <t>B00020110102778</t>
  </si>
  <si>
    <t>＃ＲＩＢ内水切１７００　ＢＫ</t>
  </si>
  <si>
    <t>B00020110102777</t>
  </si>
  <si>
    <t>＃ＲＩＢ内水切１７００　ＳＧ</t>
  </si>
  <si>
    <t>B00020110102779</t>
  </si>
  <si>
    <t>＃ＲＩＢ内水切１７００　ＷＨ</t>
  </si>
  <si>
    <t>B00020110102760</t>
  </si>
  <si>
    <t>＃ＲＩＴセメントＥＦ（１２本入）</t>
  </si>
  <si>
    <t>1.3kg入ｼﾞｬﾝﾎﾞｶｰﾄ12本／箱</t>
  </si>
  <si>
    <t>B00020110102761</t>
  </si>
  <si>
    <t>＃ＲＩＴディスク</t>
  </si>
  <si>
    <t>300枚／箱首下L=28.5mm</t>
  </si>
  <si>
    <t>B00020110102762</t>
  </si>
  <si>
    <t>＃ＲＩＴビス３５</t>
  </si>
  <si>
    <t>100本／箱L=35mm 5.5mm径</t>
  </si>
  <si>
    <t>B00020110102763</t>
  </si>
  <si>
    <t>＃ＲＩＴビス６０</t>
  </si>
  <si>
    <t>100本／箱L=60mm 5.5mm径</t>
  </si>
  <si>
    <t>B00010160100379</t>
  </si>
  <si>
    <t>＃ＲＶＣ　ＲＶコートシリコーン　淡彩色</t>
  </si>
  <si>
    <t>16kg/缶</t>
  </si>
  <si>
    <t>B00010160100380</t>
  </si>
  <si>
    <t>＃ＲＶＣ　ＲＶコートシリコーン　中彩色</t>
  </si>
  <si>
    <t>B00010160100381</t>
  </si>
  <si>
    <t>＃ＲＶＣ　ＲＶコートシリコーン　濃彩色</t>
  </si>
  <si>
    <t>B00010160100376</t>
  </si>
  <si>
    <t>＃ＲＶＣ　ＲＶコートセラ　淡彩色</t>
  </si>
  <si>
    <t>15kg/ｾｯﾄ(主剤14kg:硬化剤1kg)</t>
  </si>
  <si>
    <t>B00010160100377</t>
  </si>
  <si>
    <t>＃ＲＶＣ　ＲＶコートセラ　中彩色</t>
  </si>
  <si>
    <t>B00010160100378</t>
  </si>
  <si>
    <t>＃ＲＶＣ　ＲＶコートセラ　濃彩色</t>
  </si>
  <si>
    <t>B00010160100370</t>
  </si>
  <si>
    <t>＃ＲＶＣ　ＲＶシーラーエポ</t>
  </si>
  <si>
    <t>14kg/缶</t>
  </si>
  <si>
    <t>B00010160100373</t>
  </si>
  <si>
    <t>＃ＲＶＣ　ＲＶダンセイタイルＲ</t>
  </si>
  <si>
    <t>20kg/缶</t>
  </si>
  <si>
    <t>B00010160100374</t>
  </si>
  <si>
    <t>＃ＲＶＣ　ＲＶダンセイタイルＳ</t>
  </si>
  <si>
    <t>B00010160100388</t>
  </si>
  <si>
    <t>＃ＲＶＣ　ＲＶノキテンコート　淡彩色</t>
  </si>
  <si>
    <t>B00010160100389</t>
  </si>
  <si>
    <t>＃ＲＶＣ　ＲＶノキテンコート　中彩色</t>
  </si>
  <si>
    <t>B00010160100385</t>
  </si>
  <si>
    <t>＃ＲＶＣ　ＲＶハッスイコートＡ　淡彩色</t>
  </si>
  <si>
    <t>B00010160100386</t>
  </si>
  <si>
    <t>＃ＲＶＣ　ＲＶハッスイコートＡ　中彩色</t>
  </si>
  <si>
    <t>B00010160100387</t>
  </si>
  <si>
    <t>＃ＲＶＣ　ＲＶハッスイコートＡ　濃彩色</t>
  </si>
  <si>
    <t>B00010160100382</t>
  </si>
  <si>
    <t>＃ＲＶＣ　ＲＶハッスイコートＣ　淡彩色</t>
  </si>
  <si>
    <t>B00010160100383</t>
  </si>
  <si>
    <t>＃ＲＶＣ　ＲＶハッスイコートＣ　中彩色</t>
  </si>
  <si>
    <t>B00010160100384</t>
  </si>
  <si>
    <t>＃ＲＶＣ　ＲＶハッスイコートＣ　濃彩色</t>
  </si>
  <si>
    <t>B00010160100375</t>
  </si>
  <si>
    <t>＃ＲＶＣ　ＲＶフィラー</t>
  </si>
  <si>
    <t>B00010160100371</t>
  </si>
  <si>
    <t>＃ＲＶＣ　ＲＶボースイタイルＲ</t>
  </si>
  <si>
    <t>18kg/缶</t>
  </si>
  <si>
    <t>B00010160100372</t>
  </si>
  <si>
    <t>＃ＲＶＣ　ＲＶボースイタイルＳ</t>
  </si>
  <si>
    <t>B00010160100355</t>
  </si>
  <si>
    <t>ＲＶエポキシプライマー</t>
    <phoneticPr fontId="58"/>
  </si>
  <si>
    <t>A剤12kg･B剤3kgｾｯﾄ</t>
  </si>
  <si>
    <t>B00010140100201</t>
  </si>
  <si>
    <t>＃Ｒパネル　２０　</t>
  </si>
  <si>
    <t xml:space="preserve">7枚／束 </t>
  </si>
  <si>
    <t>B00010110102654</t>
  </si>
  <si>
    <t>Ｒビス１２０　</t>
    <phoneticPr fontId="58"/>
  </si>
  <si>
    <t>100本／箱</t>
    <phoneticPr fontId="58"/>
  </si>
  <si>
    <t>B00010110102655</t>
  </si>
  <si>
    <t>Ｒビス１５０　</t>
    <phoneticPr fontId="58"/>
  </si>
  <si>
    <t>B00010110102656</t>
  </si>
  <si>
    <t>Ｒビス１８０　</t>
    <phoneticPr fontId="58"/>
  </si>
  <si>
    <t>B00010110102657</t>
  </si>
  <si>
    <t>Ｒビス２４０　</t>
    <phoneticPr fontId="58"/>
  </si>
  <si>
    <t>B00010110102652</t>
  </si>
  <si>
    <t>Ｒビス７５　</t>
    <phoneticPr fontId="58"/>
  </si>
  <si>
    <t>200本／箱</t>
    <phoneticPr fontId="58"/>
  </si>
  <si>
    <t>B00010110102653</t>
  </si>
  <si>
    <t>Ｒビス９０　</t>
    <phoneticPr fontId="58"/>
  </si>
  <si>
    <t>B00010110102651</t>
  </si>
  <si>
    <t>Ｒボンド　</t>
    <phoneticPr fontId="58"/>
  </si>
  <si>
    <t>1.3kg/本　12本／箱</t>
    <phoneticPr fontId="58"/>
  </si>
  <si>
    <t>B00010150102200</t>
  </si>
  <si>
    <t>シングルドリッパーＴ２５　出隅Ａ</t>
    <phoneticPr fontId="58"/>
  </si>
  <si>
    <t>L1=L2=300</t>
  </si>
  <si>
    <t>B00010150102290</t>
  </si>
  <si>
    <t>シングルドリッパーＴ２５　出隅Ａ　Ｔ－</t>
    <phoneticPr fontId="58"/>
  </si>
  <si>
    <t>B00010150102230</t>
  </si>
  <si>
    <t>シングルエッジＴ２５　出隅Ａ</t>
    <phoneticPr fontId="58"/>
  </si>
  <si>
    <t>B00010150102260</t>
  </si>
  <si>
    <t>シングルエッジＴ２５　出隅Ａ　Ｔ－</t>
    <phoneticPr fontId="58"/>
  </si>
  <si>
    <t>B00010150102201</t>
  </si>
  <si>
    <t>シングルドリッパーＴ２５　出隅Ｂ</t>
    <phoneticPr fontId="58"/>
  </si>
  <si>
    <t>B00010150102291</t>
  </si>
  <si>
    <t>シングルドリッパーＴ２５　出隅Ｂ　Ｔ－　</t>
    <phoneticPr fontId="58"/>
  </si>
  <si>
    <t>B00010150102231</t>
  </si>
  <si>
    <t>シングルエッジＴ２５　出隅Ｂ</t>
    <phoneticPr fontId="58"/>
  </si>
  <si>
    <t>B00010150102205</t>
  </si>
  <si>
    <t>シングルドリッパーＴ２５　入隅Ａ</t>
    <phoneticPr fontId="58"/>
  </si>
  <si>
    <t>B00010150102295</t>
  </si>
  <si>
    <t>シングルドリッパーＴ２５　入隅Ａ　Ｔ－</t>
    <phoneticPr fontId="58"/>
  </si>
  <si>
    <t>B00010150102265</t>
  </si>
  <si>
    <t>シングルエッジＴ２５　入隅Ａ</t>
    <phoneticPr fontId="58"/>
  </si>
  <si>
    <t>B00010150102206</t>
  </si>
  <si>
    <t>シングルドリッパーＴ２５　入隅Ｂ</t>
    <phoneticPr fontId="58"/>
  </si>
  <si>
    <t>B00010150102296</t>
  </si>
  <si>
    <t>シングルドリッパーＴ２５　入隅Ｂ　Ｔ－</t>
    <phoneticPr fontId="58"/>
  </si>
  <si>
    <t>B00010150102266</t>
  </si>
  <si>
    <t>シングルエッジＴ２５　入隅Ｂ</t>
    <phoneticPr fontId="58"/>
  </si>
  <si>
    <t>B00010150102261</t>
  </si>
  <si>
    <t>シングルエッジＴ２５　出隅Ｂ　Ｔ－</t>
    <phoneticPr fontId="58"/>
  </si>
  <si>
    <t>B00010150102235</t>
  </si>
  <si>
    <t>シングルエッジＴ２５　入隅Ａ　Ｔ－</t>
    <phoneticPr fontId="58"/>
  </si>
  <si>
    <t>B00010150102236</t>
  </si>
  <si>
    <t>シングルエッジＴ２５　入隅Ｂ　Ｔ－</t>
    <phoneticPr fontId="58"/>
  </si>
  <si>
    <t>B00010150102320</t>
  </si>
  <si>
    <t>シングルドリッパーＴ３０　出隅Ａ</t>
    <phoneticPr fontId="58"/>
  </si>
  <si>
    <t>B00010150102350</t>
  </si>
  <si>
    <t>シングルドリッパーＴ３０　出隅Ａ　Ｔ－</t>
    <phoneticPr fontId="58"/>
  </si>
  <si>
    <t>B00010150102410</t>
  </si>
  <si>
    <t>シングルエッジＴ３０　出隅Ａ</t>
    <phoneticPr fontId="58"/>
  </si>
  <si>
    <t>B00010150102380</t>
  </si>
  <si>
    <t>シングルエッジＴ３０　出隅Ａ　Ｔ－</t>
    <phoneticPr fontId="58"/>
  </si>
  <si>
    <t>B00010150102321</t>
  </si>
  <si>
    <t>シングルドリッパーＴ３０　出隅Ｂ</t>
    <phoneticPr fontId="58"/>
  </si>
  <si>
    <t>B00010150102411</t>
  </si>
  <si>
    <t>シングルドリッパーＴ３０　出隅Ｂ　Ｔ－　</t>
    <phoneticPr fontId="58"/>
  </si>
  <si>
    <t>B00010150102351</t>
  </si>
  <si>
    <t>シングルエッジＴ３０　出隅Ｂ</t>
    <phoneticPr fontId="58"/>
  </si>
  <si>
    <t>B00010150102325</t>
  </si>
  <si>
    <t>シングルドリッパーＴ３０　入隅Ａ</t>
    <phoneticPr fontId="58"/>
  </si>
  <si>
    <t>B00010150102415</t>
  </si>
  <si>
    <t>シングルドリッパーＴ３０　入隅Ａ　Ｔ－</t>
    <phoneticPr fontId="58"/>
  </si>
  <si>
    <t>B00010150102355</t>
  </si>
  <si>
    <t>シングルエッジＴ３０　入隅Ａ</t>
    <phoneticPr fontId="58"/>
  </si>
  <si>
    <t>B00010150102385</t>
  </si>
  <si>
    <t>シングルエッジＴ３０　入隅Ａ　Ｔ－</t>
    <phoneticPr fontId="58"/>
  </si>
  <si>
    <t>B00010150102326</t>
  </si>
  <si>
    <t>シングルドリッパーＴ３０　入隅Ｂ</t>
    <phoneticPr fontId="58"/>
  </si>
  <si>
    <t>B00010150102416</t>
  </si>
  <si>
    <t>シングルドリッパーＴ３０　入隅Ｂ　Ｔ－</t>
    <phoneticPr fontId="58"/>
  </si>
  <si>
    <t>B00010150102356</t>
  </si>
  <si>
    <t>シングルエッジＴ３０　入隅Ｂ</t>
    <phoneticPr fontId="58"/>
  </si>
  <si>
    <t>B00010150102386</t>
  </si>
  <si>
    <t>シングルエッジＴ３０　入隅Ｂ　Ｔ－</t>
    <phoneticPr fontId="58"/>
  </si>
  <si>
    <t>B00010150102381</t>
  </si>
  <si>
    <t>シングルエッジＴ３０　出隅Ｂ　Ｔ－</t>
    <phoneticPr fontId="58"/>
  </si>
  <si>
    <t>B00010150102440</t>
  </si>
  <si>
    <t>シングルドリッパーＴ３５　出隅Ａ</t>
    <phoneticPr fontId="58"/>
  </si>
  <si>
    <t>B00010150102530</t>
  </si>
  <si>
    <t>シングルドリッパーＴ３５　出隅Ａ　Ｔ－</t>
    <phoneticPr fontId="58"/>
  </si>
  <si>
    <t>B00010150102470</t>
  </si>
  <si>
    <t>シングルエッッジＴ３５　出隅Ａ</t>
    <phoneticPr fontId="58"/>
  </si>
  <si>
    <t>B00010150102500</t>
  </si>
  <si>
    <t>シングルエッジＴ３５　出隅Ａ　Ｔ－</t>
    <phoneticPr fontId="58"/>
  </si>
  <si>
    <t>B00010150102441</t>
  </si>
  <si>
    <t>シングルドリッパーＴ３５　出隅Ｂ</t>
    <phoneticPr fontId="58"/>
  </si>
  <si>
    <t>B00010150102471</t>
  </si>
  <si>
    <t>シングルドリッパーＴ３５　出隅Ｂ　　Ｔ－</t>
    <phoneticPr fontId="58"/>
  </si>
  <si>
    <t>B00010150102531</t>
  </si>
  <si>
    <t>シングルエッジＴ３５　出隅Ｂ</t>
    <phoneticPr fontId="58"/>
  </si>
  <si>
    <t>B00010150102501</t>
  </si>
  <si>
    <t>シングルエッジＴ３５　出隅Ｂ　Ｔ－</t>
    <phoneticPr fontId="58"/>
  </si>
  <si>
    <t>B00010150102445</t>
  </si>
  <si>
    <t>シングルドリッパーＴ３５　入隅Ａ</t>
    <phoneticPr fontId="58"/>
  </si>
  <si>
    <t>B00010150102535</t>
  </si>
  <si>
    <t>シングルドリッパーＴ３５　入隅Ａ　Ｔ－</t>
    <phoneticPr fontId="58"/>
  </si>
  <si>
    <t>B00010150102475</t>
  </si>
  <si>
    <t>シングルエッジＴ３５　入隅Ａ</t>
    <phoneticPr fontId="58"/>
  </si>
  <si>
    <t>B00010150102505</t>
  </si>
  <si>
    <t>シングルエッジＴ３５　入隅Ａ　Ｔ－</t>
    <phoneticPr fontId="58"/>
  </si>
  <si>
    <t>B00010150102446</t>
  </si>
  <si>
    <t>シングルドリッパーＴ３５　入隅Ｂ</t>
    <phoneticPr fontId="58"/>
  </si>
  <si>
    <t>B00010150102536</t>
  </si>
  <si>
    <t>シングルドリッパーＴ３５　入隅Ｂ　Ｔ－</t>
    <phoneticPr fontId="58"/>
  </si>
  <si>
    <t>B00010150102476</t>
  </si>
  <si>
    <t>シングルエッジＴ３５　入隅Ｂ</t>
    <phoneticPr fontId="58"/>
  </si>
  <si>
    <t>B00010150102506</t>
  </si>
  <si>
    <t>シングルエッジＴ３５　入隅Ｂ　Ｔ－</t>
    <phoneticPr fontId="58"/>
  </si>
  <si>
    <t>B00010150102560</t>
  </si>
  <si>
    <t>シングルドリッパーＴ５０　出隅Ａ</t>
    <phoneticPr fontId="58"/>
  </si>
  <si>
    <t>B00010150102650</t>
  </si>
  <si>
    <t>シングルドリッパーＴ５０　出隅Ａ　Ｔ－</t>
    <phoneticPr fontId="58"/>
  </si>
  <si>
    <t>B00010150102590</t>
  </si>
  <si>
    <t>シングルエッジＴ５０　出隅Ａ</t>
    <phoneticPr fontId="58"/>
  </si>
  <si>
    <t>B00010150102620</t>
  </si>
  <si>
    <t>シングルエッジＴ５０　出隅Ａ　Ｔ－</t>
    <phoneticPr fontId="58"/>
  </si>
  <si>
    <t>B00010150102561</t>
  </si>
  <si>
    <t>シングルドリッパーＴ５０　出隅Ｂ</t>
    <phoneticPr fontId="58"/>
  </si>
  <si>
    <t>B00010150102651</t>
  </si>
  <si>
    <t>シングルドリッパーＴ５０　出隅Ｂ　Ｔ－</t>
    <phoneticPr fontId="58"/>
  </si>
  <si>
    <t>B00010150102591</t>
  </si>
  <si>
    <t>シングルエッジＴ５０　出隅Ｂ</t>
    <phoneticPr fontId="58"/>
  </si>
  <si>
    <t>B00010150102621</t>
  </si>
  <si>
    <t>シングルエッジＴ５０　出隅Ｂ　Ｔ－</t>
    <phoneticPr fontId="58"/>
  </si>
  <si>
    <t>B00010150102565</t>
  </si>
  <si>
    <t>シングルドリッパーＴ５０　入隅Ａ</t>
    <phoneticPr fontId="58"/>
  </si>
  <si>
    <t>B00010150102655</t>
  </si>
  <si>
    <t>シングルドリッパーＴ５０　入隅Ａ　Ｔ－</t>
    <phoneticPr fontId="58"/>
  </si>
  <si>
    <t>B00010150102595</t>
  </si>
  <si>
    <t>シングルエッジＴ５０　入隅Ａ</t>
    <phoneticPr fontId="58"/>
  </si>
  <si>
    <t>B00010150102625</t>
  </si>
  <si>
    <t>シングルエッジＴ５０　入隅Ａ　Ｔ－</t>
    <phoneticPr fontId="58"/>
  </si>
  <si>
    <t>B00010150102566</t>
  </si>
  <si>
    <t>シングルドリッパーＴ５０　入隅Ｂ</t>
    <phoneticPr fontId="58"/>
  </si>
  <si>
    <t>B00010150102656</t>
  </si>
  <si>
    <t>シングルドリッパーＴ５０　入隅Ｂ　Ｔ－</t>
    <phoneticPr fontId="58"/>
  </si>
  <si>
    <t>B00010150102596</t>
  </si>
  <si>
    <t>シングルエッジＴ５０　入隅Ｂ</t>
    <phoneticPr fontId="58"/>
  </si>
  <si>
    <t>B00010150102626</t>
  </si>
  <si>
    <t>シングルエッジＴ５０　入隅Ｂ　Ｔ－</t>
    <phoneticPr fontId="58"/>
  </si>
  <si>
    <t>B00010150102110</t>
  </si>
  <si>
    <t>シングルドリッパーＫ　出隅Ａ</t>
    <phoneticPr fontId="58"/>
  </si>
  <si>
    <t>B00010150102170</t>
  </si>
  <si>
    <t>シングルドリッパーＫ　出隅Ａ　Ｔ－</t>
    <phoneticPr fontId="58"/>
  </si>
  <si>
    <t>B00010150102130</t>
  </si>
  <si>
    <t>シングルエッジＳ　出隅Ａ　</t>
    <phoneticPr fontId="58"/>
  </si>
  <si>
    <t>B00010150102150</t>
  </si>
  <si>
    <t>シングルエッジＳ　出隅Ａ　Ｔ－</t>
    <phoneticPr fontId="58"/>
  </si>
  <si>
    <t>B00010150102111</t>
  </si>
  <si>
    <t>シングルドリッパーＫ　出隅Ｂ</t>
    <phoneticPr fontId="58"/>
  </si>
  <si>
    <t>B00010150102171</t>
  </si>
  <si>
    <t>シングルドリッパーＫ　出隅Ｂ　Ｔ－</t>
    <phoneticPr fontId="58"/>
  </si>
  <si>
    <t>B00010150102131</t>
  </si>
  <si>
    <t>シングルエッジＳ　出隅Ｂ</t>
    <phoneticPr fontId="58"/>
  </si>
  <si>
    <t>B00010150102151</t>
  </si>
  <si>
    <t>シングルエッジＳ　出隅Ｂ　Ｔ－</t>
    <phoneticPr fontId="58"/>
  </si>
  <si>
    <t>B00010150102115</t>
  </si>
  <si>
    <t>シングルドリッパーＫ　入隅Ａ</t>
    <phoneticPr fontId="58"/>
  </si>
  <si>
    <t>B00010150102175</t>
  </si>
  <si>
    <t>シングルドリッパーＫ　入隅Ａ　Ｔ－</t>
    <phoneticPr fontId="58"/>
  </si>
  <si>
    <t>B00010150102135</t>
  </si>
  <si>
    <t>シングルエッジＳ　入隅Ａ</t>
    <phoneticPr fontId="58"/>
  </si>
  <si>
    <t>B00010150102155</t>
  </si>
  <si>
    <t>シングルエッジＳ　入隅Ａ　Ｔ－</t>
    <phoneticPr fontId="58"/>
  </si>
  <si>
    <t>B00010150102116</t>
  </si>
  <si>
    <t>シングルドリッパーＫ　入隅Ｂ</t>
    <phoneticPr fontId="58"/>
  </si>
  <si>
    <t>B00010150102176</t>
  </si>
  <si>
    <t>シングルドリッパーＫ　入隅Ｂ　Ｔ－</t>
    <phoneticPr fontId="58"/>
  </si>
  <si>
    <t>B00010150102136</t>
  </si>
  <si>
    <t>シングルエッジＳ　入隅Ｂ</t>
    <phoneticPr fontId="58"/>
  </si>
  <si>
    <t>B00010150102156</t>
  </si>
  <si>
    <t>シングルエッジＳ　入隅Ｂ　Ｔ－</t>
    <phoneticPr fontId="58"/>
  </si>
  <si>
    <t>B00010150101940</t>
  </si>
  <si>
    <t>シングルドリッパーＳ　出隅Ａ</t>
    <phoneticPr fontId="58"/>
  </si>
  <si>
    <t>B00010150102090</t>
  </si>
  <si>
    <t>シングルドリッパーＳ　出隅Ａ　　Ｔ－</t>
    <phoneticPr fontId="58"/>
  </si>
  <si>
    <t>B00010150101990</t>
  </si>
  <si>
    <t>シングルエッジＳ　出隅Ａ</t>
    <phoneticPr fontId="58"/>
  </si>
  <si>
    <t>B00010150102040</t>
  </si>
  <si>
    <t>B00010150101941</t>
  </si>
  <si>
    <t>シングルドリッパーＳ　出隅Ｂ</t>
    <phoneticPr fontId="58"/>
  </si>
  <si>
    <t>B00010150102091</t>
  </si>
  <si>
    <t>シングルドリッパーＳ　出隅Ｂ　　Ｔ－</t>
    <phoneticPr fontId="58"/>
  </si>
  <si>
    <t>B00010150101991</t>
  </si>
  <si>
    <t>B00010150102041</t>
  </si>
  <si>
    <t>B00010150101945</t>
  </si>
  <si>
    <t>シングルドリッパーＳ　入隅Ａ</t>
    <phoneticPr fontId="58"/>
  </si>
  <si>
    <t>B00010150102095</t>
  </si>
  <si>
    <t>シングルドリッパーＳ　入隅Ａ　Ｔ－</t>
    <phoneticPr fontId="58"/>
  </si>
  <si>
    <t>B00010150101995</t>
  </si>
  <si>
    <t>B00010150102045</t>
  </si>
  <si>
    <t>B00010150101946</t>
  </si>
  <si>
    <t>シングルドリッパーＳ　入隅Ｂ</t>
    <phoneticPr fontId="58"/>
  </si>
  <si>
    <t>B00010150102096</t>
  </si>
  <si>
    <t>シングルドリッパーＳ　入隅Ｂ　Ｔ－</t>
    <phoneticPr fontId="58"/>
  </si>
  <si>
    <t>B00010150101996</t>
  </si>
  <si>
    <t>B00010150102046</t>
  </si>
  <si>
    <t>B00010110101780</t>
  </si>
  <si>
    <t>＃ＳＧディスク</t>
  </si>
  <si>
    <t>100枚／箱</t>
  </si>
  <si>
    <t>B00010110101829</t>
  </si>
  <si>
    <t>ＳＰシングルカラー　特殊色</t>
    <phoneticPr fontId="58"/>
  </si>
  <si>
    <t xml:space="preserve">18kg/缶 </t>
  </si>
  <si>
    <t>B00010110101821</t>
  </si>
  <si>
    <t>ＳＰシングルカラー　ロイヤルブラック　ＬＣ－１</t>
    <phoneticPr fontId="58"/>
  </si>
  <si>
    <t>B00010110101822</t>
  </si>
  <si>
    <t>ＳＰシングルカラー　アーバングリーン　ＬＣ－２</t>
    <phoneticPr fontId="58"/>
  </si>
  <si>
    <t>B00010110101824</t>
  </si>
  <si>
    <t>ＳＰシングルカラー　グランレッド　ＬＣ－３００</t>
    <phoneticPr fontId="58"/>
  </si>
  <si>
    <t>B00010110101823</t>
  </si>
  <si>
    <t>ＳＰシングルカラー　メッドレッド　ＬＣ－４</t>
    <phoneticPr fontId="58"/>
  </si>
  <si>
    <t>B00010110101825</t>
  </si>
  <si>
    <t>ＳＰシングルカラー　グランブラウン　ＬＣ－４００</t>
    <phoneticPr fontId="58"/>
  </si>
  <si>
    <t>B00010110101802</t>
  </si>
  <si>
    <t>ＳＰシングルカラー　パイングローブ　Ｓ－１２</t>
    <phoneticPr fontId="58"/>
  </si>
  <si>
    <t>B00010110101803</t>
  </si>
  <si>
    <t>ＳＰシングルカラー　ナチュラルグレー　Ｓ－１８</t>
    <phoneticPr fontId="58"/>
  </si>
  <si>
    <t>B00010110101808</t>
  </si>
  <si>
    <t>ＳＰシングルカラー　ブラックスワン　Ｓ－２００</t>
    <phoneticPr fontId="58"/>
  </si>
  <si>
    <t>B00010110101804</t>
  </si>
  <si>
    <t>ＳＰシングルカラー　メイプルレッド　Ｓ－３０</t>
    <phoneticPr fontId="58"/>
  </si>
  <si>
    <t>B00010110101805</t>
  </si>
  <si>
    <t>ＳＰシングルカラー　コーラルブリック　Ｓ－３１</t>
    <phoneticPr fontId="58"/>
  </si>
  <si>
    <t>B00010110101809</t>
  </si>
  <si>
    <t>ＳＰシングルカラー　パイニーブラウン　Ｓ－３１０</t>
    <phoneticPr fontId="58"/>
  </si>
  <si>
    <t>B00010110101810</t>
  </si>
  <si>
    <t>ＳＰシングルカラー　ブライトグレー　Ｓ－３２０</t>
    <phoneticPr fontId="58"/>
  </si>
  <si>
    <t>B00010110101811</t>
  </si>
  <si>
    <t>ＳＰシングルカラー　クラシックレッド　Ｓ－３３０</t>
    <phoneticPr fontId="58"/>
  </si>
  <si>
    <t>B00010110101806</t>
  </si>
  <si>
    <t>ＳＰシングルカラー　スパニッシュサンド　Ｓ－３４</t>
    <phoneticPr fontId="58"/>
  </si>
  <si>
    <t>B00010110101812</t>
  </si>
  <si>
    <t>ＳＰシングルカラー　リッチブラウン　Ｓ－４０１</t>
    <phoneticPr fontId="58"/>
  </si>
  <si>
    <t>B00010110101813</t>
  </si>
  <si>
    <t>ＳＰシングルカラー　ディープルビー　Ｓ－４０２</t>
    <phoneticPr fontId="58"/>
  </si>
  <si>
    <t>B00010110101807</t>
  </si>
  <si>
    <t>ＳＰシングルカラー　モカブラウン　Ｓ－４４</t>
    <phoneticPr fontId="58"/>
  </si>
  <si>
    <t>B00010110101814</t>
  </si>
  <si>
    <t>ＳＰシングルカラー　シルキーグレー　Ｓ－５０１</t>
    <phoneticPr fontId="58"/>
  </si>
  <si>
    <t>B00010110101815</t>
  </si>
  <si>
    <t>ＳＰシングルカラー　カシスブラウン　Ｓ－５０２</t>
    <phoneticPr fontId="58"/>
  </si>
  <si>
    <t>B00010110101816</t>
  </si>
  <si>
    <t>ＳＰシングルカラー　オリエンタルチーク　Ｓ－５０３</t>
    <phoneticPr fontId="58"/>
  </si>
  <si>
    <t>B00010110101817</t>
  </si>
  <si>
    <t>ＳＰシングルカラー　キャメルイエロー　Ｓ－５０４</t>
    <phoneticPr fontId="58"/>
  </si>
  <si>
    <t>B00010110101818</t>
  </si>
  <si>
    <t>ＳＰシングルカラー　ハイブリッドホワイト　Ｓ－５０５</t>
    <phoneticPr fontId="58"/>
  </si>
  <si>
    <t>B00010110101801</t>
  </si>
  <si>
    <t>ＳＰシングルカラー　アンティークグリーン　Ｓ－８</t>
    <phoneticPr fontId="58"/>
  </si>
  <si>
    <t>B00010110101846</t>
  </si>
  <si>
    <t>＃ＳＰプロテクションコート</t>
  </si>
  <si>
    <t>18kg／缶</t>
  </si>
  <si>
    <t>B00010110101991</t>
  </si>
  <si>
    <t>ＳＰマルチカラー３１ｋｇセット　特殊色</t>
    <phoneticPr fontId="58"/>
  </si>
  <si>
    <t>上塗り用13kg缶,下塗り用18kg缶</t>
    <phoneticPr fontId="58"/>
  </si>
  <si>
    <t>B00010110101990</t>
  </si>
  <si>
    <t>ＳＰマルチカラー３１ｋｇセット　バリキャプ用グレー</t>
    <phoneticPr fontId="58"/>
  </si>
  <si>
    <t>B00010110101989</t>
  </si>
  <si>
    <t>ＳＰマルチカラー３１ｋｇセット　バリキャップ用新緑</t>
    <phoneticPr fontId="58"/>
  </si>
  <si>
    <t>B00010110101988</t>
  </si>
  <si>
    <t>ＳＰマルチカラー３１ｋｇセット　バリキャップ用赤茶</t>
    <phoneticPr fontId="58"/>
  </si>
  <si>
    <t>B00010110101999</t>
  </si>
  <si>
    <t>ＳＰマルチカラー下塗り用</t>
  </si>
  <si>
    <t>B00010110101998</t>
  </si>
  <si>
    <t>ＳＰマルチカラー上塗り用　特殊色</t>
  </si>
  <si>
    <t>13kg/缶</t>
  </si>
  <si>
    <t>B00010110101994</t>
  </si>
  <si>
    <t>ＳＰマルチカラー上塗り用　マルチグレー　Ｍ－１００</t>
    <phoneticPr fontId="58"/>
  </si>
  <si>
    <t>B00010110101993</t>
  </si>
  <si>
    <t>ＳＰマルチカラー上塗り用　マルチグリーン　Ｍ－２３</t>
    <phoneticPr fontId="58"/>
  </si>
  <si>
    <t>B00010110101992</t>
  </si>
  <si>
    <t>ＳＰマルチカラー上塗り用　マルチレッド　Ｍ－３</t>
    <phoneticPr fontId="58"/>
  </si>
  <si>
    <t>B00010110101997</t>
  </si>
  <si>
    <t>ＳＰマルチカラー上塗り用　バリキャプ用グレー</t>
    <phoneticPr fontId="58"/>
  </si>
  <si>
    <t>B00010110101996</t>
  </si>
  <si>
    <t>ＳＰマルチカラー上塗り用　バリキャップ用新緑</t>
    <phoneticPr fontId="58"/>
  </si>
  <si>
    <t>B00010110101995</t>
  </si>
  <si>
    <t>ＳＰマルチカラー上塗り用　バリキャップ用赤茶</t>
    <phoneticPr fontId="58"/>
  </si>
  <si>
    <t>B00010110101894</t>
  </si>
  <si>
    <t>ＳＰミネラコート　特殊色</t>
    <phoneticPr fontId="58"/>
  </si>
  <si>
    <t>18kg缶入</t>
  </si>
  <si>
    <t>B00010160100990</t>
  </si>
  <si>
    <t>＃ＳＱボードＵＦ２５　</t>
  </si>
  <si>
    <t>B00010160100991</t>
  </si>
  <si>
    <t>＃ＳＱボードＵＦ３０　</t>
  </si>
  <si>
    <t>B00010160100992</t>
  </si>
  <si>
    <t>＃ＳＱボードＵＦ３５　</t>
  </si>
  <si>
    <t>B00010160100993</t>
  </si>
  <si>
    <t>＃ＳＱボードＵＦ４０　</t>
  </si>
  <si>
    <t>B00010160100994</t>
  </si>
  <si>
    <t>＃ＳＱボードＵＦ５０　</t>
  </si>
  <si>
    <t>B00010160100995</t>
  </si>
  <si>
    <t>＃ＳＱボードＵＦ６０　</t>
  </si>
  <si>
    <t>B00020110101730</t>
  </si>
  <si>
    <t>＃ＳＳドレンＶ－１３</t>
  </si>
  <si>
    <t>B00010150102070</t>
  </si>
  <si>
    <t>シングルエッジＳ</t>
    <phoneticPr fontId="58"/>
  </si>
  <si>
    <t>B00010150102020</t>
  </si>
  <si>
    <t>シングルエッジＳ　Ｔ－</t>
    <phoneticPr fontId="58"/>
  </si>
  <si>
    <t>B00010150102025</t>
  </si>
  <si>
    <t>シングルエッジＳ　ジョイント板</t>
    <phoneticPr fontId="58"/>
  </si>
  <si>
    <t>10枚／袋</t>
  </si>
  <si>
    <t>B00010150102075</t>
  </si>
  <si>
    <t>シングルエッジＳ　ジョイント板　Ｔ－</t>
    <phoneticPr fontId="58"/>
  </si>
  <si>
    <t>B00010150102080</t>
  </si>
  <si>
    <t>シングルエッジＳ　出隅</t>
    <phoneticPr fontId="58"/>
  </si>
  <si>
    <t>B00010150101980</t>
  </si>
  <si>
    <t>シングルエッジＳ　出隅　Ｔ－</t>
    <phoneticPr fontId="58"/>
  </si>
  <si>
    <t>B00010150102085</t>
  </si>
  <si>
    <t>シングルエッジＳ　入隅</t>
    <phoneticPr fontId="58"/>
  </si>
  <si>
    <t>B00010150101985</t>
  </si>
  <si>
    <t>シングルエッジＳ　入隅　Ｔ－</t>
    <phoneticPr fontId="58"/>
  </si>
  <si>
    <t>B00010150102280</t>
  </si>
  <si>
    <t>シングルエッジＴ２５</t>
    <phoneticPr fontId="58"/>
  </si>
  <si>
    <t>B00010150102250</t>
  </si>
  <si>
    <t>シングルエッジＴ２５　Ｔ－</t>
    <phoneticPr fontId="58"/>
  </si>
  <si>
    <t>B00010150102255</t>
  </si>
  <si>
    <t>シングルエッジＴ２５　ジョイント板</t>
    <phoneticPr fontId="58"/>
  </si>
  <si>
    <t>B00010150102285</t>
  </si>
  <si>
    <t>シングルエッジＴ２５　ジョイント板　Ｔ－</t>
    <phoneticPr fontId="58"/>
  </si>
  <si>
    <t>B00010150102525</t>
  </si>
  <si>
    <t>シングルエッジＴ３０／３５　ジョイント板　</t>
    <phoneticPr fontId="58"/>
  </si>
  <si>
    <t>B00010150102495</t>
  </si>
  <si>
    <t>シングルエッジＴ３０／３５　ジョイント板　Ｔ－</t>
    <phoneticPr fontId="58"/>
  </si>
  <si>
    <t>B00010150102400</t>
  </si>
  <si>
    <t>シングルエッジＴ３０</t>
    <phoneticPr fontId="58"/>
  </si>
  <si>
    <t>B00010150102370</t>
  </si>
  <si>
    <t>シングルエッジＴ３０　Ｔ－</t>
    <phoneticPr fontId="58"/>
  </si>
  <si>
    <t>B00010150102520</t>
  </si>
  <si>
    <t>シングルエッジＴ３５</t>
    <phoneticPr fontId="58"/>
  </si>
  <si>
    <t>B00010150102490</t>
  </si>
  <si>
    <t>シングルエッジＴ３５　Ｔ－</t>
    <phoneticPr fontId="58"/>
  </si>
  <si>
    <t>B00010150102640</t>
  </si>
  <si>
    <t>シングルエッジＴ５０</t>
    <phoneticPr fontId="58"/>
  </si>
  <si>
    <t>B00010150102610</t>
  </si>
  <si>
    <t>シングルエッジＴ５０　Ｔ－</t>
    <phoneticPr fontId="58"/>
  </si>
  <si>
    <t>B00010150102615</t>
  </si>
  <si>
    <t>シングルエッジＴ５０　ジョイント板</t>
    <phoneticPr fontId="58"/>
  </si>
  <si>
    <t>B00010150102645</t>
  </si>
  <si>
    <t>シングルエッジＴ５０　ジョイント板　Ｔ－</t>
    <phoneticPr fontId="58"/>
  </si>
  <si>
    <t>B00010150102160</t>
  </si>
  <si>
    <t>シングルドリッパーＫ</t>
    <phoneticPr fontId="58"/>
  </si>
  <si>
    <t>B00010150102140</t>
  </si>
  <si>
    <t>シングルドリッパーＫ　Ｔ－</t>
    <phoneticPr fontId="58"/>
  </si>
  <si>
    <t>B00010150102145</t>
  </si>
  <si>
    <t>シングルドリッパーＫ　ジョイント板</t>
    <phoneticPr fontId="58"/>
  </si>
  <si>
    <t>B00010150102165</t>
  </si>
  <si>
    <t>シングルドリッパーＫ　ジョイント板　Ｔ－</t>
    <phoneticPr fontId="58"/>
  </si>
  <si>
    <t>B00010150102050</t>
  </si>
  <si>
    <t>シングルドリッパーＳ</t>
    <phoneticPr fontId="58"/>
  </si>
  <si>
    <t>B00010150102000</t>
  </si>
  <si>
    <t>シングルドリッパーＳ　Ｔ－</t>
    <phoneticPr fontId="58"/>
  </si>
  <si>
    <t>B00010150102005</t>
  </si>
  <si>
    <t>シングルドリッパーＳ　ジョイント板</t>
    <phoneticPr fontId="58"/>
  </si>
  <si>
    <t>B00010150102055</t>
  </si>
  <si>
    <t>シングルドリッパーＳ　ジョイント板　Ｔ－</t>
    <phoneticPr fontId="58"/>
  </si>
  <si>
    <t>B00010150101960</t>
  </si>
  <si>
    <t>シングルドリッパーＳ　出隅</t>
    <phoneticPr fontId="58"/>
  </si>
  <si>
    <t>B00010150102060</t>
  </si>
  <si>
    <t>シングルドリッパーＳ　出隅　Ｔ－</t>
    <phoneticPr fontId="58"/>
  </si>
  <si>
    <t>B00010150101965</t>
  </si>
  <si>
    <t>シングルドリッパーＳ　入隅</t>
    <phoneticPr fontId="58"/>
  </si>
  <si>
    <t>B00010150102065</t>
  </si>
  <si>
    <t>シングルドリッパーＳ　　入隅　Ｔ－</t>
    <phoneticPr fontId="58"/>
  </si>
  <si>
    <t>B00010150102270</t>
  </si>
  <si>
    <t>シングルドリッパーＴ２５</t>
    <phoneticPr fontId="58"/>
  </si>
  <si>
    <t>B00010150102240</t>
  </si>
  <si>
    <t>シングルドリッパーＴ２５　Ｔ－</t>
    <phoneticPr fontId="58"/>
  </si>
  <si>
    <t>B00010150102275</t>
  </si>
  <si>
    <t>シングルドリッパーＴ２５　ジョイント板</t>
    <phoneticPr fontId="58"/>
  </si>
  <si>
    <t>B00010150102245</t>
  </si>
  <si>
    <t>シングルドリッパーＴ２５　ジョイント板　Ｔ－</t>
    <phoneticPr fontId="58"/>
  </si>
  <si>
    <t>B00010150102360</t>
  </si>
  <si>
    <t>シングルドリッパーＴ３０</t>
    <phoneticPr fontId="58"/>
  </si>
  <si>
    <t>B00010150102485</t>
  </si>
  <si>
    <t>シングルドリッパーＴ３０／３５　ジョイント板</t>
    <phoneticPr fontId="58"/>
  </si>
  <si>
    <t>B00010150102515</t>
  </si>
  <si>
    <t>シングルドリッパーＴ３０／３５　ジョイント板　Ｔ－</t>
    <phoneticPr fontId="58"/>
  </si>
  <si>
    <t>B00010150102510</t>
  </si>
  <si>
    <t>シングルドリッパーＴ３５</t>
    <phoneticPr fontId="58"/>
  </si>
  <si>
    <t>B00010150102480</t>
  </si>
  <si>
    <t>シングルドリッパーＴ３５　Ｔ－</t>
    <phoneticPr fontId="58"/>
  </si>
  <si>
    <t>B00010150102630</t>
  </si>
  <si>
    <t>シングルドリッパーＴ５０</t>
    <phoneticPr fontId="58"/>
  </si>
  <si>
    <t>B00010150102600</t>
  </si>
  <si>
    <t>シングルドリッパーＴ５０　Ｔ－</t>
    <phoneticPr fontId="58"/>
  </si>
  <si>
    <t>B00010150102635</t>
  </si>
  <si>
    <t>シングルドリッパーＴ５０　ジョイント板</t>
    <phoneticPr fontId="58"/>
  </si>
  <si>
    <t>B00010150102605</t>
  </si>
  <si>
    <t>シングルドリッパーＴ５０　ジョイント板　Ｔ－</t>
    <phoneticPr fontId="58"/>
  </si>
  <si>
    <t>B00010110102202</t>
  </si>
  <si>
    <t>ポリマリットキャップ</t>
    <phoneticPr fontId="58"/>
  </si>
  <si>
    <t>1m×8m</t>
    <phoneticPr fontId="58"/>
  </si>
  <si>
    <t>0457885</t>
  </si>
  <si>
    <t>＃ＴＨシリンダー１０５</t>
  </si>
  <si>
    <t xml:space="preserve">50個／箱 </t>
  </si>
  <si>
    <t>0457881</t>
  </si>
  <si>
    <t>＃ＴＨシリンダー５０　</t>
  </si>
  <si>
    <t>0457882</t>
  </si>
  <si>
    <t>＃ＴＨシリンダー６０　</t>
  </si>
  <si>
    <t>0457883</t>
  </si>
  <si>
    <t>＃ＴＨシリンダー７５　</t>
  </si>
  <si>
    <t>0457884</t>
  </si>
  <si>
    <t>＃ＴＨシリンダー９０　</t>
  </si>
  <si>
    <t>0457887</t>
  </si>
  <si>
    <t>＃ＴＨシリンダーディスク１００</t>
  </si>
  <si>
    <t xml:space="preserve">50枚／箱 </t>
  </si>
  <si>
    <t>0457886</t>
  </si>
  <si>
    <t>＃ＴＨシリンダープレート１８０</t>
  </si>
  <si>
    <t xml:space="preserve">15枚／箱 </t>
  </si>
  <si>
    <t>B00010120400053</t>
  </si>
  <si>
    <t>＃ＴＬクロス２００</t>
  </si>
  <si>
    <t>200mm×50m5巻／包</t>
  </si>
  <si>
    <t>包</t>
  </si>
  <si>
    <t>0469701</t>
  </si>
  <si>
    <t>＃ＴＬトップ　特殊色　</t>
  </si>
  <si>
    <t>18kg入缶</t>
  </si>
  <si>
    <t>B00010120101865</t>
  </si>
  <si>
    <t>＃ＴＭバッカー　</t>
  </si>
  <si>
    <t>寸法：W15mm×H4mm×L1000mm</t>
  </si>
  <si>
    <t>B00010160100884</t>
  </si>
  <si>
    <t>＃ＴＰ－２０００　トナー　グレー</t>
  </si>
  <si>
    <t>B00010160100883</t>
  </si>
  <si>
    <t>＃ＴＰ－２０００　硬化剤</t>
  </si>
  <si>
    <t>B00010160100882</t>
  </si>
  <si>
    <t>＃ＴＰ－２０００　主剤</t>
  </si>
  <si>
    <t>B00010160100689</t>
  </si>
  <si>
    <t>＃ＴＰ－２０００－Ｓ　アイボリー</t>
  </si>
  <si>
    <t>B00010160100688</t>
  </si>
  <si>
    <t>＃ＴＰ－２０００－Ｓ　オーカー</t>
  </si>
  <si>
    <t>B00010160100687</t>
  </si>
  <si>
    <t>＃ＴＰ－２０００－Ｓ　グリーン</t>
  </si>
  <si>
    <t>B00010160100686</t>
  </si>
  <si>
    <t>＃ＴＰ－２０００－Ｓ　グレー</t>
  </si>
  <si>
    <t>B00010160100695</t>
  </si>
  <si>
    <t>＃ＴＰ－２０００－Ｓ　トナー　アイボリー</t>
  </si>
  <si>
    <t>B00010160100694</t>
  </si>
  <si>
    <t>＃ＴＰ－２０００－Ｓ　トナー　オーカー</t>
  </si>
  <si>
    <t>B00010160100693</t>
  </si>
  <si>
    <t>＃ＴＰ－２０００－Ｓ　トナー　グリーン</t>
  </si>
  <si>
    <t>B00010160100692</t>
  </si>
  <si>
    <t>＃ＴＰ－２０００－Ｓ　トナー　グレー</t>
  </si>
  <si>
    <t>B00010160100691</t>
  </si>
  <si>
    <t>＃ＴＰ－２０００－Ｓ　硬化剤</t>
  </si>
  <si>
    <t>B00010160100690</t>
  </si>
  <si>
    <t>＃ＴＰ－２０００－Ｓ　主剤</t>
  </si>
  <si>
    <t>B00010160100682</t>
  </si>
  <si>
    <t>＃ＴＰ－２０００アイボリー</t>
  </si>
  <si>
    <t>B00010160100681</t>
  </si>
  <si>
    <t>＃ＴＰ－２０００オーカー</t>
  </si>
  <si>
    <t>B00010160100680</t>
  </si>
  <si>
    <t>＃ＴＰ－２０００グリーン</t>
  </si>
  <si>
    <t>B00010160100881</t>
  </si>
  <si>
    <t>＃ＴＰ－２０００グレー</t>
  </si>
  <si>
    <t>B00010160100685</t>
  </si>
  <si>
    <t>＃ＴＰ－２０００トナー　アイボリー</t>
  </si>
  <si>
    <t>B00010160100684</t>
  </si>
  <si>
    <t>＃ＴＰ－２０００トナー　オーカー</t>
  </si>
  <si>
    <t>B00010160100683</t>
  </si>
  <si>
    <t>＃ＴＰ－２０００トナー　グリーン</t>
  </si>
  <si>
    <t>B00010160100880</t>
  </si>
  <si>
    <t>＃ＴＰプロテクトシート</t>
  </si>
  <si>
    <t>B00010150101388</t>
  </si>
  <si>
    <t>＃ＴＲカクハゼツカミ１５型</t>
  </si>
  <si>
    <t>60個入／箱</t>
  </si>
  <si>
    <t>B00010150101389</t>
  </si>
  <si>
    <t>＃ＴＲカクハゼツカミ３０型</t>
  </si>
  <si>
    <t>B00010150101387</t>
  </si>
  <si>
    <t>＃ＴＲカクハゼツカミ９型</t>
  </si>
  <si>
    <t>B00010150101375</t>
  </si>
  <si>
    <t>＃ＴＲコグチストッパー　３０</t>
  </si>
  <si>
    <t>L=85mm10本入／箱</t>
  </si>
  <si>
    <t>B00010150101376</t>
  </si>
  <si>
    <t>＃ＴＲコグチストッパー　３５</t>
  </si>
  <si>
    <t>B00010150101370</t>
  </si>
  <si>
    <t>＃ＴＲシジレール１００</t>
  </si>
  <si>
    <t>L=1201～2000mm以内  10本/箱寸法は指定により作成</t>
  </si>
  <si>
    <t>B00010150101371</t>
  </si>
  <si>
    <t>＃ＴＲシジレール８０</t>
  </si>
  <si>
    <t>B00010150101373</t>
  </si>
  <si>
    <t>＃ＴＲダンネツストッパー　３０</t>
  </si>
  <si>
    <t>L=365mm10本入／箱</t>
  </si>
  <si>
    <t>B00010150101374</t>
  </si>
  <si>
    <t>＃ＴＲダンネツストッパー　３５</t>
  </si>
  <si>
    <t>B00010150101372</t>
  </si>
  <si>
    <t>＃ＴＲハイテンボウパス</t>
  </si>
  <si>
    <t>L=1,000mm25枚入／箱</t>
  </si>
  <si>
    <t>B00010150101391</t>
  </si>
  <si>
    <t>＃ＴＲマルハゼツカミ１５型</t>
  </si>
  <si>
    <t>B00010150101392</t>
  </si>
  <si>
    <t>＃ＴＲマルハゼツカミ３０型</t>
  </si>
  <si>
    <t>B00010150101390</t>
  </si>
  <si>
    <t>＃ＴＲマルハゼツカミ９型</t>
  </si>
  <si>
    <t>B00010110100951</t>
  </si>
  <si>
    <t>＃ＴＳガードＣ剤</t>
  </si>
  <si>
    <t>C剤0.9kg/缶</t>
  </si>
  <si>
    <t>B00010110100950</t>
  </si>
  <si>
    <t>＃ＴＳガードセット</t>
  </si>
  <si>
    <t>A剤15kg/缶・B剤15kg/缶</t>
  </si>
  <si>
    <t>B00010120101969</t>
  </si>
  <si>
    <t>＃ＵＡコート　クリア</t>
  </si>
  <si>
    <t xml:space="preserve">15kg/ｾｯﾄ(主剤:3kg,硬化剤:12kg) </t>
  </si>
  <si>
    <t>B00010120101971</t>
  </si>
  <si>
    <t>＃ＵＡコート　クリア　硬化剤</t>
  </si>
  <si>
    <t xml:space="preserve">12kg/缶 </t>
  </si>
  <si>
    <t>B00010120101970</t>
  </si>
  <si>
    <t>＃ＵＡコート　クリア　主剤</t>
  </si>
  <si>
    <t xml:space="preserve">3kg/缶 </t>
  </si>
  <si>
    <t>B00010120101960</t>
  </si>
  <si>
    <t>＃ＵＡコート　スカイブルー</t>
  </si>
  <si>
    <t>B00010120101977</t>
  </si>
  <si>
    <t>＃ＵＡコート　ライン用イエロー</t>
  </si>
  <si>
    <t>B00010120101963</t>
  </si>
  <si>
    <t>＃ＵＡコート　ライン用ネイビー</t>
  </si>
  <si>
    <t>B00010120101962</t>
  </si>
  <si>
    <t>＃ＵＡコート　ライン用ブラック</t>
  </si>
  <si>
    <t>B00010120101961</t>
  </si>
  <si>
    <t>＃ＵＡコート　ライン用ホワイト</t>
  </si>
  <si>
    <t>B00010120101976</t>
  </si>
  <si>
    <t>＃ＵＡコート　ライン用レッド</t>
  </si>
  <si>
    <t>B00010120101972</t>
  </si>
  <si>
    <t>＃ＵＡコート　希釈剤</t>
  </si>
  <si>
    <t xml:space="preserve">15kg/缶 </t>
  </si>
  <si>
    <t>B00010120101965</t>
  </si>
  <si>
    <t>＃ＵＡコート　硬化剤スカイブルー</t>
  </si>
  <si>
    <t>B00010120101979</t>
  </si>
  <si>
    <t>＃ＵＡコート　硬化剤ライン用イエロー</t>
  </si>
  <si>
    <t>B00010120101968</t>
  </si>
  <si>
    <t>＃ＵＡコート　硬化剤ライン用ネイビー</t>
  </si>
  <si>
    <t>B00010120101967</t>
  </si>
  <si>
    <t>＃ＵＡコート　硬化剤ライン用ブラック</t>
  </si>
  <si>
    <t>B00010120101966</t>
  </si>
  <si>
    <t>＃ＵＡコート　硬化剤ライン用ホワイト</t>
  </si>
  <si>
    <t>B00010120101978</t>
  </si>
  <si>
    <t>＃ＵＡコート　硬化剤ライン用レッド</t>
  </si>
  <si>
    <t>B00010120101964</t>
  </si>
  <si>
    <t>＃ＵＡコート　主剤</t>
  </si>
  <si>
    <t>B00010120101838</t>
  </si>
  <si>
    <t>＃ＵＡベースＥ　硬化剤</t>
  </si>
  <si>
    <t xml:space="preserve">10kg/缶 </t>
  </si>
  <si>
    <t>B00010120101837</t>
  </si>
  <si>
    <t>＃ＵＡベースＥ　主剤</t>
  </si>
  <si>
    <t xml:space="preserve">20kg/缶 </t>
  </si>
  <si>
    <t>B00010120102010</t>
  </si>
  <si>
    <t>＃ＵＧプライマー　</t>
  </si>
  <si>
    <t>14.7kgｾｯﾄ(主剤:14kg･硬化剤:0.7kg)</t>
  </si>
  <si>
    <t>B00010130108401</t>
  </si>
  <si>
    <t>＃ＵＬ－１</t>
  </si>
  <si>
    <t>2m( 6穴)10本／箱</t>
  </si>
  <si>
    <t>B00010130108402</t>
  </si>
  <si>
    <t>＃ＵＬ－２</t>
  </si>
  <si>
    <t>B00010130108403</t>
  </si>
  <si>
    <t>＃ＵＬ－３</t>
  </si>
  <si>
    <t>B00010130108414</t>
  </si>
  <si>
    <t>＃ＵＬ－４Ａ</t>
  </si>
  <si>
    <t>2m( 6穴) 10本･ｼﾞｮｲﾝﾄ板12枚／箱</t>
  </si>
  <si>
    <t>B00010130108405</t>
  </si>
  <si>
    <t>＃ＵＬ－５</t>
  </si>
  <si>
    <t>B00010130108406</t>
  </si>
  <si>
    <t>＃ＵＬ－６</t>
  </si>
  <si>
    <t>B00020110101890</t>
  </si>
  <si>
    <t>＃ＵＮＷ－１１　</t>
  </si>
  <si>
    <t xml:space="preserve">2m×10本 </t>
  </si>
  <si>
    <t>B00020110101891</t>
  </si>
  <si>
    <t>＃ＵＮＷ－２１　</t>
  </si>
  <si>
    <t xml:space="preserve">200mm </t>
  </si>
  <si>
    <t>B00010130108210</t>
  </si>
  <si>
    <t>＃ＵＰ－４　出隅</t>
  </si>
  <si>
    <t>B00010130108234</t>
  </si>
  <si>
    <t>＃ＵＰ－４Ａ　出隅</t>
  </si>
  <si>
    <t>B00010110102710</t>
  </si>
  <si>
    <t>ＵＰ－ＤＳ　</t>
  </si>
  <si>
    <t>10本／箱</t>
  </si>
  <si>
    <t>B00010130108338</t>
  </si>
  <si>
    <t>＃ＵＰアンカー　８－１５０</t>
  </si>
  <si>
    <t>100本／箱</t>
  </si>
  <si>
    <t>B00010130108340</t>
  </si>
  <si>
    <t>＃ＵＰアンカー　８－１７０</t>
  </si>
  <si>
    <t>B00020110102753</t>
  </si>
  <si>
    <t>＃ＵＴ－１１　</t>
  </si>
  <si>
    <t>10mm×10mm×40mmL=2000</t>
  </si>
  <si>
    <t>B00020110102754</t>
  </si>
  <si>
    <t>＃ＵＴ－１２　</t>
  </si>
  <si>
    <t>10mm×5mm×40mmL=2000</t>
  </si>
  <si>
    <t>B00020110102759</t>
  </si>
  <si>
    <t>＃ＵＴ－１２１５Ｓ　</t>
  </si>
  <si>
    <t>12×53×2000+10×53×2000</t>
  </si>
  <si>
    <t>B00020110102755</t>
  </si>
  <si>
    <t>＃ＵＴ－１３　</t>
  </si>
  <si>
    <t>10mm×40mmL=2000</t>
  </si>
  <si>
    <t>B00020110102758</t>
  </si>
  <si>
    <t>＃ＵＴ－１５　</t>
  </si>
  <si>
    <t>12mm×53mmL=2000</t>
  </si>
  <si>
    <t>B00020110102756</t>
  </si>
  <si>
    <t>＃ＵＴ－２１　</t>
  </si>
  <si>
    <t>80mm×70mmL=2000</t>
  </si>
  <si>
    <t>B00020110102757</t>
  </si>
  <si>
    <t>＃ＵＴ－３１　</t>
  </si>
  <si>
    <t>20mm×50mmL=2000</t>
  </si>
  <si>
    <t>B00020110102790</t>
  </si>
  <si>
    <t>＃ＵＴ－４１　</t>
  </si>
  <si>
    <t>B00020110102795</t>
  </si>
  <si>
    <t>＃ＵＴＬ－１　</t>
  </si>
  <si>
    <t>B00010110101044</t>
  </si>
  <si>
    <t>＃Ｕ型アンカーピン　４×２５０</t>
  </si>
  <si>
    <t>B00010130108125</t>
  </si>
  <si>
    <t>＃ＶＴアングル出隅・入隅</t>
  </si>
  <si>
    <t>B00010130102612</t>
  </si>
  <si>
    <t>ＶＴコート　タッチアップ缶　ライトグレー　Ｔ－１２</t>
  </si>
  <si>
    <t>0.9kgｾｯﾄ (主剤:0.3kg･硬化剤:0.6kg)</t>
  </si>
  <si>
    <t>B00010130102614</t>
  </si>
  <si>
    <t>ＶＴコート　タッチアップ缶　ミディアムグレー　Ｔ－１４</t>
  </si>
  <si>
    <t>B00010130102616</t>
  </si>
  <si>
    <t>ＶＴコート　タッチアップ缶　ダークグレー　Ｔ－１６</t>
  </si>
  <si>
    <t>B00010130102621</t>
  </si>
  <si>
    <t>ＶＴコート　タッチアップ缶　ライトグリーン　Ｔ－２１</t>
  </si>
  <si>
    <t>B00010130102624</t>
  </si>
  <si>
    <t>ＶＴコート　タッチアップ缶　グリーン　Ｔ－２４</t>
  </si>
  <si>
    <t>B00010130102643</t>
  </si>
  <si>
    <t>ＶＴコート　タッチアップ缶　アイボリー　Ｔ－４３</t>
  </si>
  <si>
    <t>B00010130102599</t>
  </si>
  <si>
    <t>ＶＴコートＣ　Ｍグレー　Ｔ－１０３</t>
    <phoneticPr fontId="58"/>
  </si>
  <si>
    <t>B00010130102511</t>
  </si>
  <si>
    <t>ＶＴコートＣ　Ｌグレー　Ｔ－１１</t>
  </si>
  <si>
    <t>B00010130102527</t>
  </si>
  <si>
    <t>ＶＴコートＣ　Ｍリーフ　Ｔ－２７</t>
  </si>
  <si>
    <t>B00010130102533</t>
  </si>
  <si>
    <t>ＶＴコートＣ　Ｍチェリー　Ｔ－３３</t>
    <phoneticPr fontId="58"/>
  </si>
  <si>
    <t>B00010130102544</t>
  </si>
  <si>
    <t>ＶＴコートＣ　Ｌブラウン　Ｔ－４４</t>
  </si>
  <si>
    <t>B00010130102563</t>
  </si>
  <si>
    <t>ＶＴコートＣ　Ｍベージュ　Ｔ－６３</t>
  </si>
  <si>
    <t>B00010130102600</t>
  </si>
  <si>
    <t>ＶＴコートＤ 　Ｖ－１０</t>
    <phoneticPr fontId="58"/>
  </si>
  <si>
    <t>15kgｾｯﾄ (主剤:6kg･硬化剤:9kg)</t>
  </si>
  <si>
    <t>B00010130102400</t>
  </si>
  <si>
    <t>ＶＴコート　特殊色</t>
  </si>
  <si>
    <t>B00010140200040</t>
  </si>
  <si>
    <t>ＶＴボード４０</t>
    <phoneticPr fontId="58"/>
  </si>
  <si>
    <t>1,160mm×1,200mm  6枚／束</t>
    <phoneticPr fontId="58"/>
  </si>
  <si>
    <t>B00010130108103</t>
  </si>
  <si>
    <t>＃ＶＴボンド　ＵＮ缶</t>
    <phoneticPr fontId="58"/>
  </si>
  <si>
    <t>B00010150101321</t>
  </si>
  <si>
    <t>＃ＶＴライン出隅・入隅</t>
  </si>
  <si>
    <t>B00010130108165</t>
  </si>
  <si>
    <t>＃ＶＴ丸環カバー　</t>
  </si>
  <si>
    <t>5個／袋</t>
  </si>
  <si>
    <t>B00010130108005</t>
  </si>
  <si>
    <t>ＶＴ探傷マット</t>
    <phoneticPr fontId="58"/>
  </si>
  <si>
    <t xml:space="preserve">1m×50m／巻 </t>
    <phoneticPr fontId="58"/>
  </si>
  <si>
    <t>B00010160100821</t>
  </si>
  <si>
    <t>＃ＹＧコート　</t>
  </si>
  <si>
    <t>3290321</t>
  </si>
  <si>
    <t>＃ＹＧプライマー　</t>
  </si>
  <si>
    <t>B00010160100825</t>
  </si>
  <si>
    <t>＃ＹＧプライマー　Ｅ　</t>
  </si>
  <si>
    <t>B00010110102726</t>
  </si>
  <si>
    <t>＃ＹＰシーリングテープ４５</t>
  </si>
  <si>
    <t>6mm×45mm×20m</t>
  </si>
  <si>
    <t>B00010110102727</t>
  </si>
  <si>
    <t>＃ＹＰシーリングテープ６０</t>
  </si>
  <si>
    <t>B00010110102724</t>
  </si>
  <si>
    <t>＃ＹＰタッピングビス４５</t>
  </si>
  <si>
    <t>4×43mm800本入／袋</t>
    <phoneticPr fontId="58"/>
  </si>
  <si>
    <t>B00010110102725</t>
  </si>
  <si>
    <t>＃ＹＰタッピングビス６０</t>
  </si>
  <si>
    <t>4×58mm500本入／袋</t>
    <phoneticPr fontId="58"/>
  </si>
  <si>
    <t>B00010110102720</t>
  </si>
  <si>
    <t>＃ＹＰパネル４５　</t>
  </si>
  <si>
    <t>厚45mm×910mm×4495mm</t>
  </si>
  <si>
    <t>B00010110102721</t>
  </si>
  <si>
    <t>＃ＹＰパネル６０　</t>
  </si>
  <si>
    <t>厚60mm×910mm×4495mm</t>
  </si>
  <si>
    <t>B00010110102722</t>
  </si>
  <si>
    <t>＃ＹＰビス４５　</t>
  </si>
  <si>
    <t>6×70mm150本入／箱</t>
    <phoneticPr fontId="58"/>
  </si>
  <si>
    <t>B00010110102723</t>
  </si>
  <si>
    <t>＃ＹＰビス６０　</t>
  </si>
  <si>
    <t>6×80mm150本入／箱</t>
    <phoneticPr fontId="58"/>
  </si>
  <si>
    <t>B00010160100701</t>
  </si>
  <si>
    <t>＃アーマガードＳＭ１２Ｍ</t>
  </si>
  <si>
    <t>B00010110102379</t>
  </si>
  <si>
    <t>＃アクア・ブチルゴムテープ１００</t>
  </si>
  <si>
    <t xml:space="preserve">100mm×15ｍ 8巻入/箱 </t>
  </si>
  <si>
    <t>B00010110102378</t>
  </si>
  <si>
    <t>＃アクア・ブチルゴムテープ５０</t>
  </si>
  <si>
    <t xml:space="preserve">50mm×15ｍ 16巻入/箱 </t>
  </si>
  <si>
    <t>B00010110102376</t>
  </si>
  <si>
    <t>＃アクアクロス１００</t>
  </si>
  <si>
    <t xml:space="preserve">100mm×50ｍ  10巻入／箱 </t>
  </si>
  <si>
    <t>B00010110102377</t>
  </si>
  <si>
    <t>＃アクアクロス糊付き２５</t>
  </si>
  <si>
    <t xml:space="preserve">25mm×50ｍ 20本入／箱 </t>
  </si>
  <si>
    <t>B00010110102381</t>
  </si>
  <si>
    <t>＃アクアベーストップＡＱ－０２（遮熱ホワ</t>
  </si>
  <si>
    <t xml:space="preserve">15kg／缶 </t>
  </si>
  <si>
    <t>B00010110102382</t>
  </si>
  <si>
    <t>＃アクアベーストップＡＱ－１２（遮熱グレ</t>
  </si>
  <si>
    <t>B00010110102384</t>
  </si>
  <si>
    <t>＃アクアベーストップＡＱ－１４（遮熱シル</t>
  </si>
  <si>
    <t>B00010110102385</t>
  </si>
  <si>
    <t>＃アクアベーストップＡＱ－２２（遮熱ライ</t>
  </si>
  <si>
    <t>B00010110102383</t>
  </si>
  <si>
    <t>＃アクアベーストップＡＱ－２４（グリーン</t>
  </si>
  <si>
    <t>B00010110102386</t>
  </si>
  <si>
    <t>＃アクアベーストップＡＱ－７２（ブルー）</t>
  </si>
  <si>
    <t>B00010110102390</t>
  </si>
  <si>
    <t>＃アクアベーストップＳｉ　ＡＱＳ－０１（</t>
  </si>
  <si>
    <t xml:space="preserve">14kg／ｾｯﾄ </t>
  </si>
  <si>
    <t>B00010110102391</t>
  </si>
  <si>
    <t>＃アクアベーストップＳｉ　ＡＱＳ－１１（</t>
  </si>
  <si>
    <t>B00010110102394</t>
  </si>
  <si>
    <t>＃アクアベーストップＳｉ　ＡＱＳ－１３（</t>
  </si>
  <si>
    <t>B00010110102395</t>
  </si>
  <si>
    <t>＃アクアベーストップＳｉ　ＡＱＳ－１５（</t>
  </si>
  <si>
    <t>B00010110102392</t>
  </si>
  <si>
    <t>＃アクアベーストップＳｉ　ＡＱＳ－２１（</t>
  </si>
  <si>
    <t>B00010110102393</t>
  </si>
  <si>
    <t>＃アクアベーストップＳｉ　ＡＱＳ－７１（</t>
  </si>
  <si>
    <t>B00010110102396</t>
  </si>
  <si>
    <t>＃アクアベーストップＳｉ用希釈剤</t>
  </si>
  <si>
    <t xml:space="preserve">12.7kg／缶 </t>
  </si>
  <si>
    <t>B00010110102366</t>
  </si>
  <si>
    <t>＃アクア強化プライマー</t>
  </si>
  <si>
    <t xml:space="preserve">16kg／缶 </t>
  </si>
  <si>
    <t>B00010110102363</t>
  </si>
  <si>
    <t>＃アクア防錆プライマー</t>
  </si>
  <si>
    <t>B00010160100760</t>
  </si>
  <si>
    <t>＃アコ　３．０－１０００</t>
  </si>
  <si>
    <t>B00010160100762</t>
  </si>
  <si>
    <t>＃アコ　３．０－３００</t>
  </si>
  <si>
    <t>B00010160100764</t>
  </si>
  <si>
    <t>＃アコ　３．０－５００</t>
  </si>
  <si>
    <t>B00010160100772</t>
  </si>
  <si>
    <t>＃アコトップＳアイボリーＳ</t>
  </si>
  <si>
    <t>B00010160100771</t>
  </si>
  <si>
    <t>＃アコトップＳグリーンＳ</t>
  </si>
  <si>
    <t>B00010160100770</t>
  </si>
  <si>
    <t>＃アコトップＳグレーＳ</t>
  </si>
  <si>
    <t>B00010110102301</t>
  </si>
  <si>
    <t>アスクール　</t>
  </si>
  <si>
    <t>12kgｾｯﾄ (主剤:1.5kg硬化剤:10.5kg)</t>
  </si>
  <si>
    <t>B00010110102306</t>
  </si>
  <si>
    <t>アスクールＣ　Ａ剤</t>
  </si>
  <si>
    <t xml:space="preserve">5kg／缶 </t>
  </si>
  <si>
    <t>B00010110102307</t>
  </si>
  <si>
    <t>アスクールＣ　Ｂ剤</t>
  </si>
  <si>
    <t>B00010110100012</t>
  </si>
  <si>
    <t>＃アスコンパウンド３－ｉ</t>
  </si>
  <si>
    <t>B00010110101933</t>
  </si>
  <si>
    <t>アスファルトプライマーＤＣ</t>
    <phoneticPr fontId="58"/>
  </si>
  <si>
    <t>16.4kg／缶</t>
  </si>
  <si>
    <t>B00010160100950</t>
  </si>
  <si>
    <t>＃アスファルトプライマーＲＨ</t>
  </si>
  <si>
    <t>B00010110101939</t>
  </si>
  <si>
    <t>アスファルトプライマーＳＤ</t>
    <phoneticPr fontId="58"/>
  </si>
  <si>
    <t>16.9kg／缶</t>
  </si>
  <si>
    <t>B00010150101545</t>
  </si>
  <si>
    <t>＃アルミドリッパー４３Ａ　小口フタ</t>
    <phoneticPr fontId="58"/>
  </si>
  <si>
    <t>B00010150101539</t>
  </si>
  <si>
    <t>アルミドリッパー４３Ａ</t>
    <phoneticPr fontId="58"/>
  </si>
  <si>
    <t>B00010150101534</t>
  </si>
  <si>
    <t>アルミドリッパー４３Ａ　Ｔ</t>
    <phoneticPr fontId="58"/>
  </si>
  <si>
    <t>B00010150101558</t>
  </si>
  <si>
    <t>アルミドリッパー４３Ａ　ジョイント板</t>
    <phoneticPr fontId="58"/>
  </si>
  <si>
    <t>L=80mm10枚／袋</t>
  </si>
  <si>
    <t>B00010150101537</t>
  </si>
  <si>
    <t>アルミドリッパー４３Ａ　ジョイント板　Ｔ－</t>
    <phoneticPr fontId="58"/>
  </si>
  <si>
    <t>B00010150101556</t>
  </si>
  <si>
    <t>アルミドリッパー４３Ａ　出隅</t>
    <phoneticPr fontId="58"/>
  </si>
  <si>
    <t>B00010150101535</t>
  </si>
  <si>
    <t>アルミドリッパー４３Ａ　出隅　Ｔ－</t>
    <phoneticPr fontId="58"/>
  </si>
  <si>
    <t>B00010150101559</t>
  </si>
  <si>
    <t>アルミドリッパー４３Ａ　小口フタ</t>
    <phoneticPr fontId="58"/>
  </si>
  <si>
    <t>B00010150101555</t>
  </si>
  <si>
    <t>アルミドリッパー４３Ａ　小口フタ　Ｔ－</t>
    <phoneticPr fontId="58"/>
  </si>
  <si>
    <t>B00010150101557</t>
  </si>
  <si>
    <t>アルミドリッパー４３Ａ　入隅</t>
    <phoneticPr fontId="58"/>
  </si>
  <si>
    <t>B00010150101536</t>
  </si>
  <si>
    <t>アルミドリッパー４３Ａ　入隅　Ｔ－</t>
    <phoneticPr fontId="58"/>
  </si>
  <si>
    <t>B00010110100775</t>
  </si>
  <si>
    <t>アルミンガムロンＧ　７０Ｈ</t>
    <phoneticPr fontId="58"/>
  </si>
  <si>
    <t>1m×25m</t>
    <phoneticPr fontId="58"/>
  </si>
  <si>
    <t>B00010110101042</t>
  </si>
  <si>
    <t>＃アンカーピン　９×２００</t>
  </si>
  <si>
    <t>100本/箱</t>
  </si>
  <si>
    <t>B00010110101045</t>
  </si>
  <si>
    <t>＃アンカーピン　９×２００（ＤＩＹ）</t>
  </si>
  <si>
    <t>B00010110101043</t>
  </si>
  <si>
    <t>＃アンカーピン　９×２５０</t>
  </si>
  <si>
    <t>B00010110101040</t>
  </si>
  <si>
    <t>＃アンカーピンユニクロ　９×２００</t>
  </si>
  <si>
    <t>200本/箱</t>
  </si>
  <si>
    <t>B00010110101041</t>
  </si>
  <si>
    <t>＃アンカーピンユニクロ　９×２５０</t>
  </si>
  <si>
    <t>150本/箱</t>
  </si>
  <si>
    <t>B00020110100401</t>
  </si>
  <si>
    <t>＃アンダーガムロンＫ　カット２５０</t>
  </si>
  <si>
    <t>250mm×16m</t>
    <phoneticPr fontId="58"/>
  </si>
  <si>
    <t>B00020110100752</t>
  </si>
  <si>
    <t>＃イレーサーショート　９２０×１５５</t>
  </si>
  <si>
    <t>48枚／箱</t>
  </si>
  <si>
    <t>B00020110100751</t>
  </si>
  <si>
    <t>＃イレーサーショート　９２０×２３５</t>
  </si>
  <si>
    <t>32枚／箱</t>
  </si>
  <si>
    <t>B00020110100756</t>
  </si>
  <si>
    <t>＃イレーサースクエア　Ｌセット</t>
  </si>
  <si>
    <t>ｽｸｴｱ13枚 ﾛﾝｸﾞ各6枚</t>
  </si>
  <si>
    <t>B00020110100755</t>
  </si>
  <si>
    <t>＃イレーサースクエア　Ｓセット</t>
  </si>
  <si>
    <t>ｽｸｴｱ13枚 ｼｮｰﾄ各6枚</t>
  </si>
  <si>
    <t>B00020110100754</t>
  </si>
  <si>
    <t>＃イレーサーロング　１１７０×１５５</t>
  </si>
  <si>
    <t>B00020110100753</t>
  </si>
  <si>
    <t>＃イレーサーロング　１１７０×２３５</t>
  </si>
  <si>
    <t>24枚／箱</t>
  </si>
  <si>
    <t>B00010160100664</t>
  </si>
  <si>
    <t>＃インジェクトチューブセット</t>
  </si>
  <si>
    <t>ﾊｲﾄﾞﾛｱｸﾃｨﾌﾞ用</t>
  </si>
  <si>
    <t>0451115</t>
  </si>
  <si>
    <t>＃インスタスティク</t>
  </si>
  <si>
    <t>B00010110102672</t>
  </si>
  <si>
    <t>ウルトラビス１００　</t>
    <phoneticPr fontId="58"/>
  </si>
  <si>
    <t>B00010110102673</t>
  </si>
  <si>
    <t>ウルトラビス１２０　</t>
    <phoneticPr fontId="58"/>
  </si>
  <si>
    <t>B00010110102044</t>
  </si>
  <si>
    <t>エイブロックＢＦショット</t>
    <phoneticPr fontId="58"/>
  </si>
  <si>
    <t>600mm×600mm</t>
  </si>
  <si>
    <t>B00010110102045</t>
  </si>
  <si>
    <t>エイブロックＢＪショット</t>
    <phoneticPr fontId="58"/>
  </si>
  <si>
    <t>B00010160100890</t>
  </si>
  <si>
    <t>＃エコフローン＃１２Ａ液主剤</t>
  </si>
  <si>
    <t>B00010160100891</t>
  </si>
  <si>
    <t>＃エコフローン＃１２Ｂ液硬化剤</t>
  </si>
  <si>
    <t>B00010160100892</t>
  </si>
  <si>
    <t>＃エコフローン＃１２Ｂ液硬化剤立上がり用</t>
  </si>
  <si>
    <t>B00010110400102</t>
  </si>
  <si>
    <t>＃エコムユニット　</t>
  </si>
  <si>
    <t>B00010160100732</t>
  </si>
  <si>
    <t>＃エバーラストルーフィング</t>
  </si>
  <si>
    <t>B00010010101167</t>
  </si>
  <si>
    <t>オールコート　Ｂ剤</t>
  </si>
  <si>
    <t>B00010010101166</t>
  </si>
  <si>
    <t>オールコート　共通Ａ剤</t>
  </si>
  <si>
    <t xml:space="preserve">5kg/缶 </t>
    <phoneticPr fontId="58"/>
  </si>
  <si>
    <t>B00010010101171</t>
  </si>
  <si>
    <t>オールコート　立上りＢ剤</t>
  </si>
  <si>
    <t>B00010120103150</t>
  </si>
  <si>
    <t>オルタックＤＲ　Ｒ　</t>
  </si>
  <si>
    <t>16kgｾｯﾄ (主剤:8kg･硬化剤:8kg)</t>
    <phoneticPr fontId="58"/>
  </si>
  <si>
    <t>B00010120103152</t>
  </si>
  <si>
    <t>オルタックＤＲ　Ｒ　硬化剤</t>
  </si>
  <si>
    <t xml:space="preserve">8kg/缶 </t>
    <phoneticPr fontId="58"/>
  </si>
  <si>
    <t>B00010120103151</t>
  </si>
  <si>
    <t>オルタックＤＲ　Ｒ　主剤</t>
  </si>
  <si>
    <t>8kg/缶</t>
    <phoneticPr fontId="58"/>
  </si>
  <si>
    <t>B00010120103160</t>
  </si>
  <si>
    <t>オルタックＤＲ　Ｔ　</t>
  </si>
  <si>
    <t>18kgｾｯﾄ (主剤:6kg･硬化剤:12kg)</t>
  </si>
  <si>
    <t>B00010120103162</t>
  </si>
  <si>
    <t>オルタックＤＲ　Ｔ　硬化剤</t>
  </si>
  <si>
    <t xml:space="preserve">12kg/缶 </t>
    <phoneticPr fontId="58"/>
  </si>
  <si>
    <t>B00010120103161</t>
  </si>
  <si>
    <t>オルタックＤＲ　Ｔ　主剤</t>
  </si>
  <si>
    <t xml:space="preserve">6kg/缶 </t>
    <phoneticPr fontId="58"/>
  </si>
  <si>
    <t>B00010120100114</t>
  </si>
  <si>
    <t>オルタックＤＲテープＷ</t>
  </si>
  <si>
    <t>47mm×50m</t>
    <phoneticPr fontId="58"/>
  </si>
  <si>
    <t>B00010120103184</t>
  </si>
  <si>
    <t>オルタックエース　Ｌ＆Ｌ</t>
  </si>
  <si>
    <t>32kgｾｯﾄ (主剤:16kg･硬化剤:16kg)</t>
  </si>
  <si>
    <t>B00010120103182</t>
  </si>
  <si>
    <t>オルタックエース　硬化剤</t>
  </si>
  <si>
    <t xml:space="preserve">16kg/缶 </t>
    <phoneticPr fontId="58"/>
  </si>
  <si>
    <t>B00010120103181</t>
  </si>
  <si>
    <t>オルタックエース　主剤</t>
  </si>
  <si>
    <t>B00010120103187</t>
  </si>
  <si>
    <t>オルタックエースＵＣ　硬化剤</t>
  </si>
  <si>
    <t>B00010120103186</t>
  </si>
  <si>
    <t>オルタックエースＵＣ　主剤</t>
  </si>
  <si>
    <t>B00010120103192</t>
  </si>
  <si>
    <t>オルタックエースＶＲ　硬化剤</t>
  </si>
  <si>
    <t>B00010120103191</t>
  </si>
  <si>
    <t>オルタックエースＶＲ　主剤</t>
  </si>
  <si>
    <t>B00010120103172</t>
  </si>
  <si>
    <t>オルタックコートＤＲ　グレー</t>
  </si>
  <si>
    <t>B00010120101693</t>
  </si>
  <si>
    <t>オルタックコートＳＳ　ダークグレー　ＳＳ－１８</t>
    <phoneticPr fontId="58"/>
  </si>
  <si>
    <t>B00010120101694</t>
  </si>
  <si>
    <t>オルタックコートＳＳ　ライトブラウン　ＳＳ－４２</t>
    <phoneticPr fontId="58"/>
  </si>
  <si>
    <t>B00010120101696</t>
  </si>
  <si>
    <t>オルタックコートＳＳ　ダークブラウン　ＳＳ－４８</t>
    <phoneticPr fontId="58"/>
  </si>
  <si>
    <t>B00010120101692</t>
  </si>
  <si>
    <t>オルタックコートＳＳ　グリーン　ＳＳ－２</t>
    <phoneticPr fontId="58"/>
  </si>
  <si>
    <t>B00010120101695</t>
  </si>
  <si>
    <t>オルタックコートＳＳ　ナチュラルブラウン　ＳＳ－４５</t>
    <phoneticPr fontId="58"/>
  </si>
  <si>
    <t>B00010120101697</t>
  </si>
  <si>
    <t>オルタックコートＳＳ　イエローマロン　ＳＳ－９２</t>
    <phoneticPr fontId="58"/>
  </si>
  <si>
    <t>B00010120101699</t>
  </si>
  <si>
    <t>オルタックコートＳＳ　特殊色</t>
  </si>
  <si>
    <t>B00010120101595</t>
  </si>
  <si>
    <t>オルタックサンキュア５００　硬化剤</t>
    <phoneticPr fontId="58"/>
  </si>
  <si>
    <t>278kg/缶</t>
    <rPh sb="6" eb="7">
      <t>カン</t>
    </rPh>
    <phoneticPr fontId="58"/>
  </si>
  <si>
    <t>B00010120101594</t>
  </si>
  <si>
    <t>オルタックサンキュア５００　主剤</t>
    <phoneticPr fontId="58"/>
  </si>
  <si>
    <t>172kg/缶</t>
    <rPh sb="6" eb="7">
      <t>カン</t>
    </rPh>
    <phoneticPr fontId="58"/>
  </si>
  <si>
    <t>B00010120101596</t>
  </si>
  <si>
    <t>オルタックサンキュア５０</t>
    <phoneticPr fontId="58"/>
  </si>
  <si>
    <t>31kgｾｯﾄ(主剤:12kg･硬化剤:19kg)</t>
  </si>
  <si>
    <t>B00010120101598</t>
  </si>
  <si>
    <t>オルタックサンキュア５０　硬化剤</t>
    <phoneticPr fontId="58"/>
  </si>
  <si>
    <t>19kg/缶</t>
    <rPh sb="5" eb="6">
      <t>カン</t>
    </rPh>
    <phoneticPr fontId="58"/>
  </si>
  <si>
    <t>B00010120101597</t>
  </si>
  <si>
    <t>オルタックサンキュア５０　主剤</t>
    <phoneticPr fontId="58"/>
  </si>
  <si>
    <t>12kg/缶</t>
    <rPh sb="5" eb="6">
      <t>カン</t>
    </rPh>
    <phoneticPr fontId="58"/>
  </si>
  <si>
    <t>B00010120101593</t>
  </si>
  <si>
    <t>オルタックサンキュア５００</t>
  </si>
  <si>
    <t>450kgｾｯﾄ(主剤:172kg･硬化剤:278kg)</t>
    <phoneticPr fontId="58"/>
  </si>
  <si>
    <t>B00010120103036</t>
  </si>
  <si>
    <t>オルタックサンキュアＨＳ　６ｋｇ</t>
  </si>
  <si>
    <t>6kgｾｯﾄ (主剤:2kg･硬化剤:4kg)</t>
  </si>
  <si>
    <t>B00010120103037</t>
  </si>
  <si>
    <t>オルタックサンキュアＨＳ　６ｋｇ　主剤</t>
  </si>
  <si>
    <t>2kg/缶</t>
    <rPh sb="4" eb="5">
      <t>カン</t>
    </rPh>
    <phoneticPr fontId="58"/>
  </si>
  <si>
    <t>B00010120103038</t>
  </si>
  <si>
    <t>オルタックサンキュアＨＳ　６ｋｇ　硬化剤</t>
    <phoneticPr fontId="58"/>
  </si>
  <si>
    <t>4kg/缶</t>
    <rPh sb="4" eb="5">
      <t>カン</t>
    </rPh>
    <phoneticPr fontId="58"/>
  </si>
  <si>
    <t>B00010120103032</t>
  </si>
  <si>
    <t>オルタックサンキュアＨＳ　硬化剤</t>
  </si>
  <si>
    <t>16kg/缶</t>
    <rPh sb="5" eb="6">
      <t>カン</t>
    </rPh>
    <phoneticPr fontId="58"/>
  </si>
  <si>
    <t>B00010120103031</t>
  </si>
  <si>
    <t>オルタックサンキュアＨＳ　主剤</t>
  </si>
  <si>
    <t>8kg/缶</t>
    <rPh sb="4" eb="5">
      <t>カン</t>
    </rPh>
    <phoneticPr fontId="58"/>
  </si>
  <si>
    <t>B00010120103012</t>
  </si>
  <si>
    <t>オルタックサンキュアＲ　硬化剤</t>
  </si>
  <si>
    <t>B00010120103011</t>
  </si>
  <si>
    <t>オルタックサンキュアＲ　主剤</t>
  </si>
  <si>
    <t>B00010120103026</t>
  </si>
  <si>
    <t>オルタックサンキュアＴ　６ｋｇ</t>
  </si>
  <si>
    <t>B00010120103028</t>
  </si>
  <si>
    <t>オルタックサンキュアＴ　６ｋｇ　硬化剤</t>
  </si>
  <si>
    <t>B00010120103027</t>
  </si>
  <si>
    <t>オルタックサンキュアＴ　６ｋｇ　主剤</t>
  </si>
  <si>
    <t>B00010120103022</t>
  </si>
  <si>
    <t>オルタックサンキュアＴ　硬化剤</t>
  </si>
  <si>
    <t>B00010120103021</t>
  </si>
  <si>
    <t>オルタックサンキュアＴ　主剤</t>
  </si>
  <si>
    <t>B00010120100061</t>
  </si>
  <si>
    <t>オルタックシートＤＲ</t>
    <phoneticPr fontId="58"/>
  </si>
  <si>
    <t>1m×10m</t>
  </si>
  <si>
    <t>B00010120100090</t>
  </si>
  <si>
    <t>オルタックシートＲ</t>
    <phoneticPr fontId="58"/>
  </si>
  <si>
    <t>1m×20m</t>
    <phoneticPr fontId="58"/>
  </si>
  <si>
    <t>B00010160102013</t>
  </si>
  <si>
    <t>＃オルタックスプレーEＳ　イソ　１９ｋｇ</t>
    <phoneticPr fontId="58"/>
  </si>
  <si>
    <t>B00010160102012</t>
  </si>
  <si>
    <t>＃オルタックスプレーＥＳ　ポリ　１８ｋｇ</t>
  </si>
  <si>
    <t>B00010120101856</t>
  </si>
  <si>
    <t>オルタックスプレーＦＦ　アイボリー</t>
  </si>
  <si>
    <t>390kgｾｯﾄ(主剤:200kg･硬化剤:182kg･ｽﾌﾟﾚｰﾄﾅｰ:8kg)</t>
  </si>
  <si>
    <t>B00010120101853</t>
  </si>
  <si>
    <t>オルタックスプレーＦＦ　オーカー</t>
  </si>
  <si>
    <t>B00010120101852</t>
  </si>
  <si>
    <t>オルタックスプレーＦＦ　グリーン</t>
  </si>
  <si>
    <t>B00010120101857</t>
  </si>
  <si>
    <t>オルタックスプレーＦＦ　膜厚管理</t>
  </si>
  <si>
    <t>B00010120101858</t>
  </si>
  <si>
    <t>オルタックスプレーＦＦ－Ｓ　アイボリー</t>
  </si>
  <si>
    <t>35.1kgｾｯﾄ(主剤:18kg･硬化剤:16.4kg･ｽﾌﾟﾚｰﾄﾅｰ:0.72kg)</t>
  </si>
  <si>
    <t>B00010120101863</t>
  </si>
  <si>
    <t>オルタックスプレーＦＦ－Ｓ　オーカー</t>
  </si>
  <si>
    <t>B00010120101862</t>
  </si>
  <si>
    <t>オルタックスプレーＦＦ－Ｓ　グリーン</t>
  </si>
  <si>
    <t>B00010120101859</t>
  </si>
  <si>
    <t>オルタックスプレーＦＦ－Ｓ　膜厚管理</t>
  </si>
  <si>
    <t>B00010120101867</t>
  </si>
  <si>
    <t>オルタックスプレーＦＦ－Ｓ　トナー　アイボリー</t>
  </si>
  <si>
    <t>0.72kg/缶</t>
    <rPh sb="7" eb="8">
      <t>カン</t>
    </rPh>
    <phoneticPr fontId="58"/>
  </si>
  <si>
    <t>B00010120101869</t>
  </si>
  <si>
    <t>オルタックスプレーＦＦ－Ｓ　トナー　膜厚管理</t>
    <rPh sb="20" eb="22">
      <t>カンリ</t>
    </rPh>
    <phoneticPr fontId="58"/>
  </si>
  <si>
    <t>B00010120101866</t>
  </si>
  <si>
    <t>オルタックスプレーＦＦ　トナー　アイボリー</t>
  </si>
  <si>
    <t>B00010120101868</t>
  </si>
  <si>
    <t>オルタックスプレーＦＦ　トナー膜厚管理</t>
  </si>
  <si>
    <t>B00010120100110</t>
  </si>
  <si>
    <t>オルタックテープＷ－ＡＬ</t>
    <phoneticPr fontId="58"/>
  </si>
  <si>
    <t>97mm×50m</t>
  </si>
  <si>
    <t>B00010120102001</t>
  </si>
  <si>
    <t>＃オルタックパークライン黄</t>
  </si>
  <si>
    <t>15kgｾｯﾄ (主剤:3kg・硬化剤:12kg)</t>
  </si>
  <si>
    <t>B00010120102000</t>
  </si>
  <si>
    <t>＃オルタックパークライン白</t>
  </si>
  <si>
    <t>B00010120100183</t>
  </si>
  <si>
    <t>オルタックプライマーＥ</t>
    <phoneticPr fontId="58"/>
  </si>
  <si>
    <t>15kgｾｯﾄ（主剤:12kg・硬化剤:3kg）</t>
    <phoneticPr fontId="58"/>
  </si>
  <si>
    <t>B00010110400115</t>
  </si>
  <si>
    <t>＃カスタムユニット　</t>
  </si>
  <si>
    <t>B00010110102407</t>
  </si>
  <si>
    <t>＃ガムクール　ＦＳＩＩ　1＊３ｍ</t>
    <phoneticPr fontId="58"/>
  </si>
  <si>
    <t>B00010110102411</t>
  </si>
  <si>
    <t>＃ガムクールＦＸ　1＊３ｍ</t>
  </si>
  <si>
    <t>B00010110102412</t>
  </si>
  <si>
    <t>＃ガムクールＦＸ　1＊４ｍ</t>
  </si>
  <si>
    <t>B00010110100054</t>
  </si>
  <si>
    <t>ガムクールＭII（ＤＩＹ）</t>
  </si>
  <si>
    <t>1m×13m</t>
    <phoneticPr fontId="58"/>
  </si>
  <si>
    <t>B00010110102424</t>
  </si>
  <si>
    <t>ガムクールキャップ　Ｌ＆Ｌ</t>
  </si>
  <si>
    <t>1m×8m</t>
  </si>
  <si>
    <t>B00010110102435</t>
  </si>
  <si>
    <t>ガムクールキャップＡＳ</t>
  </si>
  <si>
    <t>B00010110102432</t>
  </si>
  <si>
    <t>ガムクールキャップＥＸ・ＭＭ</t>
  </si>
  <si>
    <t>B00020250190002</t>
  </si>
  <si>
    <t>＃ガムシールパナソニック用</t>
  </si>
  <si>
    <t>B00010110100270</t>
  </si>
  <si>
    <t>＃ガムパークＡＥ　</t>
  </si>
  <si>
    <t>B00010110300014</t>
  </si>
  <si>
    <t>＃ガムホットサーバー</t>
  </si>
  <si>
    <t>ﾀﾝｸ一式・三脚/ｾｯﾄ</t>
  </si>
  <si>
    <t>B00030110101038</t>
  </si>
  <si>
    <t>＃ガムリッチ１８カット用</t>
  </si>
  <si>
    <t>B00010110100711</t>
  </si>
  <si>
    <t>ガムロンＭＧベースＢ２０（ＤＩＹ）</t>
    <phoneticPr fontId="58"/>
  </si>
  <si>
    <t>200mm×12m／巻</t>
  </si>
  <si>
    <t>B00010110101000</t>
  </si>
  <si>
    <t>ガムロングラスガード</t>
    <phoneticPr fontId="58"/>
  </si>
  <si>
    <t>1m×10m</t>
    <phoneticPr fontId="58"/>
  </si>
  <si>
    <t>B00010110101010</t>
  </si>
  <si>
    <t>ガムロングラスガードテープ</t>
    <phoneticPr fontId="58"/>
  </si>
  <si>
    <t>200mm×10m／巻</t>
    <phoneticPr fontId="58"/>
  </si>
  <si>
    <t>B00010110102101</t>
  </si>
  <si>
    <t>ガムロンタイル　ＧＴ－１０１</t>
  </si>
  <si>
    <t>8.0mm×300mm×300mm</t>
  </si>
  <si>
    <t>B00010110102102</t>
  </si>
  <si>
    <t>ガムロンタイル　ＧＴ－１０２</t>
  </si>
  <si>
    <t>B00010110102103</t>
  </si>
  <si>
    <t>ガムロンタイル　ＧＴ－１０３</t>
  </si>
  <si>
    <t>B00010110102104</t>
  </si>
  <si>
    <t>ガムロンタイル　ＧＴ－１０４</t>
  </si>
  <si>
    <t>B00010110100583</t>
  </si>
  <si>
    <t>ガムロンフォルトＢ　カット２００</t>
  </si>
  <si>
    <t>200mm×8m/巻  5巻入</t>
    <rPh sb="14" eb="15">
      <t>イ</t>
    </rPh>
    <phoneticPr fontId="58"/>
  </si>
  <si>
    <t>B00010110100584</t>
  </si>
  <si>
    <t>ガムロンフォルトＢ　カット５００</t>
  </si>
  <si>
    <t>500mm×8m/巻  2巻入</t>
    <rPh sb="14" eb="15">
      <t>イ</t>
    </rPh>
    <phoneticPr fontId="58"/>
  </si>
  <si>
    <t>B00010110100555</t>
  </si>
  <si>
    <t>ガムロンフォルトＭ　カット２００</t>
  </si>
  <si>
    <t>B00010110100556</t>
  </si>
  <si>
    <t>ガムロンフォルトＭ　カット５００</t>
  </si>
  <si>
    <t>B00010110100553</t>
  </si>
  <si>
    <t>＃ガムロンフォルトＭカット２５０</t>
  </si>
  <si>
    <t>B00010110100554</t>
  </si>
  <si>
    <t>＃ガムロンフォルトＭカット３３３</t>
  </si>
  <si>
    <t>B00010150100073</t>
  </si>
  <si>
    <t>＃ガルバリウムケラバ　シルバー</t>
  </si>
  <si>
    <t>L=2,000mm 厚0.35mm10本／箱</t>
  </si>
  <si>
    <t>B00010150100072</t>
  </si>
  <si>
    <t>＃ガルバリウムケラバ　黒</t>
  </si>
  <si>
    <t>B00010150100071</t>
  </si>
  <si>
    <t>＃ガルバリウムケラバ　茶</t>
  </si>
  <si>
    <t>B00010150100078</t>
  </si>
  <si>
    <t>＃ガルバリウムケラバＬ　シルバー</t>
  </si>
  <si>
    <t>B00010150100077</t>
  </si>
  <si>
    <t>＃ガルバリウムケラバＬ　黒</t>
  </si>
  <si>
    <t>B00010150100076</t>
  </si>
  <si>
    <t>＃ガルバリウムケラバＬ　茶</t>
  </si>
  <si>
    <t>B00010150100083</t>
  </si>
  <si>
    <t>＃ガルバリウムトップ　シルバー</t>
  </si>
  <si>
    <t>B00010150100082</t>
  </si>
  <si>
    <t>＃ガルバリウムトップ　黒</t>
  </si>
  <si>
    <t>B00010150100081</t>
  </si>
  <si>
    <t>＃ガルバリウムトップ　茶</t>
  </si>
  <si>
    <t>B00010150100063</t>
  </si>
  <si>
    <t>＃ガルバリウムノキサキ　シルバー</t>
  </si>
  <si>
    <t>B00010150100062</t>
  </si>
  <si>
    <t>＃ガルバリウムノキサキ　黒</t>
  </si>
  <si>
    <t>B00010150100061</t>
  </si>
  <si>
    <t>＃ガルバリウムノキサキ　茶</t>
  </si>
  <si>
    <t>B00010150100068</t>
  </si>
  <si>
    <t>＃ガルバリウムノキサキＬ　シルバー</t>
  </si>
  <si>
    <t>B00010150100067</t>
  </si>
  <si>
    <t>＃ガルバリウムノキサキＬ　黒</t>
  </si>
  <si>
    <t>B00010150100066</t>
  </si>
  <si>
    <t>＃ガルバリウムノキサキＬ　茶</t>
  </si>
  <si>
    <t>B00010150100750</t>
  </si>
  <si>
    <t>ライナーキープ１００　</t>
  </si>
  <si>
    <t>L=3,000mm</t>
  </si>
  <si>
    <t>B00010150100890</t>
  </si>
  <si>
    <t>ライナーキープ１００　Ｔ－</t>
  </si>
  <si>
    <t>B00010150100751</t>
  </si>
  <si>
    <t>ライナーキープ１００　出隅</t>
  </si>
  <si>
    <t>L1=L2=500mm</t>
  </si>
  <si>
    <t>B00010150100891</t>
  </si>
  <si>
    <t>ライナーキープ１００　出隅　Ｔ－</t>
  </si>
  <si>
    <t>B00010150100894</t>
  </si>
  <si>
    <t>ライナーキープ１００　小口Ａ　Ｔ－</t>
  </si>
  <si>
    <t>B00010150100895</t>
  </si>
  <si>
    <t>ライナーキープ１００　小口Ｂ　Ｔ－</t>
  </si>
  <si>
    <t>B00010150100752</t>
  </si>
  <si>
    <t>ライナーキープ１００　入隅</t>
  </si>
  <si>
    <t>B00010150100892</t>
  </si>
  <si>
    <t>ライナーキープ１００　入隅　Ｔ－</t>
  </si>
  <si>
    <t>B00010150100893</t>
  </si>
  <si>
    <t>ライナーキープ１００　部品セット　Ｔ－</t>
  </si>
  <si>
    <t>力板16ｺ Ｊ板4ﾏｲﾌﾟﾚｰﾄ20ｺ ﾋﾞｽ16ｾｯﾄ</t>
  </si>
  <si>
    <t>B00010150100820</t>
  </si>
  <si>
    <t>ライナーキープ１００　Ｔ－３</t>
  </si>
  <si>
    <t>B00010150100821</t>
  </si>
  <si>
    <t>ライナーキープ１００　出隅　Ｔ－３</t>
  </si>
  <si>
    <t>B00010150100754</t>
  </si>
  <si>
    <t>ライナーキープ１００　小口Ａ</t>
  </si>
  <si>
    <t>B00010150100824</t>
  </si>
  <si>
    <t>ライナーキープ１００　小口Ａ　Ｔ－３</t>
  </si>
  <si>
    <t>B00010150100755</t>
  </si>
  <si>
    <t>ライナーキープ１００　小口Ｂ</t>
  </si>
  <si>
    <t>B00010150100825</t>
  </si>
  <si>
    <t>ライナーキープ１００　小口B　Ｔ－３</t>
  </si>
  <si>
    <t>B00010150100822</t>
  </si>
  <si>
    <t>ライナーキープ１００　入隅　Ｔ－３</t>
  </si>
  <si>
    <t>B00010150100753</t>
  </si>
  <si>
    <t>ライナーキープ１００　部品セット</t>
  </si>
  <si>
    <t>B00010150100823</t>
  </si>
  <si>
    <t>ライナーキープ１００　部品セット　Ｔ－３</t>
  </si>
  <si>
    <t>B00010150100760</t>
  </si>
  <si>
    <t>ライナーキープ１１５　</t>
  </si>
  <si>
    <t>B00010150100830</t>
  </si>
  <si>
    <t>ライナーキープ１１５　Ｔ－３</t>
  </si>
  <si>
    <t>B00010150100761</t>
  </si>
  <si>
    <t>ライナーキープ１１５　出隅</t>
  </si>
  <si>
    <t>B00010150100831</t>
  </si>
  <si>
    <t>ライナーキープ１１５　出隅　Ｔ－３</t>
  </si>
  <si>
    <t>B00010150100834</t>
  </si>
  <si>
    <t>ライナーキープ１１５　小口Ａ　Ｔ－３</t>
  </si>
  <si>
    <t>B00010150100762</t>
  </si>
  <si>
    <t>ライナーキープ１１５　入隅</t>
  </si>
  <si>
    <t>B00010150100832</t>
  </si>
  <si>
    <t>ライナーキープ１１５　入隅　Ｔ－３</t>
  </si>
  <si>
    <t>B00010150100833</t>
  </si>
  <si>
    <t>ライナーキープ１１５　部品セット　Ｔ－３</t>
  </si>
  <si>
    <t>B00010150100903</t>
  </si>
  <si>
    <t>ライナーキープ１１５　部品セット　Ｔ－</t>
  </si>
  <si>
    <t>B00010150100900</t>
  </si>
  <si>
    <t>ライナーキープ１１５　Ｔ－</t>
  </si>
  <si>
    <t>B00010150100901</t>
  </si>
  <si>
    <t>ライナーキープ１１５　出隅　Ｔ－</t>
  </si>
  <si>
    <t>B00010150100764</t>
  </si>
  <si>
    <t>ライナーキープ１１５　小口Ａ</t>
  </si>
  <si>
    <t>B00010150100904</t>
  </si>
  <si>
    <t>ライナーキープ１１５　小口Ａ　Ｔ－</t>
  </si>
  <si>
    <t>B00010150100765</t>
  </si>
  <si>
    <t>ライナーキープ１１５　小口Ｂ</t>
  </si>
  <si>
    <t>B00010150100905</t>
  </si>
  <si>
    <t>ライナーキープ１１５　小口Ｂ　Ｔ－</t>
  </si>
  <si>
    <t>B00010150100835</t>
  </si>
  <si>
    <t>ライナーキープ１１５　小口Ｂ　Ｔ－３</t>
  </si>
  <si>
    <t>B00010150100902</t>
  </si>
  <si>
    <t>ライナーキープ１１５　入隅　Ｔ－</t>
  </si>
  <si>
    <t>B00010150100763</t>
  </si>
  <si>
    <t>ライナーキープ１１５　部品セット</t>
  </si>
  <si>
    <t>B00010150100770</t>
  </si>
  <si>
    <t>ライナーキープ１３５　</t>
  </si>
  <si>
    <t>B00010150100913</t>
  </si>
  <si>
    <t>ライナーキープ１３５　部品セット　Ｔ－</t>
  </si>
  <si>
    <t>B00010150100910</t>
  </si>
  <si>
    <t>ライナーキープ１３５　Ｔ－</t>
  </si>
  <si>
    <t>B00010150100840</t>
  </si>
  <si>
    <t>ライナーキープ１３５　Ｔ－３</t>
  </si>
  <si>
    <t>B00010150100771</t>
  </si>
  <si>
    <t>ライナーキープ１３５　出隅</t>
  </si>
  <si>
    <t>B00010150100911</t>
  </si>
  <si>
    <t>ライナーキープ１３５　出隅　Ｔ－</t>
  </si>
  <si>
    <t>B00010150100841</t>
  </si>
  <si>
    <t>ライナーキープ１３５　出隅　Ｔ－３</t>
  </si>
  <si>
    <t>B00010150100774</t>
  </si>
  <si>
    <t>ライナーキープ１３５　小口Ａ</t>
  </si>
  <si>
    <t>B00010150100914</t>
  </si>
  <si>
    <t>ライナーキープ１３５　小口Ａ　Ｔ－</t>
  </si>
  <si>
    <t>B00010150100844</t>
  </si>
  <si>
    <t>ライナーキープ１３５　小口Ａ　Ｔ－３</t>
  </si>
  <si>
    <t>B00010150100775</t>
  </si>
  <si>
    <t>ライナーキープ１３５　小口Ｂ</t>
  </si>
  <si>
    <t>B00010150100915</t>
  </si>
  <si>
    <t>ライナーキープ１３５　小口Ｂ　Ｔ－</t>
  </si>
  <si>
    <t>B00010150100845</t>
  </si>
  <si>
    <t>ライナーキープ１３５　小口Ｂ　Ｔ－３</t>
  </si>
  <si>
    <t>B00010150100772</t>
  </si>
  <si>
    <t>ライナーキープ１３５　入隅</t>
  </si>
  <si>
    <t>B00010150100912</t>
  </si>
  <si>
    <t>ライナーキープ１３５　入隅　Ｔ－</t>
  </si>
  <si>
    <t>B00010150100842</t>
  </si>
  <si>
    <t>ライナーキープ１３５　入隅　Ｔ－３</t>
  </si>
  <si>
    <t>B00010150100773</t>
  </si>
  <si>
    <t>ライナーキープ１３５　部品セット</t>
  </si>
  <si>
    <t>B00010150100843</t>
  </si>
  <si>
    <t>ライナーキープ１３５　部品セット　Ｔ－３</t>
  </si>
  <si>
    <t>B00010150100780</t>
  </si>
  <si>
    <t>ライナーキープ１６５　</t>
  </si>
  <si>
    <t>B00010150100922</t>
  </si>
  <si>
    <t>ライナーキープ１６５　入隅　Ｔ－</t>
  </si>
  <si>
    <t>B00010150100923</t>
  </si>
  <si>
    <t>ライナーキープ１６５　部品セット　Ｔ－</t>
  </si>
  <si>
    <t>B00010150100920</t>
  </si>
  <si>
    <t>ライナーキープ１６５　Ｔ－</t>
  </si>
  <si>
    <t>B00010150100850</t>
  </si>
  <si>
    <t>ライナーキープ１６５　Ｔ－３</t>
  </si>
  <si>
    <t>B00010150100781</t>
  </si>
  <si>
    <t>ライナーキープ１６５　出隅</t>
  </si>
  <si>
    <t>B00010150100921</t>
  </si>
  <si>
    <t>ライナーキープ１６５　出隅　Ｔ－</t>
  </si>
  <si>
    <t>B00010150100851</t>
  </si>
  <si>
    <t>ライナーキープ１６５　出隅　Ｔ－３</t>
  </si>
  <si>
    <t>B00010150100784</t>
  </si>
  <si>
    <t>ライナーキープ１６５　小口Ａ</t>
  </si>
  <si>
    <t>B00010150100924</t>
  </si>
  <si>
    <t>ライナーキープ１６５　小口Ａ　Ｔ－</t>
  </si>
  <si>
    <t>B00010150100854</t>
  </si>
  <si>
    <t>ライナーキープ１６５　小口Ａ　Ｔ－３</t>
  </si>
  <si>
    <t>B00010150100785</t>
  </si>
  <si>
    <t>ライナーキープ１６５　小口Ｂ</t>
  </si>
  <si>
    <t>B00010150100925</t>
  </si>
  <si>
    <t>ライナーキープ１６５　小口Ｂ　Ｔ－</t>
  </si>
  <si>
    <t>B00010150100855</t>
  </si>
  <si>
    <t>ライナーキープ１６５　小口Ｂ　Ｔ－３</t>
  </si>
  <si>
    <t>B00010150100782</t>
  </si>
  <si>
    <t>ライナーキープ１６５　入隅</t>
  </si>
  <si>
    <t>B00010150100852</t>
  </si>
  <si>
    <t>ライナーキープ１６５　入隅　Ｔ－３</t>
  </si>
  <si>
    <t>B00010150100783</t>
  </si>
  <si>
    <t>ライナーキープ１６５　部品セット</t>
  </si>
  <si>
    <t>B00010150100853</t>
  </si>
  <si>
    <t>ライナーキープ１６５　部品セット　Ｔ－３</t>
  </si>
  <si>
    <t>B00010150100790</t>
  </si>
  <si>
    <t>ライナーキープ１９０　</t>
  </si>
  <si>
    <t>B00010150100931</t>
  </si>
  <si>
    <t>ライナーキープ１９０　出隅　Ｔ－</t>
  </si>
  <si>
    <t>B00010150100864</t>
  </si>
  <si>
    <t>ライナーキープ１９０　小口Ａ　Ｔ－３</t>
  </si>
  <si>
    <t>B00010150100865</t>
  </si>
  <si>
    <t>ライナーキープ１９０　小口Ｂ　Ｔ－３</t>
  </si>
  <si>
    <t>B00010150100932</t>
  </si>
  <si>
    <t>ライナーキープ１９０　入隅　Ｔ－</t>
  </si>
  <si>
    <t>B00010150100863</t>
  </si>
  <si>
    <t>ライナーキープ１９０　部品セット　Ｔ－３</t>
  </si>
  <si>
    <t>B00010150100933</t>
  </si>
  <si>
    <t>ライナーキープ１９０　部品セット　Ｔ－</t>
  </si>
  <si>
    <t>B00010150100930</t>
  </si>
  <si>
    <t>ライナーキープ１９０　Ｔ－</t>
  </si>
  <si>
    <t>B00010150100860</t>
  </si>
  <si>
    <t>ライナーキープ１９０　Ｔ－３</t>
  </si>
  <si>
    <t>B00010150100791</t>
  </si>
  <si>
    <t>ライナーキープ１９０　出隅</t>
  </si>
  <si>
    <t>B00010150100861</t>
  </si>
  <si>
    <t>ライナーキープ１９０　出隅　Ｔ－３</t>
  </si>
  <si>
    <t>B00010150100794</t>
  </si>
  <si>
    <t>ライナーキープ１９０　小口Ａ</t>
  </si>
  <si>
    <t>B00010150100934</t>
  </si>
  <si>
    <t>ライナーキープ１９０　小口Ａ　Ｔ－</t>
  </si>
  <si>
    <t>B00010150100795</t>
  </si>
  <si>
    <t>ライナーキープ１９０　小口Ｂ</t>
  </si>
  <si>
    <t>B00010150100935</t>
  </si>
  <si>
    <t>ライナーキープ１９０　小口Ｂ　Ｔ－</t>
  </si>
  <si>
    <t>B00010150100792</t>
  </si>
  <si>
    <t>ライナーキープ１９０　入隅</t>
  </si>
  <si>
    <t>B00010150100862</t>
  </si>
  <si>
    <t>ライナーキープ１９０　入隅　Ｔ－３</t>
  </si>
  <si>
    <t>B00010150100793</t>
  </si>
  <si>
    <t>ライナーキープ１９０　部品セット</t>
  </si>
  <si>
    <t>B00010150100800</t>
  </si>
  <si>
    <t>ライナーキープ２２５　</t>
  </si>
  <si>
    <t>B00010150100870</t>
  </si>
  <si>
    <t>ライナーキープ２２５　Ｔ－３</t>
  </si>
  <si>
    <t>B00010150100941</t>
  </si>
  <si>
    <t>ライナーキープ２２５　出隅　Ｔ－</t>
  </si>
  <si>
    <t>B00010150100871</t>
  </si>
  <si>
    <t>ライナーキープ２２５　出隅　Ｔ－３</t>
  </si>
  <si>
    <t>B00010150100942</t>
  </si>
  <si>
    <t>ライナーキープ２２５　入隅　Ｔ－</t>
  </si>
  <si>
    <t>B00010150100872</t>
  </si>
  <si>
    <t>ライナーキープ２２５　入隅　Ｔ－３</t>
  </si>
  <si>
    <t>B00010150100873</t>
  </si>
  <si>
    <t>ライナーキープ２２５　部品セット　Ｔ－３</t>
  </si>
  <si>
    <t>力板16ｺ Ｊ板4ﾏｲﾌﾟﾚｰﾄ40ｺ ﾋﾞｽ32ｾｯﾄ</t>
  </si>
  <si>
    <t>B00010150100943</t>
  </si>
  <si>
    <t>ライナーキープ２２５　部品セット　Ｔ－</t>
  </si>
  <si>
    <t>B00010150100940</t>
  </si>
  <si>
    <t>ライナーキープ２２５　Ｔ－</t>
  </si>
  <si>
    <t>B00010150100801</t>
  </si>
  <si>
    <t>ライナーキープ２２５　出隅</t>
  </si>
  <si>
    <t>B00010150100804</t>
  </si>
  <si>
    <t>ライナーキープ２２５　小口Ａ</t>
  </si>
  <si>
    <t>B00010150100944</t>
  </si>
  <si>
    <t>ライナーキープ２２５　小口Ａ　Ｔ－</t>
  </si>
  <si>
    <t>B00010150100874</t>
  </si>
  <si>
    <t>ライナーキープ２２５　小口Ａ　Ｔ－３</t>
  </si>
  <si>
    <t>B00010150100805</t>
  </si>
  <si>
    <t>ライナーキープ２２５　小口Ｂ</t>
  </si>
  <si>
    <t>B00010150100945</t>
  </si>
  <si>
    <t>ライナーキープ２２５　小口Ｂ　Ｔ－</t>
  </si>
  <si>
    <t>B00010150100875</t>
  </si>
  <si>
    <t>ライナーキープ２２５　小口B　Ｔ－３</t>
  </si>
  <si>
    <t>B00010150100802</t>
  </si>
  <si>
    <t>ライナーキープ２２５　入隅</t>
  </si>
  <si>
    <t>B00010150100803</t>
  </si>
  <si>
    <t>ライナーキープ２２５　部品セット</t>
  </si>
  <si>
    <t>B00010150100810</t>
  </si>
  <si>
    <t>ライナーキープ２５０　</t>
  </si>
  <si>
    <t>B00010150100885</t>
  </si>
  <si>
    <t>ライナーキープ２５０　小口Ｂ　Ｔ－３</t>
  </si>
  <si>
    <t>B00010150100953</t>
  </si>
  <si>
    <t>ライナーキープ２５０　部品セット　Ｔ－</t>
  </si>
  <si>
    <t>B00010150100950</t>
  </si>
  <si>
    <t>ライナーキープ２５０　Ｔ－</t>
  </si>
  <si>
    <t>B00010150100880</t>
  </si>
  <si>
    <t>ライナーキープ２５０　Ｔ－３</t>
  </si>
  <si>
    <t>B00010150100811</t>
  </si>
  <si>
    <t>ライナーキープ２５０　出隅</t>
  </si>
  <si>
    <t>B00010150100951</t>
  </si>
  <si>
    <t>ライナーキープ２５０　出隅　Ｔ－</t>
  </si>
  <si>
    <t>B00010150100881</t>
  </si>
  <si>
    <t>ライナーキープ２５０　出隅　Ｔ－３</t>
  </si>
  <si>
    <t>B00010150100814</t>
  </si>
  <si>
    <t>ライナーキープ２５０　小口Ａ</t>
  </si>
  <si>
    <t>B00010150100954</t>
  </si>
  <si>
    <t>ライナーキープ２５０　小口Ａ　Ｔ－</t>
  </si>
  <si>
    <t>B00010150100884</t>
  </si>
  <si>
    <t>ライナーキープ２５０　小口Ａ　Ｔ－３</t>
  </si>
  <si>
    <t>B00010150100815</t>
  </si>
  <si>
    <t>ライナーキープ２５０　小口Ｂ</t>
  </si>
  <si>
    <t>B00010150100955</t>
  </si>
  <si>
    <t>ライナーキープ２５０　小口Ｂ　Ｔ－</t>
  </si>
  <si>
    <t>B00010150100812</t>
  </si>
  <si>
    <t>ライナーキープ２５０　入隅</t>
  </si>
  <si>
    <t>B00010150100952</t>
  </si>
  <si>
    <t>ライナーキープ２５０　入隅　Ｔ－</t>
  </si>
  <si>
    <t>B00010150100882</t>
  </si>
  <si>
    <t>ライナーキープ２５０　入隅　Ｔ－３</t>
  </si>
  <si>
    <t>B00010150100813</t>
  </si>
  <si>
    <t>ライナーキープ２５０　部品セット</t>
  </si>
  <si>
    <t>B00010150100883</t>
  </si>
  <si>
    <t>ライナーキープ２５０　部品セット　Ｔ－３</t>
  </si>
  <si>
    <t>B00020110100499</t>
  </si>
  <si>
    <t>＃キャップシート</t>
  </si>
  <si>
    <t>B00010140100126</t>
  </si>
  <si>
    <t>ギルフォーム　２５Ｗ</t>
    <phoneticPr fontId="58"/>
  </si>
  <si>
    <t>1200mm×900mm(10枚／梱包)</t>
  </si>
  <si>
    <t>B00010140100131</t>
  </si>
  <si>
    <t>ギルフォーム　３０Ｗ</t>
    <phoneticPr fontId="58"/>
  </si>
  <si>
    <t>1200mm×900mm(8枚／梱包)</t>
  </si>
  <si>
    <t>B00010140100136</t>
  </si>
  <si>
    <t>ギルフォーム　３５Ｗ</t>
    <phoneticPr fontId="58"/>
  </si>
  <si>
    <t>1200mm×900mm(7枚／梱包)</t>
  </si>
  <si>
    <t>B00010010184016</t>
  </si>
  <si>
    <t>ギルフォーム　４０ＡＩ</t>
  </si>
  <si>
    <t>1215mm×915mm（6枚／梱包）</t>
  </si>
  <si>
    <t>B00010140100141</t>
  </si>
  <si>
    <t>ギルフォーム　４０Ｗ</t>
    <phoneticPr fontId="58"/>
  </si>
  <si>
    <t>1200mm×900mm(6枚／梱包)</t>
  </si>
  <si>
    <t>B00010010184017</t>
  </si>
  <si>
    <t>ギルフォーム　４５ＡＩ</t>
  </si>
  <si>
    <t>B00010010184018</t>
  </si>
  <si>
    <t>ギルフォーム　５０ＡＩ</t>
  </si>
  <si>
    <t>1215mm×915mm（5枚／梱包）</t>
  </si>
  <si>
    <t>B00010140100151</t>
  </si>
  <si>
    <t>ギルフォーム　５０Ｗ</t>
    <phoneticPr fontId="58"/>
  </si>
  <si>
    <t>1200mm×900mm(5枚／梱包)</t>
  </si>
  <si>
    <t>B00010140100161</t>
  </si>
  <si>
    <t>ギルフォーム　６０Ｗ</t>
    <phoneticPr fontId="58"/>
  </si>
  <si>
    <t>1200mm×900mm(4枚／梱包)</t>
  </si>
  <si>
    <t>B00010140100071</t>
  </si>
  <si>
    <t>ギルフォーム　７０Ｓ</t>
  </si>
  <si>
    <t>605mm×910mm(6枚／梱包)</t>
  </si>
  <si>
    <t>B00010140100171</t>
  </si>
  <si>
    <t>ギルフォーム　７０Ｗ</t>
  </si>
  <si>
    <t>1200mm×900mm(3枚／梱包)</t>
  </si>
  <si>
    <t>B00010140100076</t>
  </si>
  <si>
    <t>ギルフォーム　７５Ｓ</t>
  </si>
  <si>
    <t>605mm×910mm(5枚／梱包)</t>
  </si>
  <si>
    <t>B00010140100176</t>
  </si>
  <si>
    <t>ギルフォーム　７５Ｗ</t>
  </si>
  <si>
    <t>B00010110101021</t>
  </si>
  <si>
    <t>＃グラスバリアシートＡＳ　新緑</t>
  </si>
  <si>
    <t>B00010110101022</t>
  </si>
  <si>
    <t>＃グラスバリアシートＡＳ　赤茶</t>
  </si>
  <si>
    <t>B00010110101020</t>
  </si>
  <si>
    <t>＃グラスバリアシートＡＳ　天然砂ＴＳ</t>
  </si>
  <si>
    <t>B00010110101171</t>
  </si>
  <si>
    <t>＃グラスバリアシートＡＳ新緑（ＤＩＹ）</t>
  </si>
  <si>
    <t>B00010110101172</t>
  </si>
  <si>
    <t>＃グラスバリアシートＡＳ赤茶（ＤＩＹ）</t>
  </si>
  <si>
    <t>B00010110101170</t>
  </si>
  <si>
    <t>＃グラスバリアシートＡＳ天然（ＤＩＹ）</t>
  </si>
  <si>
    <t>B00010110101016</t>
  </si>
  <si>
    <t>＃グラスバリアテープ１００　新緑</t>
  </si>
  <si>
    <t>100mm×8m</t>
  </si>
  <si>
    <t>B00010110101017</t>
  </si>
  <si>
    <t>＃グラスバリアテープ１００　赤茶</t>
  </si>
  <si>
    <t>B00010110101015</t>
  </si>
  <si>
    <t>＃グラスバリアテープ１００　天然砂ＴＳ</t>
  </si>
  <si>
    <t>B00010110101181</t>
  </si>
  <si>
    <t>＃グラスバリアテープ１００新緑（ＤＩＹ）</t>
  </si>
  <si>
    <t>0.1m×8m</t>
  </si>
  <si>
    <t>B00010110101182</t>
  </si>
  <si>
    <t>＃グラスバリアテープ１００赤茶（ＤＩＹ）</t>
  </si>
  <si>
    <t>B00010110101180</t>
  </si>
  <si>
    <t>＃グラスバリアテープ１００天然（ＤＩＹ）</t>
  </si>
  <si>
    <t>B00010110101026</t>
  </si>
  <si>
    <t>＃グラスバリアパッチ１２０　新緑</t>
  </si>
  <si>
    <t>120mm×120mm 100/箱</t>
  </si>
  <si>
    <t>B00010110101027</t>
  </si>
  <si>
    <t>＃グラスバリアパッチ１２０　赤茶</t>
  </si>
  <si>
    <t>B00010110101025</t>
  </si>
  <si>
    <t>＃グラスバリアパッチ１２０　天然砂ＴＳ</t>
  </si>
  <si>
    <t>B00010110101036</t>
  </si>
  <si>
    <t>＃グラスバリアパッチ１４０　新緑</t>
  </si>
  <si>
    <t>B00010110101037</t>
  </si>
  <si>
    <t>＃グラスバリアパッチ１４０　赤茶</t>
  </si>
  <si>
    <t>B00010110101035</t>
  </si>
  <si>
    <t>＃グラスバリアパッチ１４０　天然砂ＴＳ</t>
  </si>
  <si>
    <t>B00010110101161</t>
  </si>
  <si>
    <t>＃グラスバリアパッチ新緑（ＤＩＹ）</t>
  </si>
  <si>
    <t>B00010110101162</t>
  </si>
  <si>
    <t>＃グラスバリアパッチ赤茶（ＤＩＹ）</t>
  </si>
  <si>
    <t>B00010110101160</t>
  </si>
  <si>
    <t>＃グラスバリアパッチ天然砂ＴＳ（ＤＩＹ）</t>
  </si>
  <si>
    <t>B00010110300037</t>
  </si>
  <si>
    <t>＃クリンケトル１３０Ｌ</t>
  </si>
  <si>
    <t>台</t>
  </si>
  <si>
    <t>B00010110300038</t>
  </si>
  <si>
    <t>＃クリンケトル１３０Ｌ　内釜</t>
  </si>
  <si>
    <t>B00010110300035</t>
  </si>
  <si>
    <t>＃クリンケトル３００Ｌ</t>
  </si>
  <si>
    <t>B00010110300027</t>
  </si>
  <si>
    <t>＃クリンケトル３００Ｌ　内釜</t>
  </si>
  <si>
    <t>B00010150100590</t>
  </si>
  <si>
    <t>ライナーコーピング１３５　Ｔ－４</t>
    <phoneticPr fontId="58"/>
  </si>
  <si>
    <t>L=4,000mm</t>
  </si>
  <si>
    <t>B00010150100591</t>
  </si>
  <si>
    <t>ライナーコーピング１３５　出隅　Ｔ－４</t>
  </si>
  <si>
    <t>L1=L2=495mm</t>
  </si>
  <si>
    <t>B00010150100594</t>
  </si>
  <si>
    <t>ライナーコーピング１３５　小口Ａ　Ｔ－４</t>
  </si>
  <si>
    <t>B00010150100595</t>
  </si>
  <si>
    <t>ライナーコーピング１３５　小口Ｂ　Ｔ－４</t>
  </si>
  <si>
    <t>B00010150100592</t>
  </si>
  <si>
    <t>ライナーコーピング１３５　入隅　Ｔ－４</t>
  </si>
  <si>
    <t>B00010150100593</t>
  </si>
  <si>
    <t>ライナーコーピング１３５　部品セット　Ｔ－４</t>
  </si>
  <si>
    <t>力板20ｺ Ｊ板4ﾏｲﾌﾟﾚｰﾄ20ｺ ﾋﾞｽ20ｾｯﾄ</t>
  </si>
  <si>
    <t>B00010150100600</t>
  </si>
  <si>
    <t>ライナーコーピング１５０　Ｔ－４</t>
  </si>
  <si>
    <t>B00010150100601</t>
  </si>
  <si>
    <t>ライナーコーピング１５０　出隅　Ｔ－４</t>
  </si>
  <si>
    <t>B00010150100604</t>
  </si>
  <si>
    <t>ライナーコーピング１５０　小口Ａ　Ｔ－４</t>
  </si>
  <si>
    <t>B00010150100605</t>
  </si>
  <si>
    <t>ライナーコーピング１５０　小口Ｂ　Ｔ－４</t>
  </si>
  <si>
    <t>B00010150100602</t>
  </si>
  <si>
    <t>ライナーコーピング１５０　入隅　Ｔ－４</t>
  </si>
  <si>
    <t>B00010150100603</t>
  </si>
  <si>
    <t>ライナーコーピング１５０　部品セット　Ｔ－４</t>
  </si>
  <si>
    <t>B00010150100610</t>
  </si>
  <si>
    <t>ライナーコーピング１７５　Ｔ－４</t>
  </si>
  <si>
    <t>B00010150100611</t>
  </si>
  <si>
    <t>ライナーコーピング１７５　出隅　Ｔ－４</t>
  </si>
  <si>
    <t>B00010150100614</t>
  </si>
  <si>
    <t>ライナーコーピング１７５　小口Ａ　Ｔ－４</t>
  </si>
  <si>
    <t>B00010150100615</t>
  </si>
  <si>
    <t>ライナーコーピング１７５　小口Ｂ　Ｔ－４</t>
  </si>
  <si>
    <t>B00010150100612</t>
  </si>
  <si>
    <t>ライナーコーピング１７５　入隅　Ｔ－４</t>
  </si>
  <si>
    <t>B00010150100613</t>
  </si>
  <si>
    <t>ライナーコーピング１７５　部品セット　Ｔ－４</t>
  </si>
  <si>
    <t>力板20ｺ Ｊ板4ﾏｲﾌﾟﾚｰﾄ20ｺ ﾋﾞｽ40ｾｯﾄ</t>
  </si>
  <si>
    <t>B00010150100620</t>
  </si>
  <si>
    <t>ライナーコーピング２００　Ｔ－４</t>
  </si>
  <si>
    <t>B00010150100621</t>
  </si>
  <si>
    <t>ライナーコーピング２００　出隅　Ｔ－４</t>
  </si>
  <si>
    <t>B00010150100624</t>
  </si>
  <si>
    <t>ライナーコーピング２００　小口Ａ　Ｔ－４</t>
  </si>
  <si>
    <t>B00010150100625</t>
  </si>
  <si>
    <t>ライナーコーピング２００　小口Ｂ　Ｔ－４</t>
  </si>
  <si>
    <t>B00010150100622</t>
  </si>
  <si>
    <t>ライナーコーピング２００　入隅　Ｔ－４</t>
  </si>
  <si>
    <t>B00010150100623</t>
  </si>
  <si>
    <t>ライナーコーピング２００　部品セット　Ｔ－４</t>
  </si>
  <si>
    <t>B00010150100630</t>
  </si>
  <si>
    <t>ライナーコーピング２２５　Ｔ－４</t>
  </si>
  <si>
    <t>B00010150100631</t>
  </si>
  <si>
    <t>ライナーコーピング２２５　出隅　Ｔ－４</t>
  </si>
  <si>
    <t>B00010150100634</t>
  </si>
  <si>
    <t>ライナーコーピング２２５　小口Ａ　Ｔ－４</t>
  </si>
  <si>
    <t>B00010150100635</t>
  </si>
  <si>
    <t>ライナーコーピング２２５　小口Ｂ　Ｔ－４</t>
  </si>
  <si>
    <t>B00010150100632</t>
  </si>
  <si>
    <t>ライナーコーピング２２５　入隅　Ｔ－４</t>
  </si>
  <si>
    <t>B00010150100633</t>
  </si>
  <si>
    <t>ライナーコーピング２２５　部品セット　Ｔ－４</t>
  </si>
  <si>
    <t>B00010150100410</t>
  </si>
  <si>
    <t>ライナーコーピング２５０Ｋ　Ｔ－１１</t>
  </si>
  <si>
    <t>B00010150100560</t>
  </si>
  <si>
    <t>ライナーコーピング２５０Ｋ　Ｔ－３</t>
  </si>
  <si>
    <t>B00010150100710</t>
  </si>
  <si>
    <t>ライナーコーピング２５０Ｋ　Ｔ－４</t>
  </si>
  <si>
    <t>B00010150100411</t>
  </si>
  <si>
    <t>ライナーコーピング２５０Ｋ　出隅　Ｔ－１１</t>
  </si>
  <si>
    <t>B00010150100561</t>
  </si>
  <si>
    <t>ライナーコーピング２５０Ｋ　出隅　Ｔ－３</t>
  </si>
  <si>
    <t>B00010150100711</t>
  </si>
  <si>
    <t>ライナーコーピング２５０Ｋ　出隅　Ｔ－４</t>
  </si>
  <si>
    <t>B00010150100414</t>
  </si>
  <si>
    <t>ライナーコーピング２５０Ｋ　小口Ａ　Ｔ－１１</t>
  </si>
  <si>
    <t>B00010150100564</t>
  </si>
  <si>
    <t>ライナーコーピング２５０Ｋ　小口Ａ　Ｔ－３</t>
  </si>
  <si>
    <t>B00010150100714</t>
  </si>
  <si>
    <t>ライナーコーピング２５０Ｋ　小口Ａ　Ｔ－４</t>
  </si>
  <si>
    <t>B00010150100415</t>
  </si>
  <si>
    <t>ライナーコーピング２５０Ｋ　小口Ｂ　　Ｔ－１１</t>
  </si>
  <si>
    <t>B00010150100565</t>
  </si>
  <si>
    <t>ライナーコーピング２５０Ｋ　小口Ｂ　Ｔ－３</t>
  </si>
  <si>
    <t>B00010150100715</t>
  </si>
  <si>
    <t>ライナーコーピング２５０Ｋ　小口Ｂ　Ｔ－４</t>
  </si>
  <si>
    <t>B00010150100412</t>
  </si>
  <si>
    <t>ライナーコーピング２５０Ｋ　入隅　Ｔ－１１</t>
  </si>
  <si>
    <t>B00010150100562</t>
  </si>
  <si>
    <t>ライナーコーピング２５０Ｋ　入隅　Ｔ－３</t>
  </si>
  <si>
    <t>B00010150100712</t>
  </si>
  <si>
    <t>ライナーコーピング２５０Ｋ　入隅　Ｔ－４</t>
  </si>
  <si>
    <t>B00010150100413</t>
  </si>
  <si>
    <t>ライナーコーピング２５０Ｋ　部品セット　Ｔ－１１</t>
    <phoneticPr fontId="58"/>
  </si>
  <si>
    <t>B00010150100563</t>
  </si>
  <si>
    <t>ライナーコーピング２５０Ｋ　部品セット　Ｔ－３</t>
    <phoneticPr fontId="58"/>
  </si>
  <si>
    <t>B00010150100713</t>
  </si>
  <si>
    <t>ライナーコーピング２５０Ｋ　部品セット　Ｔ－４</t>
    <phoneticPr fontId="58"/>
  </si>
  <si>
    <t>B00010150100640</t>
  </si>
  <si>
    <t>ライナーコーピング２５０　Ｔ－４</t>
  </si>
  <si>
    <t>B00010150100641</t>
  </si>
  <si>
    <t>ライナーコーピング２５０　出隅　Ｔ－４</t>
  </si>
  <si>
    <t>B00010150100644</t>
  </si>
  <si>
    <t>ライナーコーピング２５０　小口Ａ　Ｔ－４</t>
  </si>
  <si>
    <t>B00010150100645</t>
  </si>
  <si>
    <t>ライナーコーピング２５０　小口Ｂ　Ｔ－４</t>
  </si>
  <si>
    <t>B00010150100642</t>
  </si>
  <si>
    <t>ライナーコーピング２５０　入隅　Ｔ－４</t>
  </si>
  <si>
    <t>B00010150100643</t>
  </si>
  <si>
    <t>ライナーコーピング２５０　部品セット　Ｔ－４</t>
  </si>
  <si>
    <t>B00010150100650</t>
  </si>
  <si>
    <t>ライナーコーピング２７５　Ｔ－４</t>
  </si>
  <si>
    <t>B00010150100651</t>
  </si>
  <si>
    <t>ライナーコーピング２７５　出隅　Ｔ－４</t>
  </si>
  <si>
    <t>B00010150100654</t>
  </si>
  <si>
    <t>ライナーコーピング２７５　小口Ａ　Ｔ－４</t>
  </si>
  <si>
    <t>B00010150100655</t>
  </si>
  <si>
    <t>ライナーコーピング２７５　小口Ｂ　Ｔ－４</t>
  </si>
  <si>
    <t>B00010150100652</t>
  </si>
  <si>
    <t>ライナーコーピング２７５　入隅　Ｔ－４</t>
  </si>
  <si>
    <t>B00010150100653</t>
  </si>
  <si>
    <t>ライナーコーピング２７５　部品セット　Ｔ－４</t>
  </si>
  <si>
    <t>B00010150100720</t>
  </si>
  <si>
    <t>ライナーコーピング３００Ｋ　Ｔ－４</t>
  </si>
  <si>
    <t>B00010150100571</t>
  </si>
  <si>
    <t>ライナーコーピング３００Ｋ　出隅　Ｔ－３</t>
  </si>
  <si>
    <t>B00010150100721</t>
  </si>
  <si>
    <t>ライナーコーピング３００Ｋ　出隅　Ｔ－４</t>
  </si>
  <si>
    <t>B00010150100404</t>
  </si>
  <si>
    <t>ライナーコーピング３００Ｋ　小口Ａ　Ｔ－１１</t>
  </si>
  <si>
    <t>B00010150100574</t>
  </si>
  <si>
    <t>ライナーコーピング３００Ｋ　小口Ａ　Ｔ－３</t>
  </si>
  <si>
    <t>B00010150100724</t>
  </si>
  <si>
    <t>ライナーコーピング３００Ｋ　小口Ａ　Ｔ－４</t>
  </si>
  <si>
    <t>B00010150100405</t>
  </si>
  <si>
    <t>ライナーコーピング３００Ｋ　小口Ｂ　Ｔ－１１</t>
  </si>
  <si>
    <t>B00010150100575</t>
  </si>
  <si>
    <t>ライナーコーピング３００Ｋ　小口Ｂ　Ｔ－３</t>
  </si>
  <si>
    <t>B00010150100725</t>
  </si>
  <si>
    <t>ライナーコーピング３００Ｋ　小口Ｂ　Ｔ－４</t>
  </si>
  <si>
    <t>B00010150100572</t>
  </si>
  <si>
    <t>ライナーコーピング３００Ｋ　入隅　Ｔ－３</t>
  </si>
  <si>
    <t>B00010150100722</t>
  </si>
  <si>
    <t>ライナーコーピング３００Ｋ　入隅　Ｔ－４</t>
  </si>
  <si>
    <t>B00010150100573</t>
  </si>
  <si>
    <t>ライナーコーピング３００Ｋ　部品セット　Ｔ－３</t>
    <phoneticPr fontId="58"/>
  </si>
  <si>
    <t>B00010150100723</t>
  </si>
  <si>
    <t>ライナーコーピング３００Ｋ　部品セット　Ｔ－４</t>
    <phoneticPr fontId="58"/>
  </si>
  <si>
    <t>B00010150100400</t>
  </si>
  <si>
    <t>ライナーコーピング３００Ｋ　Ｔ－１１</t>
    <phoneticPr fontId="58"/>
  </si>
  <si>
    <t>B00010150100570</t>
  </si>
  <si>
    <t>ライナーコーピング３００Ｋ　Ｔ－３</t>
    <phoneticPr fontId="58"/>
  </si>
  <si>
    <t>B00010150100401</t>
  </si>
  <si>
    <t>ライナーコーピング３００Ｋ　出隅　Ｔ－１１</t>
    <phoneticPr fontId="58"/>
  </si>
  <si>
    <t>B00010150100402</t>
  </si>
  <si>
    <t>ライナーコーピング３００Ｋ　入隅　Ｔ－１１</t>
    <phoneticPr fontId="58"/>
  </si>
  <si>
    <t>B00010150100403</t>
  </si>
  <si>
    <t>ライナーコーピング３００Ｋ　部品セット　Ｔ－１１</t>
    <phoneticPr fontId="58"/>
  </si>
  <si>
    <t>B00010150100660</t>
  </si>
  <si>
    <t>ライナーコーピング３００　Ｔ－４</t>
  </si>
  <si>
    <t>B00010150100661</t>
  </si>
  <si>
    <t>ライナーコーピング３００　出隅　Ｔ－４</t>
  </si>
  <si>
    <t>B00010150100664</t>
  </si>
  <si>
    <t>ライナーコーピング３００　小口Ａ　Ｔ－４</t>
  </si>
  <si>
    <t>B00010150100665</t>
  </si>
  <si>
    <t>ライナーコーピング３００　小口Ｂ　Ｔ－４</t>
  </si>
  <si>
    <t>B00010150100662</t>
  </si>
  <si>
    <t>ライナーコーピング３００　入隅　Ｔ－４</t>
  </si>
  <si>
    <t>B00010150100663</t>
  </si>
  <si>
    <t>ライナーコーピング３００　部品セット　Ｔ－４</t>
  </si>
  <si>
    <t>B00010150100670</t>
  </si>
  <si>
    <t>ライナーコーピング３２５　Ｔ－４</t>
  </si>
  <si>
    <t>B00010150100671</t>
  </si>
  <si>
    <t>ライナーコーピング３２５　出隅　Ｔ－４</t>
  </si>
  <si>
    <t>B00010150100674</t>
  </si>
  <si>
    <t>ライナーコーピング３２５　小口Ａ　Ｔ－４</t>
  </si>
  <si>
    <t>B00010150100675</t>
  </si>
  <si>
    <t>ライナーコーピング３２５　小口Ｂ　Ｔ－４</t>
  </si>
  <si>
    <t>B00010150100672</t>
  </si>
  <si>
    <t>ライナーコーピング３２５　入隅　Ｔ－４</t>
  </si>
  <si>
    <t>B00010150100673</t>
  </si>
  <si>
    <t>ライナーコーピング３２５　部品セット　Ｔ－４</t>
  </si>
  <si>
    <t>B00010150100390</t>
  </si>
  <si>
    <t>ライナーコーピング３５０Ｋ　Ｔ－１１</t>
  </si>
  <si>
    <t>B00010150100580</t>
  </si>
  <si>
    <t>ライナーコーピング３５０Ｋ　Ｔ－３</t>
  </si>
  <si>
    <t>B00010150100700</t>
  </si>
  <si>
    <t>ライナーコーピング３５０Ｋ　Ｔ－４</t>
  </si>
  <si>
    <t>B00010150100391</t>
  </si>
  <si>
    <t>ライナーコーピング３５０Ｋ　出隅　Ｔ－１１</t>
  </si>
  <si>
    <t>B00010150100581</t>
  </si>
  <si>
    <t>ライナーコーピング３５０Ｋ　出隅　Ｔ－３</t>
  </si>
  <si>
    <t>B00010150100701</t>
  </si>
  <si>
    <t>ライナーコーピング３５０Ｋ　出隅　Ｔ－４</t>
  </si>
  <si>
    <t>B00010150100584</t>
  </si>
  <si>
    <t>ライナーコーピング３５０Ｋ　小口Ａ　Ｔ－３</t>
  </si>
  <si>
    <t>B00010150100704</t>
  </si>
  <si>
    <t>ライナーコーピング３５０Ｋ　小口Ａ　Ｔ－４</t>
  </si>
  <si>
    <t>B00010150100585</t>
  </si>
  <si>
    <t>ライナーコーピング３５０Ｋ　小口Ｂ　Ｔ－３</t>
  </si>
  <si>
    <t>B00010150100705</t>
  </si>
  <si>
    <t>ライナーコーピング３５０Ｋ　小口Ｂ　Ｔ－４</t>
  </si>
  <si>
    <t>B00010150100392</t>
  </si>
  <si>
    <t>ライナーコーピング３５０Ｋ　入隅　Ｔ－１１</t>
  </si>
  <si>
    <t>B00010150100582</t>
  </si>
  <si>
    <t>ライナーコーピング３５０Ｋ　入隅　Ｔ－３</t>
  </si>
  <si>
    <t>B00010150100702</t>
  </si>
  <si>
    <t>ライナーコーピング３５０Ｋ　入隅　Ｔ－４</t>
  </si>
  <si>
    <t>B00010150100393</t>
  </si>
  <si>
    <t>ライナーコーピング３５０Ｋ　部品セット　Ｔ－１１</t>
    <phoneticPr fontId="58"/>
  </si>
  <si>
    <t>B00010150100583</t>
  </si>
  <si>
    <t>ライナーコーピング３５０Ｋ　部品セット　Ｔ－３</t>
    <phoneticPr fontId="58"/>
  </si>
  <si>
    <t>B00010150100703</t>
  </si>
  <si>
    <t>ライナーコーピング３５０Ｋ　部品セット　Ｔ－４</t>
    <phoneticPr fontId="58"/>
  </si>
  <si>
    <t>B00010150100394</t>
  </si>
  <si>
    <t>ライナーコーピング３５０Ｋ　小口Ａ　Ｔ－１１</t>
    <phoneticPr fontId="58"/>
  </si>
  <si>
    <t>B00010150100395</t>
  </si>
  <si>
    <t>ライナーコーピング３５０Ｋ　小口Ｂ　Ｔ－１１</t>
    <phoneticPr fontId="58"/>
  </si>
  <si>
    <t>B00010150100680</t>
  </si>
  <si>
    <t>ライナーコーピング３５０　Ｔ－４</t>
  </si>
  <si>
    <t>B00010150100681</t>
  </si>
  <si>
    <t>ライナーコーピング３５０　出隅　Ｔ－４</t>
  </si>
  <si>
    <t>B00010150100684</t>
  </si>
  <si>
    <t>ライナーコーピング３５０　小口Ａ　Ｔ－４</t>
  </si>
  <si>
    <t>B00010150100685</t>
  </si>
  <si>
    <t>ライナーコーピング３５０　小口Ｂ　Ｔ－４</t>
  </si>
  <si>
    <t>B00010150100682</t>
  </si>
  <si>
    <t>ライナーコーピング３５０　入隅　Ｔ－４</t>
  </si>
  <si>
    <t>B00010150100683</t>
  </si>
  <si>
    <t>ライナーコーピング３５０　部品セット　Ｔ－４</t>
  </si>
  <si>
    <t>B00010150100420</t>
  </si>
  <si>
    <t>ライナーコーピング４００　Ｔ－４</t>
  </si>
  <si>
    <t>B00010150100421</t>
  </si>
  <si>
    <t>ライナーコーピング４００　出隅　Ｔ－４</t>
  </si>
  <si>
    <t>L1=L2=700mm</t>
  </si>
  <si>
    <t>B00010150100424</t>
  </si>
  <si>
    <t>ライナーコーピング４００　小口Ａ　Ｔ－４</t>
  </si>
  <si>
    <t>B00010150100422</t>
  </si>
  <si>
    <t>ライナーコーピング４００　入隅　Ｔ－４</t>
  </si>
  <si>
    <t>B00010150100423</t>
  </si>
  <si>
    <t>ライナーコーピング４００　部品セット　Ｔ－４</t>
  </si>
  <si>
    <t>B00010150100425</t>
  </si>
  <si>
    <t>ライナーコーピング４００　小口Ｂ　Ｔ－４</t>
  </si>
  <si>
    <t>B00010150100730</t>
  </si>
  <si>
    <t>ライナーコーピング４５０　Ｔ－４</t>
  </si>
  <si>
    <t>B00010150100731</t>
  </si>
  <si>
    <t>ライナーコーピング４５０　出隅　Ｔ－４</t>
  </si>
  <si>
    <t>B00010150100734</t>
  </si>
  <si>
    <t>ライナーコーピング４５０　小口Ａ　Ｔ－４</t>
  </si>
  <si>
    <t>B00010150100732</t>
  </si>
  <si>
    <t>ライナーコーピング４５０　入隅　Ｔ－４</t>
  </si>
  <si>
    <t>B00010150100733</t>
  </si>
  <si>
    <t>ライナーコーピング４５０　部品セット　Ｔ－４</t>
  </si>
  <si>
    <t>B00010150100735</t>
  </si>
  <si>
    <t>ライナーコーピング４５０　小口Ｂ　Ｔ－４</t>
  </si>
  <si>
    <t>B00010150100220</t>
  </si>
  <si>
    <t>ライナーコーピング５００</t>
  </si>
  <si>
    <t>B00010150100380</t>
  </si>
  <si>
    <t>ライナーコーピング５００　Ｔ－１１</t>
  </si>
  <si>
    <t>B00010150100550</t>
  </si>
  <si>
    <t>ライナーコーピング５００　Ｔ－３</t>
  </si>
  <si>
    <t>B00010150100690</t>
  </si>
  <si>
    <t>ライナーコーピング５００　Ｔ－４</t>
  </si>
  <si>
    <t>B00010150100221</t>
  </si>
  <si>
    <t>ライナーコーピング５００　出隅</t>
  </si>
  <si>
    <t>L1=L2=800mm</t>
  </si>
  <si>
    <t>B00010150100381</t>
  </si>
  <si>
    <t>ライナーコーピング５００　出隅　Ｔ－１１</t>
  </si>
  <si>
    <t>B00010150100691</t>
  </si>
  <si>
    <t>ライナーコーピング５００　出隅　Ｔ－４</t>
  </si>
  <si>
    <t>B00010150100551</t>
  </si>
  <si>
    <t>ライナーコーピング５００　出入隅　Ｔ－３</t>
  </si>
  <si>
    <t>B00010150100224</t>
  </si>
  <si>
    <t>ライナーコーピング５００　小口Ａ</t>
  </si>
  <si>
    <t>B00010150100384</t>
  </si>
  <si>
    <t>ライナーコーピング５００　小口Ａ　Ｔ－１１</t>
  </si>
  <si>
    <t>B00010150100694</t>
  </si>
  <si>
    <t>ライナーコーピング５００　小口Ａ　Ｔ－４</t>
  </si>
  <si>
    <t>B00010150100553</t>
  </si>
  <si>
    <t>ライナーコーピング５００　小口ＡＢ　Ｔ－３</t>
  </si>
  <si>
    <t>B00010150100225</t>
  </si>
  <si>
    <t>ライナーコーピング５００　小口Ｂ</t>
  </si>
  <si>
    <t>B00010150100385</t>
  </si>
  <si>
    <t>ライナーコーピング５００　小口Ｂ　Ｔ－１１</t>
  </si>
  <si>
    <t>B00010150100695</t>
  </si>
  <si>
    <t>ライナーコーピング５００　小口Ｂ　Ｔ－４</t>
  </si>
  <si>
    <t>B00010150100222</t>
  </si>
  <si>
    <t>ライナーコーピング５００　入隅</t>
  </si>
  <si>
    <t>B00010150100382</t>
  </si>
  <si>
    <t>ライナーコーピング５００　入隅　Ｔ－１１</t>
  </si>
  <si>
    <t>B00010150100692</t>
  </si>
  <si>
    <t>ライナーコーピング５００　入隅　Ｔ－４</t>
  </si>
  <si>
    <t>B00010150100223</t>
  </si>
  <si>
    <t>ライナーコーピング５００　部品セット</t>
  </si>
  <si>
    <t>力板24ｺ Ｊ板4ﾏｲﾌﾟﾚｰﾄ30ｺ ﾋﾞｽ48ｾｯﾄ</t>
  </si>
  <si>
    <t>B00010150100383</t>
  </si>
  <si>
    <t>ライナーコーピング５００　部品セット　Ｔ－１１</t>
  </si>
  <si>
    <t>B00010150100552</t>
  </si>
  <si>
    <t>ライナーコーピング５００　部品セット　Ｔ－３</t>
  </si>
  <si>
    <t>B00010150100693</t>
  </si>
  <si>
    <t>ライナーコーピング５００　部品セット　Ｔ－４</t>
  </si>
  <si>
    <t>B00030110101004</t>
  </si>
  <si>
    <t>＃ゴムアス</t>
  </si>
  <si>
    <t>ｋｇ</t>
  </si>
  <si>
    <t>B00010110102364</t>
  </si>
  <si>
    <t>＃サビ転換Ａプライマー</t>
  </si>
  <si>
    <t>B00010110102365</t>
  </si>
  <si>
    <t>＃サビ転換Ａプライマー用希釈剤</t>
  </si>
  <si>
    <t xml:space="preserve">13.6kg／缶 </t>
  </si>
  <si>
    <t>B00010150101386</t>
  </si>
  <si>
    <t>＃シーリングテクスビス４×１６</t>
  </si>
  <si>
    <t>1,000本入／箱</t>
  </si>
  <si>
    <t>B00010110102658</t>
  </si>
  <si>
    <t>＃シャークバーＧＦ　</t>
  </si>
  <si>
    <t>50mm×15mm×204mm 厚み0.8mm100個入／箱</t>
  </si>
  <si>
    <t>B00010110102659</t>
  </si>
  <si>
    <t>＃シャークバーＳＦ　</t>
  </si>
  <si>
    <t>50mm×15mm×204mm 厚み1.0mm100個入／箱</t>
  </si>
  <si>
    <t>B00020110400049</t>
  </si>
  <si>
    <t>＃シャオンＱ４ＦＳ　比重３．０</t>
  </si>
  <si>
    <t>B00020110400003</t>
  </si>
  <si>
    <t>＃シャオンＱ４Ｓ　無印</t>
  </si>
  <si>
    <t>B00020110400036</t>
  </si>
  <si>
    <t>＃シャオンＱ８ＦＳ　比重３．０</t>
  </si>
  <si>
    <t>B00020110400033</t>
  </si>
  <si>
    <t>＃シャオンＱ８Ｓ　無印</t>
  </si>
  <si>
    <t>B00010110101525</t>
  </si>
  <si>
    <t>シングル　ＳＡ－４０１</t>
  </si>
  <si>
    <t>915mm×305mm 3ﾀﾌﾞ 20枚／束</t>
    <phoneticPr fontId="58"/>
  </si>
  <si>
    <t>B00010110101530</t>
  </si>
  <si>
    <t>シングル　ＳＡ－４０２</t>
  </si>
  <si>
    <t>B00010110101535</t>
  </si>
  <si>
    <t>シングル　ＳＣ－５０１</t>
  </si>
  <si>
    <t>B00010110101540</t>
  </si>
  <si>
    <t>シングル　ＳＣ－５０２</t>
  </si>
  <si>
    <t>B00010110101555</t>
  </si>
  <si>
    <t>シングル　ＳＣ－５０５</t>
  </si>
  <si>
    <t>B00010110101558</t>
  </si>
  <si>
    <t>シングル　ＳＣ－７０１</t>
  </si>
  <si>
    <t>B00010110101570</t>
  </si>
  <si>
    <t>シングル　ＳＧ－６０１</t>
  </si>
  <si>
    <t>B00010110101756</t>
  </si>
  <si>
    <t>シングルシャドー１５５</t>
    <phoneticPr fontId="58"/>
  </si>
  <si>
    <t>6mm×155mm×1m　10枚／束</t>
    <phoneticPr fontId="58"/>
  </si>
  <si>
    <t>B00010160100965</t>
  </si>
  <si>
    <t>＃シングルセメント９Ｌ（１０ｋｇ）</t>
    <phoneticPr fontId="58"/>
  </si>
  <si>
    <t>B00010110100066</t>
  </si>
  <si>
    <t>＃スーパーブルーシートＬ</t>
  </si>
  <si>
    <t>B00010110100062</t>
  </si>
  <si>
    <t>＃スーパーブルーシートＷ　３</t>
  </si>
  <si>
    <t>B00010110100063</t>
  </si>
  <si>
    <t>＃スーパーブルーシートＷ　３（ＤＩＹ）</t>
  </si>
  <si>
    <t>B00010110100060</t>
  </si>
  <si>
    <t>＃スーパーブルーシートＷ　８</t>
  </si>
  <si>
    <t>B00010110100061</t>
  </si>
  <si>
    <t>＃スーパーブルーシートＷ　８（ＤＩＹ）</t>
  </si>
  <si>
    <t>B00020110200973</t>
  </si>
  <si>
    <t>＃スクラッチテープ１００</t>
  </si>
  <si>
    <t>B00020110200974</t>
  </si>
  <si>
    <t>＃スクラッチテープ２００</t>
  </si>
  <si>
    <t>B00020110200971</t>
  </si>
  <si>
    <t>＃スクラッチテープ５０</t>
  </si>
  <si>
    <t>B00020110200972</t>
  </si>
  <si>
    <t>＃スクラッチテープ７５</t>
  </si>
  <si>
    <t>B00010160101647</t>
  </si>
  <si>
    <t>＃スチールベース　Ｗ７００</t>
  </si>
  <si>
    <t>B00010110102096</t>
  </si>
  <si>
    <t>ステップバインダーＨ　０．４ｋｇ</t>
    <phoneticPr fontId="58"/>
  </si>
  <si>
    <t>0.4kgｾｯﾄ (主剤:0.4kg･硬化剤:0.004kg)</t>
  </si>
  <si>
    <t>B00010150102762</t>
  </si>
  <si>
    <t>ステンレスケラバＬ８５　シルバー</t>
  </si>
  <si>
    <t>L=2,000mm 10本／束</t>
    <phoneticPr fontId="58"/>
  </si>
  <si>
    <t>B00010150102761</t>
  </si>
  <si>
    <t>ステンレスケラバＬ８５　黒</t>
  </si>
  <si>
    <t>B00010150102760</t>
  </si>
  <si>
    <t>ステンレスケラバＬ８５　新茶</t>
  </si>
  <si>
    <t>B00010150102725</t>
  </si>
  <si>
    <t>ステンレスケラバＬ　シルバー</t>
    <phoneticPr fontId="58"/>
  </si>
  <si>
    <t>L=2,000mm 10本／箱</t>
  </si>
  <si>
    <t>B00010150102728</t>
  </si>
  <si>
    <t>ステンレスケラバＷ　シルバー</t>
    <phoneticPr fontId="58"/>
  </si>
  <si>
    <t>B00010150102727</t>
  </si>
  <si>
    <t>ステンレスケラバＷ　黒</t>
    <phoneticPr fontId="58"/>
  </si>
  <si>
    <t>B00010150102726</t>
  </si>
  <si>
    <t>ステンレスケラバＷ　新茶</t>
    <phoneticPr fontId="58"/>
  </si>
  <si>
    <t>B00010150102722</t>
  </si>
  <si>
    <t>ステンレスケラバ　シルバー</t>
    <phoneticPr fontId="58"/>
  </si>
  <si>
    <t>B00010150102742</t>
  </si>
  <si>
    <t>ステンレストップ　シルバー</t>
    <phoneticPr fontId="58"/>
  </si>
  <si>
    <t>B00010150102702</t>
  </si>
  <si>
    <t>ステンレスノキサキ　シルバー</t>
  </si>
  <si>
    <t>B00010150102708</t>
  </si>
  <si>
    <t>ステンレスノキサキＪ　シルバー</t>
  </si>
  <si>
    <t>B00010150102707</t>
  </si>
  <si>
    <t>ステンレスノキサキＪ　黒</t>
  </si>
  <si>
    <t>B00010150102706</t>
  </si>
  <si>
    <t>ステンレスノキサキＪ　新茶</t>
  </si>
  <si>
    <t>B00010150102711</t>
  </si>
  <si>
    <t>ステンレスノキサキＫ　シルバー</t>
  </si>
  <si>
    <t>B00010150102710</t>
  </si>
  <si>
    <t>ステンレスノキサキＫ　黒</t>
  </si>
  <si>
    <t>B00010150102709</t>
  </si>
  <si>
    <t>ステンレスノキサキＫ　新茶</t>
  </si>
  <si>
    <t>B00010150102705</t>
  </si>
  <si>
    <t>ステンレスノキサキＬ　シルバー</t>
  </si>
  <si>
    <t>B00010150102752</t>
  </si>
  <si>
    <t>ステンレスノキサキＬ６５　シルバー</t>
  </si>
  <si>
    <t>B00010150102751</t>
  </si>
  <si>
    <t>ステンレスノキサキＬ６５　黒</t>
  </si>
  <si>
    <t>B00010150102750</t>
  </si>
  <si>
    <t>ステンレスノキサキＬ６５　新茶</t>
  </si>
  <si>
    <t>B00010110102126</t>
  </si>
  <si>
    <t>ステンレスベーパスＧ</t>
  </si>
  <si>
    <t>B00010110102127</t>
  </si>
  <si>
    <t>ステンレスベーパスＧＷ</t>
  </si>
  <si>
    <t>B00010110100271</t>
  </si>
  <si>
    <t>＃ストライプパーク　</t>
  </si>
  <si>
    <t>B00010110100450</t>
  </si>
  <si>
    <t>＃ストライプルーフィング（黒）</t>
  </si>
  <si>
    <t>1m×16m</t>
  </si>
  <si>
    <t>B00010160101403</t>
  </si>
  <si>
    <t>ソーラーステイアンカー１００</t>
  </si>
  <si>
    <t>40本/箱</t>
  </si>
  <si>
    <t>B00010160101400</t>
  </si>
  <si>
    <t>ソーラーステイアンカー５０</t>
  </si>
  <si>
    <t>B00010160101401</t>
  </si>
  <si>
    <t>ソーラーステイアンカー７０</t>
  </si>
  <si>
    <t>B00010160101402</t>
  </si>
  <si>
    <t>ソーラーステイアンカー８５</t>
  </si>
  <si>
    <t>B00010160101301</t>
  </si>
  <si>
    <t>ソーラーステイステージセット</t>
  </si>
  <si>
    <t>L,H2個ｾｯﾄ</t>
  </si>
  <si>
    <t>B00010160101801</t>
  </si>
  <si>
    <t>ソーラーステイスペーサー０１</t>
  </si>
  <si>
    <t>100個/袋</t>
  </si>
  <si>
    <t>B00010160101500</t>
  </si>
  <si>
    <t>ソーラーステイスペーサー０２</t>
  </si>
  <si>
    <t>100枚/袋</t>
  </si>
  <si>
    <t>B00010160101804</t>
  </si>
  <si>
    <t>ソーラーステイスペーサー０４</t>
  </si>
  <si>
    <t>B00010160101810</t>
  </si>
  <si>
    <t>ソーラーステイスペーサー１０</t>
  </si>
  <si>
    <t>B00010160101501</t>
  </si>
  <si>
    <t>ソーラーステイスペーサー２８</t>
  </si>
  <si>
    <t>40個/袋</t>
  </si>
  <si>
    <t>B00010160101502</t>
  </si>
  <si>
    <t>ソーラーステイスペーサー３３</t>
  </si>
  <si>
    <t>B00010160101503</t>
  </si>
  <si>
    <t>ソーラーステイスペーサー３８</t>
  </si>
  <si>
    <t>B00010160101504</t>
  </si>
  <si>
    <t>ソーラーステイスペーサー４３</t>
  </si>
  <si>
    <t>B00010160101505</t>
  </si>
  <si>
    <t>ソーラーステイスペーサー５３</t>
  </si>
  <si>
    <t>B00010160101300</t>
  </si>
  <si>
    <t>ソーラーステイベースセット</t>
  </si>
  <si>
    <t>B00010160101002</t>
  </si>
  <si>
    <t>ソーラーベース　</t>
  </si>
  <si>
    <t>5kg/個 2個/箱</t>
  </si>
  <si>
    <t>B00010160101645</t>
  </si>
  <si>
    <t>ソーラーベース　Ｗ７０</t>
  </si>
  <si>
    <t>4kg／個（2個／箱）</t>
  </si>
  <si>
    <t>B00010160101646</t>
  </si>
  <si>
    <t>ソーラーベース　Ｗ７０用取付Ｌ</t>
  </si>
  <si>
    <t>0.3kg／個（2個／箱）</t>
  </si>
  <si>
    <t>B00010160101006</t>
  </si>
  <si>
    <t>ソーラーベースＳ　</t>
  </si>
  <si>
    <t>5kg／個（2個／箱）</t>
  </si>
  <si>
    <t>B00010160101004</t>
  </si>
  <si>
    <t>ソーラーベースＶＴ　</t>
  </si>
  <si>
    <t>3kg／個（2個／箱）</t>
  </si>
  <si>
    <t>B00020110100491</t>
  </si>
  <si>
    <t>＃ダブルベスト３００</t>
  </si>
  <si>
    <t>B00010160100710</t>
  </si>
  <si>
    <t>＃ダンガード</t>
  </si>
  <si>
    <t>B00010110102562</t>
  </si>
  <si>
    <t>ツバ１００　ＤＩＰＳドレンたて１００</t>
  </si>
  <si>
    <t>1個／箱 φ100 外口寸470×470</t>
  </si>
  <si>
    <t>B00010110102563</t>
  </si>
  <si>
    <t>ツバ１００　ＤＩＰＳドレンたて１２５</t>
  </si>
  <si>
    <t>1個／箱 φ125 外口寸500×500</t>
  </si>
  <si>
    <t>B00010110102564</t>
  </si>
  <si>
    <t>ツバ１００　ＤＩＰＳドレンたて１５０</t>
  </si>
  <si>
    <t>1個／箱 φ150 外口寸520×520</t>
  </si>
  <si>
    <t>B00010110102565</t>
  </si>
  <si>
    <t>ツバ１００　ＤＩＰＳドレンたて２００</t>
  </si>
  <si>
    <t>1個／箱 φ200 外口寸570×570</t>
  </si>
  <si>
    <t>B00010110102561</t>
  </si>
  <si>
    <t>ツバ１００　ＤＩＰＳドレンたて７５</t>
  </si>
  <si>
    <t>1個／箱 φ75  外口寸460×460</t>
  </si>
  <si>
    <t>B00010110102572</t>
  </si>
  <si>
    <t>ツバ１００　ＤＩＰＳドレン横１００</t>
  </si>
  <si>
    <t>1個／箱 φ100 平口290×540立H275</t>
  </si>
  <si>
    <t>B00010110102573</t>
  </si>
  <si>
    <t>ツバ１００　ＤＩＰＳドレン横１２５</t>
  </si>
  <si>
    <t>1個／箱 φ125 平口300×570立H285</t>
  </si>
  <si>
    <t>B00010110102574</t>
  </si>
  <si>
    <t>ツバ１００　ＤＩＰＳドレン横１５０</t>
  </si>
  <si>
    <t>1個／箱 φ150 平口327×590立H315</t>
  </si>
  <si>
    <t>B00010110102575</t>
  </si>
  <si>
    <t>ツバ１００　ＤＩＰＳドレン横２００</t>
  </si>
  <si>
    <t>1個／箱 φ200 平口370×640立H355</t>
  </si>
  <si>
    <t>B00010110102571</t>
  </si>
  <si>
    <t>ツバ１００　ＤＩＰＳドレン横７５</t>
  </si>
  <si>
    <t>1個／箱 φ75  平口265×520立H250</t>
  </si>
  <si>
    <t>B00010110102542</t>
  </si>
  <si>
    <t>ツバ５０　ＤＩＰＳドレンたて１００</t>
  </si>
  <si>
    <t>1個／箱 φ100 外口寸422×422</t>
  </si>
  <si>
    <t>B00010110102543</t>
  </si>
  <si>
    <t>ツバ５０　ＤＩＰＳドレンたて１２５</t>
  </si>
  <si>
    <t>1個／箱 φ125 外口寸452×452</t>
  </si>
  <si>
    <t>B00010110102544</t>
  </si>
  <si>
    <t>ツバ５０　ＤＩＰＳドレンたて１５０</t>
  </si>
  <si>
    <t>1個／箱 φ150 外口寸482×482</t>
  </si>
  <si>
    <t>B00010110102541</t>
  </si>
  <si>
    <t>ツバ５０　ＤＩＰＳドレンたて７５</t>
  </si>
  <si>
    <t>1個／箱 φ75  外口寸402×402</t>
  </si>
  <si>
    <t>B00010110102552</t>
  </si>
  <si>
    <t>ツバ５０　ＤＩＰＳドレン横１００</t>
  </si>
  <si>
    <t>1個／箱 φ100 平口216×392立H216</t>
  </si>
  <si>
    <t>B00010110102553</t>
  </si>
  <si>
    <t>ツバ５０　ＤＩＰＳドレン横１２５</t>
  </si>
  <si>
    <t>1個／箱 φ125 平口241×422立H241</t>
  </si>
  <si>
    <t>B00010110102554</t>
  </si>
  <si>
    <t>ツバ５０　ＤＩＰＳドレン横１５０</t>
  </si>
  <si>
    <t>1個／箱 φ150 平口256×442立H256</t>
  </si>
  <si>
    <t>B00010110102551</t>
  </si>
  <si>
    <t>ツバ５０　ＤＩＰＳドレン横７５</t>
  </si>
  <si>
    <t>1個／箱 φ75  平口196×372立H196</t>
  </si>
  <si>
    <t>B00010140103125</t>
  </si>
  <si>
    <t>＃テーパーフォーム　Ｌ２５</t>
  </si>
  <si>
    <t>150mm×175mm×25mm×910mm22枚/箱</t>
  </si>
  <si>
    <t>B00010140103130</t>
  </si>
  <si>
    <t>＃テーパーフォーム　Ｌ３０</t>
  </si>
  <si>
    <t>150mm×180mm×30mm×910mm20枚/箱</t>
  </si>
  <si>
    <t>B00010140103135</t>
  </si>
  <si>
    <t>＃テーパーフォーム　Ｌ３５</t>
  </si>
  <si>
    <t>150mm×185mm×35mm×910mm16枚/箱</t>
  </si>
  <si>
    <t>B00010140103140</t>
  </si>
  <si>
    <t>＃テーパーフォーム　Ｌ４０</t>
  </si>
  <si>
    <t>150mm×190mm×40mm×910mm14枚/箱</t>
  </si>
  <si>
    <t>B00010140103150</t>
  </si>
  <si>
    <t>＃テーパーフォーム　Ｌ５０</t>
  </si>
  <si>
    <t>150mm×200mm×50mm×910mm12枚/箱</t>
  </si>
  <si>
    <t>B00010140103025</t>
  </si>
  <si>
    <t>＃テーパーフォーム　Ｓ２５</t>
  </si>
  <si>
    <t>50mm×75mm×25mm×910mm24枚/箱</t>
  </si>
  <si>
    <t>B00010140103030</t>
  </si>
  <si>
    <t>＃テーパーフォーム　Ｓ３０</t>
  </si>
  <si>
    <t>50mm×80mm×30mm×910mm24枚/箱</t>
  </si>
  <si>
    <t>B00010140103035</t>
  </si>
  <si>
    <t>＃テーパーフォーム　Ｓ３５</t>
  </si>
  <si>
    <t>50mm×85mm×35mm×910mm24枚/箱</t>
  </si>
  <si>
    <t>B00010140103040</t>
  </si>
  <si>
    <t>＃テーパーフォーム　Ｓ４０</t>
  </si>
  <si>
    <t>50mm×90mm×40mm×910mm24枚/箱</t>
  </si>
  <si>
    <t>B00010140103050</t>
  </si>
  <si>
    <t>＃テーパーフォーム　Ｓ５０</t>
  </si>
  <si>
    <t>50mm×100mm×50mm×910mm24枚/箱</t>
  </si>
  <si>
    <t>B00010140103250</t>
  </si>
  <si>
    <t>＃テーパーフォーム　ＵＲ５０</t>
  </si>
  <si>
    <t>50mm×110mm×50mm×910mm24枚/箱</t>
  </si>
  <si>
    <t>B00010140103260</t>
  </si>
  <si>
    <t>＃テーパーフォーム　ＵＲ６０</t>
  </si>
  <si>
    <t>50mm×122mm×60mm×910mm20枚/箱</t>
  </si>
  <si>
    <t>B00010140200325</t>
  </si>
  <si>
    <t>＃テーパープレートＫ２５</t>
  </si>
  <si>
    <t>2m(穴なし)   Kｳｫｰｸ工法用</t>
  </si>
  <si>
    <t>B00010140200330</t>
  </si>
  <si>
    <t>＃テーパープレートＫ３０</t>
  </si>
  <si>
    <t>B00010140200335</t>
  </si>
  <si>
    <t>＃テーパープレートＫ３５</t>
  </si>
  <si>
    <t>B00010140200340</t>
  </si>
  <si>
    <t>＃テーパープレートＫ４０</t>
  </si>
  <si>
    <t>B00010140200350</t>
  </si>
  <si>
    <t>＃テーパープレートＫ５０</t>
  </si>
  <si>
    <t>B00010140200225</t>
  </si>
  <si>
    <t>＃テーパープレートＳ２５</t>
  </si>
  <si>
    <t>2m(穴なし)</t>
  </si>
  <si>
    <t>B00010140200230</t>
  </si>
  <si>
    <t>＃テーパープレートＳ３０</t>
  </si>
  <si>
    <t>B00010140200235</t>
  </si>
  <si>
    <t>＃テーパープレートＳ３５</t>
  </si>
  <si>
    <t>B00010140200240</t>
  </si>
  <si>
    <t>＃テーパープレートＳ４０</t>
  </si>
  <si>
    <t>B00010140200250</t>
  </si>
  <si>
    <t>＃テーパープレートＳ５０</t>
  </si>
  <si>
    <t>B00020110200997</t>
  </si>
  <si>
    <t>＃テープシール　ＯＤ３０</t>
  </si>
  <si>
    <t>0.6mm; 30mm×20m 黒40巻／箱</t>
  </si>
  <si>
    <t>B00020110200998</t>
  </si>
  <si>
    <t>＃テープシール　ＯＤ５０</t>
  </si>
  <si>
    <t>0.6mm; 50mm×20m 黒24巻／箱</t>
  </si>
  <si>
    <t>B00010110100815</t>
  </si>
  <si>
    <t>テトロメッシュ２号１５０</t>
    <phoneticPr fontId="58"/>
  </si>
  <si>
    <t>150mm×33m 3巻／箱</t>
  </si>
  <si>
    <t>B00010110100816</t>
  </si>
  <si>
    <t>テトロメッシュ２号２００</t>
    <phoneticPr fontId="58"/>
  </si>
  <si>
    <t>200mm×33m 3巻／箱</t>
  </si>
  <si>
    <t>B00010110300085</t>
  </si>
  <si>
    <t>＃トライアングルフッカー</t>
  </si>
  <si>
    <t>B00010160100960</t>
  </si>
  <si>
    <t>＃ナナオ　ツバメシングル　黒</t>
  </si>
  <si>
    <t>B00010160100961</t>
  </si>
  <si>
    <t>＃ナナオ　ツバメシングル　赤</t>
  </si>
  <si>
    <t>B00010160100962</t>
  </si>
  <si>
    <t>＃ナナオ　ツバメシングル　緑</t>
  </si>
  <si>
    <t>B00010160100879</t>
  </si>
  <si>
    <t>＃ネオ・クロステープＧ</t>
  </si>
  <si>
    <t>B00010160100840</t>
  </si>
  <si>
    <t>＃ネオ・ベースＫ　</t>
  </si>
  <si>
    <t>B00010160100847</t>
  </si>
  <si>
    <t>＃ネオレタンハード　硬化促進剤</t>
  </si>
  <si>
    <t>B00010160100876</t>
  </si>
  <si>
    <t>＃ネオレタンハードＳ　</t>
  </si>
  <si>
    <t>B00010160100875</t>
  </si>
  <si>
    <t>＃ネオレタンハードＴ　</t>
  </si>
  <si>
    <t>B00010160100874</t>
  </si>
  <si>
    <t>＃ネオレタンハードＶ　</t>
  </si>
  <si>
    <t>B00010160100850</t>
  </si>
  <si>
    <t>＃ネオレタンリードＮ　</t>
  </si>
  <si>
    <t>B00010160100853</t>
  </si>
  <si>
    <t>＃ネオレタンリードＳ　</t>
  </si>
  <si>
    <t>B00010160100851</t>
  </si>
  <si>
    <t>＃ネオレタンリードＴ　</t>
  </si>
  <si>
    <t>B00010160100852</t>
  </si>
  <si>
    <t>＃ネオレタンリードＶ　</t>
  </si>
  <si>
    <t>B00020110290253</t>
  </si>
  <si>
    <t>＃ハイテープＢ－１５０（４巻入）</t>
  </si>
  <si>
    <t>B00020110200226</t>
  </si>
  <si>
    <t>＃ハイテープＢ－１６５（４巻入）</t>
  </si>
  <si>
    <t>B00010160100711</t>
  </si>
  <si>
    <t>＃ハイネスシートＳＦ</t>
  </si>
  <si>
    <t>B00010160100702</t>
  </si>
  <si>
    <t>＃ハイネスシートＷ１．５　１２Ｍ</t>
  </si>
  <si>
    <t>B00010110100401</t>
  </si>
  <si>
    <t>ハイブリーズＥＸ　</t>
  </si>
  <si>
    <t>1m×16m</t>
    <phoneticPr fontId="58"/>
  </si>
  <si>
    <t>B00010110100600</t>
  </si>
  <si>
    <t>ハイルーフＤＸ</t>
  </si>
  <si>
    <t>B00020110100900</t>
  </si>
  <si>
    <t>＃ハウタンシートＦ</t>
  </si>
  <si>
    <t>B00020110100905</t>
  </si>
  <si>
    <t>＃ハウタンシートＦ１．５</t>
  </si>
  <si>
    <t>1m×16m    厚1.5mm</t>
  </si>
  <si>
    <t>B00020110100910</t>
  </si>
  <si>
    <t>＃ハウタンシートＦＳ</t>
  </si>
  <si>
    <t>B00010160100831</t>
  </si>
  <si>
    <t>＃ハルシートＮＲ　</t>
  </si>
  <si>
    <t>B00010160100832</t>
  </si>
  <si>
    <t>＃ハルシートＳ</t>
  </si>
  <si>
    <t>B00010160100830</t>
  </si>
  <si>
    <t>＃ハルシートＺ　</t>
  </si>
  <si>
    <t>0457902</t>
  </si>
  <si>
    <t>＃ハンディフォーム♯２２０５</t>
  </si>
  <si>
    <t>B00010110102702</t>
  </si>
  <si>
    <t>＃ハンディフォームＥ８４＃２２０５</t>
  </si>
  <si>
    <t>B00010110102703</t>
  </si>
  <si>
    <t>＃ハンディフォーム充填ノズル</t>
  </si>
  <si>
    <t xml:space="preserve">8本／ﾊﾟｯｸ </t>
  </si>
  <si>
    <t>B00010110101590</t>
  </si>
  <si>
    <t>＃ビックシングル　ＬＢ－１ロイヤルＢＫ</t>
  </si>
  <si>
    <t>B00010160101200</t>
  </si>
  <si>
    <t>＃ビューソーサーＰＶ　</t>
  </si>
  <si>
    <t>10枚入／袋</t>
  </si>
  <si>
    <t>B00010160101600</t>
  </si>
  <si>
    <t>＃ビューソーサーＰＶＷ７０</t>
  </si>
  <si>
    <t>B00010130100811</t>
  </si>
  <si>
    <t>ビュートップＣ２０　Ｖ－１０</t>
    <phoneticPr fontId="58"/>
  </si>
  <si>
    <t>1,200mm×10m／巻厚:2.0mm</t>
  </si>
  <si>
    <t>B00010130100940</t>
  </si>
  <si>
    <t>ビュートップＨ２０　Ｖ－１２</t>
  </si>
  <si>
    <t>B00010130100945</t>
  </si>
  <si>
    <t>ビュートップＨＣ１５　Ｖ－１０</t>
  </si>
  <si>
    <t>1,200mm×10m／巻厚:1.5mm</t>
  </si>
  <si>
    <t>B00010130100950</t>
  </si>
  <si>
    <t>ビュートップＨＣ２０　Ｖ－１０</t>
  </si>
  <si>
    <t>B00010130100218</t>
  </si>
  <si>
    <t>ビュートップＵ１５　Ｖ－１２　Ｌ＆Ｌ</t>
  </si>
  <si>
    <t>B00010130100219</t>
  </si>
  <si>
    <t>ビュートップＵ１５　Ｖ－１６　Ｌ＆Ｌ</t>
  </si>
  <si>
    <t>B00010130101002</t>
  </si>
  <si>
    <t>＃ビュートップＵ１５Ｂ　Ｖ－１２</t>
  </si>
  <si>
    <t>B00010130101006</t>
  </si>
  <si>
    <t>＃ビュートップＵ１５Ｂ　Ｖ－１６</t>
  </si>
  <si>
    <t>B00010130103019</t>
  </si>
  <si>
    <t>ビュートップＺ２０　Ｖ－１４　Ｌ＆Ｌ</t>
  </si>
  <si>
    <t>B00010130100955</t>
  </si>
  <si>
    <t>ビュートップＺＣ２０　Ｖ－１０</t>
  </si>
  <si>
    <t>B00010130100960</t>
  </si>
  <si>
    <t>ビュートップＺＨ２０　Ｖ－１４</t>
  </si>
  <si>
    <t>B00010160101724</t>
  </si>
  <si>
    <t>ビューパッチＰＶ　ＶＴ　Ｖ－２４</t>
  </si>
  <si>
    <t>10枚入／箱</t>
  </si>
  <si>
    <t>B00010160101743</t>
  </si>
  <si>
    <t>ビューパッチＰＶ　ＶＴ　Ｖ－４３</t>
  </si>
  <si>
    <t>B00010140201074</t>
  </si>
  <si>
    <t>＃フォームエース３５　２ｍカット</t>
    <phoneticPr fontId="58"/>
  </si>
  <si>
    <t>厚:35mm×1000mm×2m</t>
  </si>
  <si>
    <t>B00010160100945</t>
  </si>
  <si>
    <t>プライマーＧＴ　</t>
  </si>
  <si>
    <t>B00010130200062</t>
  </si>
  <si>
    <t>プラストカラーＡ　特殊色</t>
  </si>
  <si>
    <t>15kg入/缶</t>
  </si>
  <si>
    <t>B00010130200073</t>
  </si>
  <si>
    <t>プラストカラーＢ　特殊色</t>
  </si>
  <si>
    <t>B00010130200095</t>
  </si>
  <si>
    <t>プラストカラークール　グリーン</t>
  </si>
  <si>
    <t>B00010130200097</t>
  </si>
  <si>
    <t>プラストカラークール　グレー</t>
  </si>
  <si>
    <t>B00010130200096</t>
  </si>
  <si>
    <t>プラストカラークール　ライトグレー</t>
  </si>
  <si>
    <t>15kg入/缶</t>
    <phoneticPr fontId="58"/>
  </si>
  <si>
    <t>B00010130200089</t>
  </si>
  <si>
    <t>プラストカラーサーモ　グリーン</t>
  </si>
  <si>
    <t>16kg入/缶</t>
    <phoneticPr fontId="58"/>
  </si>
  <si>
    <t>B00010130200090</t>
  </si>
  <si>
    <t>プラストカラーサーモ　グレー</t>
  </si>
  <si>
    <t>B00010130200088</t>
  </si>
  <si>
    <t>プラストカラーサーモ　ホワイト</t>
    <phoneticPr fontId="58"/>
  </si>
  <si>
    <t>B00010130200083</t>
  </si>
  <si>
    <t>プラストカラーハード　ブルー</t>
  </si>
  <si>
    <t>18kg入/缶</t>
    <phoneticPr fontId="58"/>
  </si>
  <si>
    <t>B00010130200084</t>
  </si>
  <si>
    <t>プラストカラーハード　レッド</t>
  </si>
  <si>
    <t>B00010130200031</t>
  </si>
  <si>
    <t>プラストシートＢ１．５Ｎ　糊付　１０ｍ</t>
  </si>
  <si>
    <t>厚:1.5mm×1.2m×10m</t>
    <phoneticPr fontId="58"/>
  </si>
  <si>
    <t>B00010130200032</t>
  </si>
  <si>
    <t>プラストシートＢ２．０Ｎ　糊付　１０ｍ</t>
  </si>
  <si>
    <t>厚:2.0mm×1.2m×10m</t>
    <phoneticPr fontId="58"/>
  </si>
  <si>
    <t>B00010130200002</t>
  </si>
  <si>
    <t>プラストシートＶＦ－Ｂ５．２</t>
  </si>
  <si>
    <t>厚:5.2mm×1.2m×20m</t>
    <phoneticPr fontId="58"/>
  </si>
  <si>
    <t>B00010150101501</t>
  </si>
  <si>
    <t>フラッシュ１０Ｓ　出隅</t>
    <phoneticPr fontId="58"/>
  </si>
  <si>
    <t>B00010150101502</t>
  </si>
  <si>
    <t>フラッシュ１０Ｓ　入隅</t>
    <phoneticPr fontId="58"/>
  </si>
  <si>
    <t>B00030110101041</t>
  </si>
  <si>
    <t>＃フラッシングテープカット用</t>
  </si>
  <si>
    <t>B00010120200402</t>
  </si>
  <si>
    <t>フレクターコート　クリア</t>
  </si>
  <si>
    <t>7kgｾｯﾄ（主剤:3kg・硬化剤:4kg）</t>
  </si>
  <si>
    <t>B00010120200209</t>
  </si>
  <si>
    <t>フレクターコートＬシリコーン　クリア</t>
  </si>
  <si>
    <t>7kgｾｯﾄ (主剤:3kg･硬化剤:4kg)</t>
  </si>
  <si>
    <t>B00010160103062</t>
  </si>
  <si>
    <t>フレクターフィルム　文字「●」</t>
    <rPh sb="10" eb="12">
      <t>モジ</t>
    </rPh>
    <phoneticPr fontId="58"/>
  </si>
  <si>
    <t>●m角　色：●</t>
    <rPh sb="2" eb="3">
      <t>カク</t>
    </rPh>
    <rPh sb="4" eb="5">
      <t>イロ</t>
    </rPh>
    <phoneticPr fontId="58"/>
  </si>
  <si>
    <t>文字</t>
  </si>
  <si>
    <t>B00010160103070</t>
  </si>
  <si>
    <t>フレクターフィルムＨ　数字「●」</t>
    <rPh sb="11" eb="13">
      <t>スウジ</t>
    </rPh>
    <phoneticPr fontId="58"/>
  </si>
  <si>
    <t>B00010160103125</t>
  </si>
  <si>
    <t>フレクターフィルム　Ｒマーク外枠</t>
    <phoneticPr fontId="58"/>
  </si>
  <si>
    <t xml:space="preserve"> 色：●</t>
    <phoneticPr fontId="58"/>
  </si>
  <si>
    <t>式</t>
  </si>
  <si>
    <t>B00010160103072</t>
  </si>
  <si>
    <t>フレクターフィルムスリット品</t>
  </si>
  <si>
    <t>B00010160103071</t>
  </si>
  <si>
    <t>フレクターフィルム　ハイフン</t>
    <phoneticPr fontId="58"/>
  </si>
  <si>
    <t>B00010160103068</t>
  </si>
  <si>
    <t>フレクターフィルム　移行表示</t>
    <phoneticPr fontId="58"/>
  </si>
  <si>
    <t>B00010160103066</t>
  </si>
  <si>
    <t>フレクターフィルム　円+Ｒマーク</t>
    <phoneticPr fontId="58"/>
  </si>
  <si>
    <t>B00010160103145</t>
  </si>
  <si>
    <t>フレクターフィルム　待避標識</t>
    <phoneticPr fontId="58"/>
  </si>
  <si>
    <t>B00010160103069</t>
  </si>
  <si>
    <t>フレクターフィルム　矢印</t>
    <phoneticPr fontId="58"/>
  </si>
  <si>
    <t>ｍ</t>
  </si>
  <si>
    <t>B00010120200003</t>
  </si>
  <si>
    <t>フレクターベースＬ　Ｄ－１</t>
  </si>
  <si>
    <t>B00010120200005</t>
  </si>
  <si>
    <t>フレクターベースＬ　Ｄ－１２</t>
  </si>
  <si>
    <t>B00010120200006</t>
  </si>
  <si>
    <t>フレクターベースＬ　Ｄ－１８</t>
  </si>
  <si>
    <t>B00010120200004</t>
  </si>
  <si>
    <t>フレクターベースＬ　Ｄ－２</t>
  </si>
  <si>
    <t>B00010120200007</t>
  </si>
  <si>
    <t>フレクターベースＬ　Ｄ－４２</t>
  </si>
  <si>
    <t>B00010120200008</t>
  </si>
  <si>
    <t>フレクターベースＬ　Ｄ－４５</t>
  </si>
  <si>
    <t>B00010120200009</t>
  </si>
  <si>
    <t>フレクターベースＬ　Ｄ－４８</t>
  </si>
  <si>
    <t>B00010120200010</t>
  </si>
  <si>
    <t>フレクターベースＬ　Ｄ－９２</t>
  </si>
  <si>
    <t>B00010120200011</t>
  </si>
  <si>
    <t>フレクターベースＬ　特殊色</t>
  </si>
  <si>
    <t>B00010120200103</t>
  </si>
  <si>
    <t>フレクターベースＬクール　クールライトグレー</t>
    <phoneticPr fontId="58"/>
  </si>
  <si>
    <t>B00010120200104</t>
  </si>
  <si>
    <t>フレクターベースＬクール　クールライトブラウン</t>
    <phoneticPr fontId="58"/>
  </si>
  <si>
    <t>B00010120200205</t>
  </si>
  <si>
    <t>フレクターベースＬシリコーン　Ｅ－１　</t>
  </si>
  <si>
    <t>B00010120200206</t>
  </si>
  <si>
    <t>フレクターベースＬシリコーン　Ｅ－２　</t>
    <phoneticPr fontId="58"/>
  </si>
  <si>
    <t>B00010120200207</t>
  </si>
  <si>
    <t>フレクターベースＬシリコーン　Ｅ－４　</t>
  </si>
  <si>
    <t>B00010120200208</t>
  </si>
  <si>
    <t>フレクターベースＬシリコーン　特殊色</t>
  </si>
  <si>
    <t>B00010120200213</t>
  </si>
  <si>
    <t>フレクターベースＬシリコーンクールＳＣ</t>
  </si>
  <si>
    <t>B00010120200355</t>
  </si>
  <si>
    <t>フレクターベースＬつやあり　ＤＴ－１</t>
  </si>
  <si>
    <t>B00010120200357</t>
  </si>
  <si>
    <t>フレクターベースＬつやあり　ＤＴ－１２</t>
  </si>
  <si>
    <t>B00010120200356</t>
  </si>
  <si>
    <t>フレクターベースＬつやあり　ＤＴ－２</t>
  </si>
  <si>
    <t>B00010120200358</t>
  </si>
  <si>
    <t>フレクターベースＬつやあり　ＤＴ－４２</t>
  </si>
  <si>
    <t>B00010120200360</t>
  </si>
  <si>
    <t>フレクターベースＬつやあり　特殊色</t>
  </si>
  <si>
    <t>B00010120200399</t>
  </si>
  <si>
    <t>フレクターベースＶ　特殊色</t>
  </si>
  <si>
    <t>B00010120200312</t>
  </si>
  <si>
    <t>フレクターベース　ＶＴ－１２</t>
  </si>
  <si>
    <t>B00010120200314</t>
  </si>
  <si>
    <t>フレクターベース　ＶＴ－１４</t>
  </si>
  <si>
    <t>B00010120200316</t>
  </si>
  <si>
    <t>フレクターベース　ＶＴ－１６</t>
  </si>
  <si>
    <t>B00010120200321</t>
  </si>
  <si>
    <t>フレクターベース　ＶＴ－２１</t>
  </si>
  <si>
    <t>B00010120200324</t>
  </si>
  <si>
    <t>フレクターベース　ＶＴ－２４</t>
  </si>
  <si>
    <t>B00010120200343</t>
  </si>
  <si>
    <t>フレクターベース　ＶＴ－４３</t>
  </si>
  <si>
    <t>B00010160100350</t>
  </si>
  <si>
    <t>プロコン４０　</t>
  </si>
  <si>
    <t>B00010160100352</t>
  </si>
  <si>
    <t>プロコンガード　</t>
  </si>
  <si>
    <t>B00010160100351</t>
  </si>
  <si>
    <t>プロコンガードプライマー</t>
  </si>
  <si>
    <t>B00010160100353</t>
  </si>
  <si>
    <t>プロコン混和剤　</t>
  </si>
  <si>
    <t>0499041</t>
  </si>
  <si>
    <t>ポリエスターコートＤＲ</t>
    <phoneticPr fontId="58"/>
  </si>
  <si>
    <t>20kg／缶</t>
  </si>
  <si>
    <t>B00010110102205</t>
  </si>
  <si>
    <t>ポリマリットキャップ　Ｌ＆Ｌ</t>
    <phoneticPr fontId="58"/>
  </si>
  <si>
    <t>B00010110200009</t>
  </si>
  <si>
    <t>リードレンＣ　タテ１２０</t>
  </si>
  <si>
    <t>外径 119mm 筒L=150</t>
  </si>
  <si>
    <t>B00010110200010</t>
  </si>
  <si>
    <t>リードレンＣ　タテ１３０</t>
  </si>
  <si>
    <t>外径 129mm 筒L=150</t>
  </si>
  <si>
    <t>B00010110200011</t>
  </si>
  <si>
    <t>リードレンＣ　タテ１４０</t>
  </si>
  <si>
    <t>外径 139mm 筒L=150</t>
  </si>
  <si>
    <t>B00010110200012</t>
  </si>
  <si>
    <t>リードレンＣ　タテ１５０</t>
  </si>
  <si>
    <t>外径 149mm 筒L=150</t>
  </si>
  <si>
    <t>B00010110200013</t>
  </si>
  <si>
    <t>リードレンＣ　タテ１６０</t>
  </si>
  <si>
    <t>外径 159mm 筒L=150</t>
  </si>
  <si>
    <t>B00010110200001</t>
  </si>
  <si>
    <t>リードレンＣ　タテ３５</t>
  </si>
  <si>
    <t>外径 34.5mm 筒L=150</t>
  </si>
  <si>
    <t>B00010110200002</t>
  </si>
  <si>
    <t>リードレンＣ　タテ４５</t>
  </si>
  <si>
    <t>外径 44.5mm 筒L=150</t>
  </si>
  <si>
    <t>B00010110200003</t>
  </si>
  <si>
    <t>リードレンＣ　タテ５０</t>
  </si>
  <si>
    <t>外径 49.5mm 筒L=150</t>
  </si>
  <si>
    <t>B00010110200046</t>
  </si>
  <si>
    <t>リードレンＣ　横１１５</t>
  </si>
  <si>
    <t>外径 112mm ﾎｰｽ有効L=500</t>
    <phoneticPr fontId="58"/>
  </si>
  <si>
    <t>B00010110200047</t>
  </si>
  <si>
    <t>リードレンＣ　横１４０</t>
  </si>
  <si>
    <t>外径 137.2mm ﾎｰｽ有効L=500</t>
  </si>
  <si>
    <t>B00010110200041</t>
  </si>
  <si>
    <t>リードレンＣ　横４０</t>
  </si>
  <si>
    <t>外径 39.8mm ﾎｰｽ有効L=500</t>
  </si>
  <si>
    <t>B00010110200042</t>
  </si>
  <si>
    <t>リードレンＣ　横５０</t>
  </si>
  <si>
    <t>外径 45.9mm ﾎｰｽ有効L=500</t>
  </si>
  <si>
    <t>B00010160100955</t>
  </si>
  <si>
    <t>＃リハビリ床版シートＪ</t>
  </si>
  <si>
    <t>B00010110102332</t>
  </si>
  <si>
    <t>レイヤコートＣ　Ｂ剤</t>
    <phoneticPr fontId="58"/>
  </si>
  <si>
    <t>15kg／缶</t>
  </si>
  <si>
    <t>B00010110102331</t>
  </si>
  <si>
    <t>レイヤコートＣ　共通Ａ剤</t>
    <phoneticPr fontId="58"/>
  </si>
  <si>
    <t>B00010110102334</t>
  </si>
  <si>
    <t>レイヤコートＣ　立上りＢ剤</t>
    <phoneticPr fontId="58"/>
  </si>
  <si>
    <t>B00010110101704</t>
  </si>
  <si>
    <t>ロフティー　ＬＡ－５　アーバングレー</t>
    <phoneticPr fontId="58"/>
  </si>
  <si>
    <t>915mm×305mm  葺足140mm 14枚／束</t>
    <phoneticPr fontId="58"/>
  </si>
  <si>
    <t>B00010110101702</t>
  </si>
  <si>
    <t>ロフティー　ＬＡ－４　メッドブラウンＩＩ</t>
    <phoneticPr fontId="58"/>
  </si>
  <si>
    <t>B00010110101724</t>
  </si>
  <si>
    <t>ロフティー谷　ＬＡ－５　アーバングレー</t>
  </si>
  <si>
    <t>925mm×6m</t>
  </si>
  <si>
    <t>B00010110101722</t>
  </si>
  <si>
    <t>ロフティー谷　ＬＡ－４　メッドブラウンII</t>
  </si>
  <si>
    <t>B00010110101714</t>
  </si>
  <si>
    <t>ロフティー棟　ＬＡ－５　アーバングレー</t>
  </si>
  <si>
    <t>915mm×305mm　14枚／束</t>
    <phoneticPr fontId="58"/>
  </si>
  <si>
    <t>B00010110101712</t>
  </si>
  <si>
    <t>ロフティー棟　ＬＡ－４　メッドブラウンII</t>
  </si>
  <si>
    <t>B00010110102459</t>
  </si>
  <si>
    <t>エンシンシート（ＤＩＹ）</t>
    <phoneticPr fontId="58"/>
  </si>
  <si>
    <t>450mm×8m</t>
  </si>
  <si>
    <t>B00010110102477</t>
  </si>
  <si>
    <t>共砂　</t>
    <phoneticPr fontId="58"/>
  </si>
  <si>
    <t>10kg／袋</t>
  </si>
  <si>
    <t>B00010110100200</t>
  </si>
  <si>
    <t>強力ガムパーキング</t>
    <phoneticPr fontId="58"/>
  </si>
  <si>
    <t>1m×12m</t>
  </si>
  <si>
    <t>B00010010100330</t>
  </si>
  <si>
    <t>＃強力ガムフェースＥＸ　Ｖ</t>
    <phoneticPr fontId="58"/>
  </si>
  <si>
    <t>B00010010101300</t>
  </si>
  <si>
    <t>強力バンクベストII　</t>
    <phoneticPr fontId="58"/>
  </si>
  <si>
    <t>1m×12m</t>
    <phoneticPr fontId="58"/>
  </si>
  <si>
    <t>B00010120103197</t>
  </si>
  <si>
    <t>巾木・側溝用オルタックエース　硬化剤</t>
    <phoneticPr fontId="58"/>
  </si>
  <si>
    <t>B00010120103196</t>
  </si>
  <si>
    <t>巾木・側溝用オルタックエース　主剤</t>
    <phoneticPr fontId="58"/>
  </si>
  <si>
    <t>B00010160100966</t>
  </si>
  <si>
    <t>＃穴あきＧ　</t>
  </si>
  <si>
    <t>B00010110190116</t>
  </si>
  <si>
    <t>彩色ガムクールキャップＥＸ　新緑</t>
  </si>
  <si>
    <t>B00010110190132</t>
  </si>
  <si>
    <t>彩色ガムクールキャップＥＸ　赤茶</t>
  </si>
  <si>
    <t>B00010110100160</t>
  </si>
  <si>
    <t>彩色強力砂付　新緑</t>
    <phoneticPr fontId="58"/>
  </si>
  <si>
    <t>B00010160100660</t>
  </si>
  <si>
    <t>＃止水用ＳＫ－４５型ポンプ</t>
  </si>
  <si>
    <t>B00010110100014</t>
  </si>
  <si>
    <t>＃出光３種コンパウンド</t>
  </si>
  <si>
    <t>B00010110100925</t>
  </si>
  <si>
    <t>＃床版コートＮＤ</t>
  </si>
  <si>
    <t>10ｋｇ／袋</t>
  </si>
  <si>
    <t>B00010110100920</t>
  </si>
  <si>
    <t>＃床版シートＪ</t>
  </si>
  <si>
    <t>B00010110100921</t>
  </si>
  <si>
    <t>＃床版シートＪカット５００</t>
  </si>
  <si>
    <t>500mm×16m</t>
  </si>
  <si>
    <t>B00010110100915</t>
  </si>
  <si>
    <t>＃床版シートＮＷ</t>
  </si>
  <si>
    <t>B00010110400116</t>
  </si>
  <si>
    <t>＃常緑キリンソウプラグ１２８苗</t>
  </si>
  <si>
    <t>B00010110400117</t>
  </si>
  <si>
    <t>＃常緑キリンソウポット</t>
  </si>
  <si>
    <t>B00010110400118</t>
  </si>
  <si>
    <t>＃常緑キリンソウユニット　プラグ</t>
  </si>
  <si>
    <t>B00010110400119</t>
  </si>
  <si>
    <t>＃常緑キリンソウユニット　ポット</t>
  </si>
  <si>
    <t>B00010010100901</t>
  </si>
  <si>
    <t>＃新強力エコフィットＣ　ＥＸ・ＭＭ</t>
  </si>
  <si>
    <t>1m×8m 3.5mm厚</t>
  </si>
  <si>
    <t>0498965</t>
  </si>
  <si>
    <t>＃新構成フォームエース１５　５０ｍロール</t>
  </si>
  <si>
    <t>厚:15mm×1m×50m</t>
  </si>
  <si>
    <t>0498966</t>
  </si>
  <si>
    <t>＃新構成フォームエース２５　２５ｍロール</t>
  </si>
  <si>
    <t>厚:25mm×1m×25m</t>
  </si>
  <si>
    <t>0498967</t>
  </si>
  <si>
    <t>＃新構成フォームエース２５　２ｍカット</t>
  </si>
  <si>
    <t>厚:25mm×1m×2m</t>
  </si>
  <si>
    <t>0498968</t>
  </si>
  <si>
    <t>＃新構成フォームエース３０　２ｍカット</t>
  </si>
  <si>
    <t>厚:30mm×1m×2m</t>
  </si>
  <si>
    <t>0498969</t>
  </si>
  <si>
    <t>＃新構成フォームエース３５　２ｍカット</t>
  </si>
  <si>
    <t>厚:35mm×1m×2m</t>
  </si>
  <si>
    <t>B00020110200508</t>
  </si>
  <si>
    <t>＃水切シート２００</t>
  </si>
  <si>
    <t>200mm×20m</t>
    <phoneticPr fontId="58"/>
  </si>
  <si>
    <t>B00010120100592</t>
  </si>
  <si>
    <t>速硬化ＯＴコートＡ　イエローマロン　ＤＳ－９２</t>
    <phoneticPr fontId="58"/>
  </si>
  <si>
    <t>B00010120100518</t>
  </si>
  <si>
    <t>速硬化ＯＴコートＡ　ダークグレー　ＤＳ－１８</t>
    <phoneticPr fontId="58"/>
  </si>
  <si>
    <t>B00010120100548</t>
  </si>
  <si>
    <t>速硬化ＯＴコートＡ　ダークブラウン　ＤＳ－４８</t>
    <phoneticPr fontId="58"/>
  </si>
  <si>
    <t>B00010120100545</t>
  </si>
  <si>
    <t>速硬化ＯＴコートＡ　ナチュラルブラウ　ＤＳ－４５</t>
    <phoneticPr fontId="58"/>
  </si>
  <si>
    <t>B00010120100600</t>
  </si>
  <si>
    <t>速硬化ＯＴコートＡ　特殊色</t>
    <phoneticPr fontId="58"/>
  </si>
  <si>
    <t>B00010120100800</t>
  </si>
  <si>
    <t>速硬化ＯＴコートシリコーン　特殊色</t>
    <phoneticPr fontId="58"/>
  </si>
  <si>
    <t>B00010110101625</t>
  </si>
  <si>
    <t>谷用シングル　ＳＡ－４０１</t>
  </si>
  <si>
    <t>B00010110101630</t>
  </si>
  <si>
    <t>谷用シングル　ＳＡ－４０２</t>
  </si>
  <si>
    <t>B00010110101635</t>
  </si>
  <si>
    <t>谷用シングル　ＳＣ－５０１</t>
  </si>
  <si>
    <t>B00010110101640</t>
  </si>
  <si>
    <t>谷用シングル　ＳＣ－５０２</t>
  </si>
  <si>
    <t>B00010110101655</t>
  </si>
  <si>
    <t>谷用シングル　ＳＣ－５０５</t>
  </si>
  <si>
    <t>B00010110101658</t>
  </si>
  <si>
    <t>谷用シングル　ＳＣ－７０１</t>
  </si>
  <si>
    <t>B00010110101670</t>
  </si>
  <si>
    <t>谷用シングル　ＳＧ－６０１</t>
  </si>
  <si>
    <t>B00020110300049</t>
  </si>
  <si>
    <t>＃邸別側溝部勾配スタイロ</t>
  </si>
  <si>
    <t>ｃｍ</t>
  </si>
  <si>
    <t>B00020110102780</t>
  </si>
  <si>
    <t>＃鉄骨階段用板金</t>
  </si>
  <si>
    <t xml:space="preserve">L=650mm </t>
  </si>
  <si>
    <t>B00020110102782</t>
  </si>
  <si>
    <t>＃鉄骨階段用板金　右　</t>
  </si>
  <si>
    <t xml:space="preserve">L=750mm </t>
  </si>
  <si>
    <t>B00020110102781</t>
  </si>
  <si>
    <t>＃鉄骨階段用板金　左　</t>
  </si>
  <si>
    <t>B00010160191070</t>
  </si>
  <si>
    <t>＃土間シート　</t>
  </si>
  <si>
    <t>B00010160100630</t>
  </si>
  <si>
    <t>特殊プライマーＡ　</t>
  </si>
  <si>
    <t>B00010160100631</t>
  </si>
  <si>
    <t>特殊プライマーＢ　</t>
  </si>
  <si>
    <t xml:space="preserve">6kg／缶 </t>
  </si>
  <si>
    <t>B00010130108011</t>
  </si>
  <si>
    <t>防炎マット</t>
    <phoneticPr fontId="58"/>
  </si>
  <si>
    <t>1200mm×100m</t>
    <phoneticPr fontId="58"/>
  </si>
  <si>
    <t>B00020270100015</t>
  </si>
  <si>
    <t>＃木下工務店３００</t>
  </si>
  <si>
    <t>B00010120103204</t>
  </si>
  <si>
    <t>立上り用オルタックエース　Ｌ＆Ｌ</t>
    <phoneticPr fontId="58"/>
  </si>
  <si>
    <t>24kgｾｯﾄ (主剤:8kg･硬化剤:16kg)</t>
  </si>
  <si>
    <t>B00010120103202</t>
  </si>
  <si>
    <t>立上り用オルタックエース　硬化剤</t>
    <phoneticPr fontId="58"/>
  </si>
  <si>
    <t>B00010120103201</t>
  </si>
  <si>
    <t>立上り用オルタックエース　主剤</t>
    <phoneticPr fontId="58"/>
  </si>
  <si>
    <t>1510201</t>
  </si>
  <si>
    <t>＄ＲＢボード３０</t>
  </si>
  <si>
    <t>2820400</t>
  </si>
  <si>
    <t>＄Ｖベース用</t>
  </si>
  <si>
    <t>0560105</t>
  </si>
  <si>
    <t>＄ガン１５００平型ノズル</t>
  </si>
  <si>
    <t>2811001</t>
  </si>
  <si>
    <t>＄グルーテープ５０（１２巻入）</t>
  </si>
  <si>
    <t>B00020310100380</t>
  </si>
  <si>
    <t>＄サイド捨水切　Ｚ　</t>
  </si>
  <si>
    <t>3101900</t>
  </si>
  <si>
    <t>＄チビマルチ４０Ｌ</t>
  </si>
  <si>
    <t>B00030110100033</t>
  </si>
  <si>
    <t>＊吊り具注意書き</t>
  </si>
  <si>
    <t>B00010010103512</t>
  </si>
  <si>
    <t>♯ＩＫストロー　</t>
  </si>
  <si>
    <t>B00010010103503</t>
  </si>
  <si>
    <t>♯ＩＫディスク　</t>
  </si>
  <si>
    <t>B00010010103501</t>
  </si>
  <si>
    <t>♯ＩＫプライマー　</t>
  </si>
  <si>
    <t xml:space="preserve">16Kg／缶 </t>
  </si>
  <si>
    <t>B00010010103502</t>
  </si>
  <si>
    <t>♯ＩＫベース　</t>
  </si>
  <si>
    <t>B00010010103504</t>
  </si>
  <si>
    <t>♯ＩＫボルト１５　</t>
  </si>
  <si>
    <t>B00010010103505</t>
  </si>
  <si>
    <t>♯ＩＫボルト２０　</t>
  </si>
  <si>
    <t>B00010010103506</t>
  </si>
  <si>
    <t>♯ＩＫボルト３０　</t>
  </si>
  <si>
    <t>B00010010103507</t>
  </si>
  <si>
    <t>♯ＩＫボルト４０　</t>
  </si>
  <si>
    <t>B00010010103508</t>
  </si>
  <si>
    <t>♯ＩＫボルト５０　</t>
  </si>
  <si>
    <t>B00010010103509</t>
  </si>
  <si>
    <t>♯ＩＫボルト６０　</t>
  </si>
  <si>
    <t>B00010010103510</t>
  </si>
  <si>
    <t>♯ＩＫボルト７０　</t>
  </si>
  <si>
    <t>B00010010103511</t>
  </si>
  <si>
    <t>♯ＩＫボルト８０　</t>
  </si>
  <si>
    <t>B00010120100113</t>
  </si>
  <si>
    <t>♯オルタックＤＲテープＷ</t>
    <phoneticPr fontId="58"/>
  </si>
  <si>
    <t>ｵﾙﾀｯｸｼｰﾄDR用 100mm×50m</t>
  </si>
  <si>
    <t>B00010010103516</t>
  </si>
  <si>
    <t>♯ハンディフォーム♯２２０５</t>
  </si>
  <si>
    <t>B00010010103517</t>
  </si>
  <si>
    <t>♯ハンディフォーム充填ノズル</t>
  </si>
  <si>
    <t>2652317</t>
  </si>
  <si>
    <t>３２Ｚケラバカバー　</t>
  </si>
  <si>
    <t>2652326</t>
  </si>
  <si>
    <t>３２Ｚケラバカバー下地</t>
  </si>
  <si>
    <t>2652319</t>
  </si>
  <si>
    <t>３２Ｚケラバカバー先端１５右</t>
  </si>
  <si>
    <t>2652318</t>
  </si>
  <si>
    <t>３２Ｚケラバカバー先端１５左</t>
  </si>
  <si>
    <t>2652321</t>
  </si>
  <si>
    <t>３２Ｚケラバカバー先端３右</t>
  </si>
  <si>
    <t>2652320</t>
  </si>
  <si>
    <t>３２Ｚケラバカバー先端３左</t>
  </si>
  <si>
    <t>2652323</t>
  </si>
  <si>
    <t>３２Ｚケラバカバー先端４右</t>
  </si>
  <si>
    <t>2652322</t>
  </si>
  <si>
    <t>３２Ｚケラバカバー先端４左</t>
  </si>
  <si>
    <t>2652325</t>
  </si>
  <si>
    <t>３２Ｚケラバカバー先端５右</t>
  </si>
  <si>
    <t>2652324</t>
  </si>
  <si>
    <t>３２Ｚケラバカバー先端５左</t>
  </si>
  <si>
    <t>2652316</t>
  </si>
  <si>
    <t>３２Ｚサイド捨て軒先カバー右</t>
  </si>
  <si>
    <t>2652315</t>
  </si>
  <si>
    <t>３２Ｚサイド捨て軒先カバー左</t>
  </si>
  <si>
    <t>2652301</t>
  </si>
  <si>
    <t>３２サイド捨水切　</t>
  </si>
  <si>
    <t>2652297</t>
  </si>
  <si>
    <t>３２軒先化粧水切　　</t>
  </si>
  <si>
    <t>2652312</t>
  </si>
  <si>
    <t>３２軒先水切カバー右</t>
  </si>
  <si>
    <t>2652311</t>
  </si>
  <si>
    <t>３２軒先水切カバー左</t>
  </si>
  <si>
    <t>2652299</t>
  </si>
  <si>
    <t>３２上部水切　</t>
  </si>
  <si>
    <t>2652306</t>
  </si>
  <si>
    <t>３２上部水切カバ右</t>
  </si>
  <si>
    <t>2652305</t>
  </si>
  <si>
    <t>３２上部水切カバ左</t>
  </si>
  <si>
    <t>2652303</t>
  </si>
  <si>
    <t>３２上部水切下地　</t>
  </si>
  <si>
    <t>2652310</t>
  </si>
  <si>
    <t>３２上部入隅ＭＫＫＢ右</t>
  </si>
  <si>
    <t>2652309</t>
  </si>
  <si>
    <t>３２上部入隅ＭＫＫＢ左</t>
  </si>
  <si>
    <t>2652336</t>
  </si>
  <si>
    <t>３２片流れ棟キャップ１５右</t>
  </si>
  <si>
    <t>2652327</t>
  </si>
  <si>
    <t>３２片流れ棟キャップ１５左</t>
  </si>
  <si>
    <t>2652337</t>
  </si>
  <si>
    <t>３２片流れ棟キャップ２０右</t>
  </si>
  <si>
    <t>2652328</t>
  </si>
  <si>
    <t>３２片流れ棟キャップ２０左</t>
  </si>
  <si>
    <t>2652338</t>
  </si>
  <si>
    <t>３２片流れ棟キャップ２５右</t>
  </si>
  <si>
    <t>2652329</t>
  </si>
  <si>
    <t>３２片流れ棟キャップ２５左</t>
  </si>
  <si>
    <t>2652339</t>
  </si>
  <si>
    <t>３２片流れ棟キャップ３０右</t>
  </si>
  <si>
    <t>2652330</t>
  </si>
  <si>
    <t>３２片流れ棟キャップ３０左</t>
  </si>
  <si>
    <t>2652340</t>
  </si>
  <si>
    <t>３２片流れ棟キャップ３５右</t>
  </si>
  <si>
    <t>2652331</t>
  </si>
  <si>
    <t>３２片流れ棟キャップ３５左</t>
  </si>
  <si>
    <t>2652341</t>
  </si>
  <si>
    <t>３２片流れ棟キャップ４０右</t>
  </si>
  <si>
    <t>2652332</t>
  </si>
  <si>
    <t>３２片流れ棟キャップ４０左</t>
  </si>
  <si>
    <t>2652342</t>
  </si>
  <si>
    <t>３２片流れ棟キャップ４５右</t>
  </si>
  <si>
    <t>2652333</t>
  </si>
  <si>
    <t>３２片流れ棟キャップ４５左</t>
  </si>
  <si>
    <t>2652343</t>
  </si>
  <si>
    <t>３２片流れ棟キャップ５０右</t>
  </si>
  <si>
    <t>2652334</t>
  </si>
  <si>
    <t>３２片流れ棟キャップ５０左</t>
  </si>
  <si>
    <t>2652344</t>
  </si>
  <si>
    <t>３２片流れ棟キャップ５５右</t>
  </si>
  <si>
    <t>2652335</t>
  </si>
  <si>
    <t>３２片流れ棟キャップ５５左</t>
  </si>
  <si>
    <t>2652129</t>
  </si>
  <si>
    <t>３５ケラバカバーＺ　</t>
  </si>
  <si>
    <t>2652141</t>
  </si>
  <si>
    <t>３５ケラバカバー下地Ｚ</t>
  </si>
  <si>
    <t>2652137</t>
  </si>
  <si>
    <t>３５ケラバカバー先端Ｚ　右</t>
  </si>
  <si>
    <t>2652133</t>
  </si>
  <si>
    <t>３５ケラバカバー先端Ｚ　左</t>
  </si>
  <si>
    <t>2652377</t>
  </si>
  <si>
    <t>３５ケラバカバー入隅右</t>
  </si>
  <si>
    <t>2652376</t>
  </si>
  <si>
    <t>３５ケラバカバー入隅左</t>
  </si>
  <si>
    <t>2650819</t>
  </si>
  <si>
    <t>３５サイド捨て水切　</t>
  </si>
  <si>
    <t>2652110</t>
  </si>
  <si>
    <t>３５サイド捨水切軒先カバーＺ　右</t>
  </si>
  <si>
    <t>2652106</t>
  </si>
  <si>
    <t>３５サイド捨水切軒先カバーＺ　左</t>
  </si>
  <si>
    <t>2650818</t>
  </si>
  <si>
    <t>３５軒先化粧水切　</t>
  </si>
  <si>
    <t>2650825</t>
  </si>
  <si>
    <t>３５軒先水切カバーＬ　</t>
  </si>
  <si>
    <t>2650826</t>
  </si>
  <si>
    <t>３５軒先水切カバーＲ　</t>
  </si>
  <si>
    <t>2650843</t>
  </si>
  <si>
    <t>３５座金付ボルトセット</t>
  </si>
  <si>
    <t>2650817</t>
  </si>
  <si>
    <t>３５上部水切　</t>
  </si>
  <si>
    <t>2650821</t>
  </si>
  <si>
    <t>３５上部水切カバーＬ　</t>
  </si>
  <si>
    <t>2650822</t>
  </si>
  <si>
    <t>３５上部水切カバーＲ　</t>
  </si>
  <si>
    <t>2650820</t>
  </si>
  <si>
    <t>３５上部水切下地　</t>
  </si>
  <si>
    <t>2650823</t>
  </si>
  <si>
    <t>３５上部入隅カバーＬ　</t>
  </si>
  <si>
    <t>2650824</t>
  </si>
  <si>
    <t>３５上部入隅カバーＲ　</t>
  </si>
  <si>
    <t>2652130</t>
  </si>
  <si>
    <t>４０ケラバカバーＺ　</t>
  </si>
  <si>
    <t>2652142</t>
  </si>
  <si>
    <t>４０ケラバカバー下地Ｚ</t>
  </si>
  <si>
    <t>2652138</t>
  </si>
  <si>
    <t>４０ケラバカバー先端Ｚ　右</t>
  </si>
  <si>
    <t>2652134</t>
  </si>
  <si>
    <t>４０ケラバカバー先端Ｚ　左</t>
  </si>
  <si>
    <t>2652379</t>
  </si>
  <si>
    <t>４０ケラバカバー入隅右</t>
  </si>
  <si>
    <t>2652378</t>
  </si>
  <si>
    <t>４０ケラバカバー入隅左</t>
  </si>
  <si>
    <t>2651113</t>
  </si>
  <si>
    <t>４０サイド捨水切　</t>
  </si>
  <si>
    <t>2652111</t>
  </si>
  <si>
    <t>４０サイド捨水切軒先カバーＺ　右</t>
  </si>
  <si>
    <t>2652107</t>
  </si>
  <si>
    <t>４０サイド捨水切軒先カバーＺ　左</t>
  </si>
  <si>
    <t>2651110</t>
  </si>
  <si>
    <t>４０軒先化粧水切　</t>
  </si>
  <si>
    <t>2651111</t>
  </si>
  <si>
    <t>４０軒先水切カバーＬ　</t>
  </si>
  <si>
    <t>2651112</t>
  </si>
  <si>
    <t>４０軒先水切カバーＲ　</t>
  </si>
  <si>
    <t>2651115</t>
  </si>
  <si>
    <t>４０座金付ボルトセット</t>
  </si>
  <si>
    <t>2651107</t>
  </si>
  <si>
    <t>４０上部水切　</t>
  </si>
  <si>
    <t>2651108</t>
  </si>
  <si>
    <t>４０上部水切カバーＬ　</t>
  </si>
  <si>
    <t>2651109</t>
  </si>
  <si>
    <t>４０上部水切カバーＲ　</t>
  </si>
  <si>
    <t>2651106</t>
  </si>
  <si>
    <t>４０上部水切下地　</t>
  </si>
  <si>
    <t>2651116</t>
  </si>
  <si>
    <t>４０上部入隅カバーＬ</t>
  </si>
  <si>
    <t>2651117</t>
  </si>
  <si>
    <t>４０上部入隅カバーＲ</t>
  </si>
  <si>
    <t>2652131</t>
  </si>
  <si>
    <t>４６ケラバカバーＺ　</t>
  </si>
  <si>
    <t>2652143</t>
  </si>
  <si>
    <t>４６ケラバカバー下地Ｚ</t>
  </si>
  <si>
    <t>2652139</t>
  </si>
  <si>
    <t>４６ケラバカバー先端Ｚ　右</t>
  </si>
  <si>
    <t>2652135</t>
  </si>
  <si>
    <t>４６ケラバカバー先端Ｚ　左</t>
  </si>
  <si>
    <t>2652381</t>
  </si>
  <si>
    <t>４６ケラバカバー入隅右</t>
  </si>
  <si>
    <t>2652380</t>
  </si>
  <si>
    <t>４６ケラバカバー入隅左</t>
  </si>
  <si>
    <t>2650809</t>
  </si>
  <si>
    <t>４６サイド捨て水切　</t>
  </si>
  <si>
    <t>2652112</t>
  </si>
  <si>
    <t>４６サイド捨水切軒先カバーＺ　右</t>
  </si>
  <si>
    <t>2652108</t>
  </si>
  <si>
    <t>４６サイド捨水切軒先カバーＺ　左</t>
  </si>
  <si>
    <t>2650808</t>
  </si>
  <si>
    <t>４６軒先化粧水切　</t>
  </si>
  <si>
    <t>2650844</t>
  </si>
  <si>
    <t>４６座金付ボルトセット</t>
  </si>
  <si>
    <t>2650815</t>
  </si>
  <si>
    <t>４６上部軒先水切カバーＬ</t>
  </si>
  <si>
    <t>2650816</t>
  </si>
  <si>
    <t>４６上部軒先水切カバーＲ</t>
  </si>
  <si>
    <t>2650807</t>
  </si>
  <si>
    <t>４６上部水切　</t>
  </si>
  <si>
    <t>2650811</t>
  </si>
  <si>
    <t>４６上部水切カバーＬ　</t>
  </si>
  <si>
    <t>2650812</t>
  </si>
  <si>
    <t>４６上部水切カバーＲ　</t>
  </si>
  <si>
    <t>2650810</t>
  </si>
  <si>
    <t>４６上部水切下地　</t>
  </si>
  <si>
    <t>2650813</t>
  </si>
  <si>
    <t>４６上部入隅カバーＬ　</t>
  </si>
  <si>
    <t>2650814</t>
  </si>
  <si>
    <t>４６上部入隅カバーＲ　</t>
  </si>
  <si>
    <t>2652132</t>
  </si>
  <si>
    <t>５０ケラバカバーＺ　</t>
  </si>
  <si>
    <t>2652144</t>
  </si>
  <si>
    <t>５０ケラバカバー下地Ｚ</t>
  </si>
  <si>
    <t>2652140</t>
  </si>
  <si>
    <t>５０ケラバカバー先端Ｚ　右</t>
  </si>
  <si>
    <t>2652136</t>
  </si>
  <si>
    <t>５０ケラバカバー先端Ｚ　左</t>
  </si>
  <si>
    <t>2652383</t>
  </si>
  <si>
    <t>５０ケラバカバー入隅右</t>
  </si>
  <si>
    <t>2652382</t>
  </si>
  <si>
    <t>５０ケラバカバー入隅左</t>
  </si>
  <si>
    <t>2650829</t>
  </si>
  <si>
    <t>５０サイド捨て水切　</t>
  </si>
  <si>
    <t>2652113</t>
  </si>
  <si>
    <t>５０サイド捨水切軒先カバーＺ　右</t>
  </si>
  <si>
    <t>2652109</t>
  </si>
  <si>
    <t>５０サイド捨水切軒先カバーＺ　左</t>
  </si>
  <si>
    <t>2650828</t>
  </si>
  <si>
    <t>５０軒先化粧水切　</t>
  </si>
  <si>
    <t>2650835</t>
  </si>
  <si>
    <t>５０軒先水切カバーＬ　</t>
  </si>
  <si>
    <t>2650836</t>
  </si>
  <si>
    <t>５０軒先水切カバーＲ　</t>
  </si>
  <si>
    <t>2650845</t>
  </si>
  <si>
    <t>５０座金付ボルトセット</t>
  </si>
  <si>
    <t>2650827</t>
  </si>
  <si>
    <t>５０上部水切　</t>
  </si>
  <si>
    <t>2650831</t>
  </si>
  <si>
    <t>５０上部水切カバーＬ　</t>
  </si>
  <si>
    <t>2650832</t>
  </si>
  <si>
    <t>５０上部水切カバーＲ　</t>
  </si>
  <si>
    <t>2650830</t>
  </si>
  <si>
    <t>５０上部水切下地　</t>
  </si>
  <si>
    <t>2650833</t>
  </si>
  <si>
    <t>５０上部入隅カバーＬ　</t>
  </si>
  <si>
    <t>2650834</t>
  </si>
  <si>
    <t>５０上部入隅カバーＲ　</t>
  </si>
  <si>
    <t>2652407</t>
  </si>
  <si>
    <t>５寸片流れ換気棟１２９</t>
  </si>
  <si>
    <t>2652408</t>
  </si>
  <si>
    <t>５寸片流れ棟１２９　</t>
  </si>
  <si>
    <t>2652409</t>
  </si>
  <si>
    <t>５寸片流れ棟ジョイント１２９</t>
  </si>
  <si>
    <t>B00010130108040</t>
  </si>
  <si>
    <t>ＡＣボンド　</t>
    <phoneticPr fontId="58"/>
  </si>
  <si>
    <t>B00030110100800</t>
  </si>
  <si>
    <t>ＡＤ４３Ａ　Ｒ用見付生地材</t>
  </si>
  <si>
    <t>B00030110100880</t>
  </si>
  <si>
    <t>ＡＤ４３Ａ　穴無し生地材　２．２ｍ</t>
  </si>
  <si>
    <t>B00020260100001</t>
  </si>
  <si>
    <t>ＡＫ２ルーフ</t>
  </si>
  <si>
    <t>0605225</t>
  </si>
  <si>
    <t>ＡＫ２ルーフ３３０</t>
  </si>
  <si>
    <t>B00020260100002</t>
  </si>
  <si>
    <t>ＡＫ２ルーフ５００</t>
  </si>
  <si>
    <t>B00020260100008</t>
  </si>
  <si>
    <t>ＡＫ２ルーフ５００無包装</t>
  </si>
  <si>
    <t>0605226</t>
  </si>
  <si>
    <t>ＡＫ２ルーフ６７０</t>
  </si>
  <si>
    <t>B00020260100007</t>
  </si>
  <si>
    <t>ＡＫ２ルーフ無包装　</t>
  </si>
  <si>
    <t>2112550</t>
  </si>
  <si>
    <t>AKルーフ330</t>
  </si>
  <si>
    <t>2112580</t>
  </si>
  <si>
    <t>ＡＫルーフ６７０</t>
  </si>
  <si>
    <t>B00010110102456</t>
  </si>
  <si>
    <t>ＡＭディスク</t>
  </si>
  <si>
    <t>B00010160100202</t>
  </si>
  <si>
    <t>Ａ－ＮＣコート</t>
  </si>
  <si>
    <t>B00010160100201</t>
  </si>
  <si>
    <t>Ａ－ＮＣテープ</t>
  </si>
  <si>
    <t>巾50mm×18m／巻</t>
  </si>
  <si>
    <t>B00010160100200</t>
  </si>
  <si>
    <t>Ａ－ＮＣプライマーＥ　</t>
    <phoneticPr fontId="58"/>
  </si>
  <si>
    <t>4kg／缶</t>
    <phoneticPr fontId="58"/>
  </si>
  <si>
    <t>B00010150101836</t>
  </si>
  <si>
    <t>ＡＰ－ＦＧ－Ｅキャップ</t>
  </si>
  <si>
    <t>B00010150101839</t>
  </si>
  <si>
    <t>ＡＰ－ＦＧ－Ｅコーナー</t>
  </si>
  <si>
    <t>20個／袋</t>
  </si>
  <si>
    <t>B00010150101838</t>
  </si>
  <si>
    <t>ＡＰ－ＦＧ－Ｅジョイナー</t>
  </si>
  <si>
    <t>B00010150101837</t>
  </si>
  <si>
    <t>ＡＰ－ＦＧ－Ｅホルダー</t>
  </si>
  <si>
    <t>B00010150101835</t>
  </si>
  <si>
    <t>ＡＰ－ＦＧ－Ｅホルダー釘</t>
  </si>
  <si>
    <t>約500本／箱</t>
  </si>
  <si>
    <t>B00010150101844</t>
  </si>
  <si>
    <t>ＡＰコーナーアングル　</t>
  </si>
  <si>
    <t>30×30 L=3,000mm</t>
  </si>
  <si>
    <t>B00010150101840</t>
  </si>
  <si>
    <t>ＡＰステイ</t>
  </si>
  <si>
    <t>B00020270100012</t>
  </si>
  <si>
    <t>ＡＱライナールーフ　</t>
  </si>
  <si>
    <t>0445510</t>
  </si>
  <si>
    <t>ＡＲＫコンパウンド　</t>
  </si>
  <si>
    <t>B00010130108915</t>
  </si>
  <si>
    <t>ＡＳディスク</t>
  </si>
  <si>
    <t>B00010110101772</t>
  </si>
  <si>
    <t>ＡＳパッチ</t>
  </si>
  <si>
    <t>0.2m×16m</t>
  </si>
  <si>
    <t>B00010130108955</t>
  </si>
  <si>
    <t>ＡＴアンカー４５</t>
    <phoneticPr fontId="58"/>
  </si>
  <si>
    <t>B00010130108950</t>
  </si>
  <si>
    <t>ＡＴディスク　</t>
  </si>
  <si>
    <t>0462001</t>
  </si>
  <si>
    <t>ＡＴドレン</t>
  </si>
  <si>
    <t>20個(ｾｯﾄ)／箱</t>
  </si>
  <si>
    <t>B00010130102210</t>
  </si>
  <si>
    <t>ＡＴパッチ　Ｖ－１０</t>
    <phoneticPr fontId="58"/>
  </si>
  <si>
    <t>B00010130102212</t>
  </si>
  <si>
    <t>ＡＴパッチ　Ｖ－１２</t>
    <phoneticPr fontId="58"/>
  </si>
  <si>
    <t>B00010130102216</t>
  </si>
  <si>
    <t>ＡＴパッチ　Ｖ－１６</t>
    <phoneticPr fontId="58"/>
  </si>
  <si>
    <t>B00010130102221</t>
  </si>
  <si>
    <t>ＡＴパッチ　Ｖ－２１</t>
    <phoneticPr fontId="58"/>
  </si>
  <si>
    <t>B00010130102224</t>
  </si>
  <si>
    <t>ＡＴパッチ　Ｖ－２４</t>
    <phoneticPr fontId="58"/>
  </si>
  <si>
    <t>B00010130102243</t>
  </si>
  <si>
    <t>ＡＴパッチ　Ｖ－４３</t>
    <phoneticPr fontId="58"/>
  </si>
  <si>
    <t>B00010120400005</t>
  </si>
  <si>
    <t>ＢＣマットＰＣ</t>
  </si>
  <si>
    <t>1m×100m</t>
  </si>
  <si>
    <t>V3770010007301</t>
  </si>
  <si>
    <t>BKｼｰﾄ　SBK-7301(1350)</t>
  </si>
  <si>
    <t>ｍ　　　　　</t>
  </si>
  <si>
    <t>V3770020007301</t>
  </si>
  <si>
    <t>BKｼｰﾄ　SBK-7301(1820)</t>
  </si>
  <si>
    <t>V3770010007302</t>
  </si>
  <si>
    <t>BKｼｰﾄ　SBK-7302(1350)</t>
  </si>
  <si>
    <t>V3770020007302</t>
  </si>
  <si>
    <t>BKｼｰﾄ　SBK-7302(1820)</t>
  </si>
  <si>
    <t>V3770010007303</t>
  </si>
  <si>
    <t>BKｼｰﾄ　SBK-7303(1350)</t>
  </si>
  <si>
    <t>V3770020007303</t>
  </si>
  <si>
    <t>BKｼｰﾄ　SBK-7303(1820)</t>
  </si>
  <si>
    <t>V3771010007307</t>
  </si>
  <si>
    <t>BKｼｰﾄ　SBK-7307(1350)</t>
  </si>
  <si>
    <t>V3771010007308</t>
  </si>
  <si>
    <t>BKｼｰﾄ　SBK-7308(1350)</t>
  </si>
  <si>
    <t>V3771010007309</t>
  </si>
  <si>
    <t>BKｼｰﾄ　SBK-7309(1350)</t>
  </si>
  <si>
    <t>V3771010007310</t>
  </si>
  <si>
    <t>BKｼｰﾄ　SBK-7310(1350)</t>
  </si>
  <si>
    <t>V3770020007801</t>
  </si>
  <si>
    <t>BKｼｰﾄ　SBK-7801(1820)</t>
  </si>
  <si>
    <t>V3770020007802</t>
  </si>
  <si>
    <t>BKｼｰﾄ　SBK-7802(1820)</t>
  </si>
  <si>
    <t>V3770020007803</t>
  </si>
  <si>
    <t>BKｼｰﾄ　SBK-7803(1820)</t>
  </si>
  <si>
    <t>V3771020007807</t>
  </si>
  <si>
    <t>BKｼｰﾄ　SBK-7807(1820)</t>
  </si>
  <si>
    <t>V3771020007808</t>
  </si>
  <si>
    <t>BKｼｰﾄ　SBK-7808(1820)</t>
  </si>
  <si>
    <t>V3771020007809</t>
  </si>
  <si>
    <t>BKｼｰﾄ　SBK-7809(1820)</t>
  </si>
  <si>
    <t>V3771020007810</t>
  </si>
  <si>
    <t>BKｼｰﾄ　SBK-7810(1820)</t>
  </si>
  <si>
    <t>V3758010007951</t>
  </si>
  <si>
    <t>BKｽﾃｯﾌﾟ　SBS-7951(950)</t>
  </si>
  <si>
    <t>ケース　　　</t>
  </si>
  <si>
    <t>V3758020007952</t>
  </si>
  <si>
    <t>BKｽﾃｯﾌﾟ　SBS-7952(1250)</t>
  </si>
  <si>
    <t>V3748010007953</t>
  </si>
  <si>
    <t>BKｽﾃｯﾌﾟ　SBS-7953(950)</t>
  </si>
  <si>
    <t>V3748020007954</t>
  </si>
  <si>
    <t>BKｽﾃｯﾌﾟ　SBS-7954(1250)</t>
  </si>
  <si>
    <t>V3758010007961</t>
  </si>
  <si>
    <t>BKｽﾃｯﾌﾟ　SBS-7961(950)</t>
  </si>
  <si>
    <t>V3758020007962</t>
  </si>
  <si>
    <t>BKｽﾃｯﾌﾟ　SBS-7962(1250)</t>
  </si>
  <si>
    <t>V3748010007963</t>
  </si>
  <si>
    <t>BKｽﾃｯﾌﾟ　SBS-7963(950)</t>
  </si>
  <si>
    <t>V3748020007964</t>
  </si>
  <si>
    <t>BKｽﾃｯﾌﾟ　SBS-7964(1250)</t>
  </si>
  <si>
    <t>V090201000320</t>
  </si>
  <si>
    <t>BKｽﾃｯﾌﾟ　ｼﾞｭｳﾃﾝｻﾞｲ</t>
  </si>
  <si>
    <t>B00020110101811</t>
  </si>
  <si>
    <t>ＢＬドレン７５　</t>
  </si>
  <si>
    <t xml:space="preserve"> 2個／箱</t>
  </si>
  <si>
    <t>3301101</t>
  </si>
  <si>
    <t>ＢＸ１５１Ｗ２５７０Ｄ　７６０Ａ</t>
  </si>
  <si>
    <t>間口:2,570--2,860mm奥行:  760--  910mm</t>
  </si>
  <si>
    <t>3301501</t>
  </si>
  <si>
    <t>ＢＸ１５１Ｗ２５７０Ｄ　７６０Ｆ</t>
  </si>
  <si>
    <t>3301401</t>
  </si>
  <si>
    <t>ＢＸ１５１Ｗ２５７０Ｄ　７６０Ｐ</t>
  </si>
  <si>
    <t>3301601</t>
  </si>
  <si>
    <t>ＢＸ１５１Ｗ２５７０Ｄ　７６０Ｔ</t>
  </si>
  <si>
    <t>3301102</t>
  </si>
  <si>
    <t>ＢＸ１５２Ｗ２５７０Ｄ１０６０Ａ</t>
  </si>
  <si>
    <t>間口:2,570--2,860mm奥行:1,060--1,210mm</t>
  </si>
  <si>
    <t>3301502</t>
  </si>
  <si>
    <t>ＢＸ１５２Ｗ２５７０Ｄ１０６０Ｆ</t>
  </si>
  <si>
    <t>3301402</t>
  </si>
  <si>
    <t>ＢＸ１５２Ｗ２５７０Ｄ１０６０Ｐ</t>
  </si>
  <si>
    <t>3301602</t>
  </si>
  <si>
    <t>ＢＸ１５２Ｗ２５７０Ｄ１０６０Ｔ</t>
  </si>
  <si>
    <t>3301503</t>
  </si>
  <si>
    <t>ＢＸ１５３Ｗ２５７０Ｄ１２１５Ｆ</t>
  </si>
  <si>
    <t>間口:2,570--2,860mm奥行:1,215--1,365mm</t>
  </si>
  <si>
    <t>3301403</t>
  </si>
  <si>
    <t>ＢＸ１５３Ｗ２５７０Ｄ１２１５Ｐ</t>
  </si>
  <si>
    <t>3301603</t>
  </si>
  <si>
    <t>ＢＸ１５３Ｗ２５７０Ｄ１２１５Ｔ</t>
  </si>
  <si>
    <t>3301103</t>
  </si>
  <si>
    <t>ＢＸ１５３Ｗ２５７０Ｄ１２５１Ａ</t>
  </si>
  <si>
    <t>3301104</t>
  </si>
  <si>
    <t>ＢＸ１５４Ｗ２５７０Ｄ１６７０Ａ</t>
  </si>
  <si>
    <t>間口:2,570--2,860mm奥行:1,670--1,820mm</t>
  </si>
  <si>
    <t>3301504</t>
  </si>
  <si>
    <t>ＢＸ１５４Ｗ２５７０Ｄ１６７０Ｆ</t>
  </si>
  <si>
    <t>3301404</t>
  </si>
  <si>
    <t>ＢＸ１５４Ｗ２５７０Ｄ１６７０Ｐ</t>
  </si>
  <si>
    <t>3301604</t>
  </si>
  <si>
    <t>ＢＸ１５４Ｗ２５７０Ｄ１６７０Ｔ</t>
  </si>
  <si>
    <t>3301511</t>
  </si>
  <si>
    <t>ＢＸ２０１Ｗ３４８０Ｄ　７６０Ｆ</t>
  </si>
  <si>
    <t>間口:3,480--3,770mm奥行:  760--  910mm</t>
  </si>
  <si>
    <t>3301411</t>
  </si>
  <si>
    <t>ＢＸ２０１Ｗ３４８０Ｄ　７６０Ｐ</t>
  </si>
  <si>
    <t>3301611</t>
  </si>
  <si>
    <t>ＢＸ２０１Ｗ３４８０Ｄ　７６０Ｔ</t>
  </si>
  <si>
    <t>3301111</t>
  </si>
  <si>
    <t>ＢＸ２０１Ｗ３４８０Ｄ７６０Ａ</t>
  </si>
  <si>
    <t>3301112</t>
  </si>
  <si>
    <t>ＢＸ２０２Ｗ３４８０Ｄ１０６０Ａ</t>
  </si>
  <si>
    <t>間口:3,480--3,770mm奥行:1,060--1,210mm</t>
  </si>
  <si>
    <t>3301512</t>
  </si>
  <si>
    <t>ＢＸ２０２Ｗ３４８０Ｄ１０６０Ｆ</t>
  </si>
  <si>
    <t>3301412</t>
  </si>
  <si>
    <t>ＢＸ２０２Ｗ３４８０Ｄ１０６０Ｐ</t>
  </si>
  <si>
    <t>3301612</t>
  </si>
  <si>
    <t>ＢＸ２０２Ｗ３４８０Ｄ１０６０Ｔ</t>
  </si>
  <si>
    <t>3301113</t>
  </si>
  <si>
    <t>ＢＸ２０３Ｗ３４８０Ｄ１２１５Ａ</t>
  </si>
  <si>
    <t>間口:3,480--3,770mm奥行:1,215--1,365mm</t>
  </si>
  <si>
    <t>3301513</t>
  </si>
  <si>
    <t>ＢＸ２０３Ｗ３４８０Ｄ１２１５Ｆ</t>
  </si>
  <si>
    <t>3301413</t>
  </si>
  <si>
    <t>ＢＸ２０３Ｗ３４８０Ｄ１２１５Ｐ</t>
  </si>
  <si>
    <t>3301613</t>
  </si>
  <si>
    <t>ＢＸ２０３Ｗ３４８０Ｄ１２１５Ｔ</t>
  </si>
  <si>
    <t>3301114</t>
  </si>
  <si>
    <t>ＢＸ２０４Ｗ３４８０Ｄ１６７０Ａ</t>
  </si>
  <si>
    <t>間口:3,480--3,770mm奥行:1,670--1,820mm</t>
  </si>
  <si>
    <t>3301514</t>
  </si>
  <si>
    <t>ＢＸ２０４Ｗ３４８０Ｄ１６７０Ｆ</t>
  </si>
  <si>
    <t>3301414</t>
  </si>
  <si>
    <t>ＢＸ２０４Ｗ３４８０Ｄ１６７０Ｐ</t>
  </si>
  <si>
    <t>3301614</t>
  </si>
  <si>
    <t>ＢＸ２０４Ｗ３４８０Ｄ１６７０Ｔ</t>
  </si>
  <si>
    <t>3301121</t>
  </si>
  <si>
    <t>ＢＸ２５１Ｗ４３９０Ｄ　７６０Ａ</t>
  </si>
  <si>
    <t>間口:4,390--4,680mm奥行:  760--  910mm</t>
  </si>
  <si>
    <t>3301521</t>
  </si>
  <si>
    <t>ＢＸ２５１Ｗ４３９０Ｄ　７６０Ｆ</t>
  </si>
  <si>
    <t>3301421</t>
  </si>
  <si>
    <t>ＢＸ２５１Ｗ４３９０Ｄ　７６０Ｐ</t>
  </si>
  <si>
    <t>3301621</t>
  </si>
  <si>
    <t>ＢＸ２５１Ｗ４３９０Ｄ　７６０Ｔ</t>
  </si>
  <si>
    <t>3301122</t>
  </si>
  <si>
    <t>ＢＸ２５２Ｗ４３９０Ｄ１０６０Ａ</t>
  </si>
  <si>
    <t>間口:4,390--4,680mm奥行:1,060--1,210mm</t>
  </si>
  <si>
    <t>3301522</t>
  </si>
  <si>
    <t>ＢＸ２５２Ｗ４３９０Ｄ１０６０Ｆ</t>
  </si>
  <si>
    <t>3301422</t>
  </si>
  <si>
    <t>ＢＸ２５２Ｗ４３９０Ｄ１０６０Ｐ</t>
  </si>
  <si>
    <t>3301622</t>
  </si>
  <si>
    <t>ＢＸ２５２Ｗ４３９０Ｄ１０６０Ｔ</t>
  </si>
  <si>
    <t>3301123</t>
  </si>
  <si>
    <t>ＢＸ２５３Ｗ４３９０Ｄ１２１５Ａ</t>
  </si>
  <si>
    <t>間口:4,390--4,680mm奥行:1,215--1,365mm</t>
  </si>
  <si>
    <t>3301523</t>
  </si>
  <si>
    <t>ＢＸ２５３Ｗ４３９０Ｄ１２１５Ｆ</t>
  </si>
  <si>
    <t>3301423</t>
  </si>
  <si>
    <t>ＢＸ２５３Ｗ４３９０Ｄ１２１５Ｐ</t>
  </si>
  <si>
    <t>3301623</t>
  </si>
  <si>
    <t>ＢＸ２５３Ｗ４３９０Ｄ１２１５Ｔ</t>
  </si>
  <si>
    <t>3301124</t>
  </si>
  <si>
    <t>ＢＸ２５４Ｗ４３９０Ｄ１６７０Ａ</t>
  </si>
  <si>
    <t>間口:4,390--4,680mm奥行:1,670--1,820mm</t>
  </si>
  <si>
    <t>3301524</t>
  </si>
  <si>
    <t>ＢＸ２５４Ｗ４３９０Ｄ１６７０Ｆ</t>
  </si>
  <si>
    <t>3301424</t>
  </si>
  <si>
    <t>ＢＸ２５４Ｗ４３９０Ｄ１６７０Ｐ</t>
  </si>
  <si>
    <t>3301624</t>
  </si>
  <si>
    <t>ＢＸ２５４Ｗ４３９０Ｄ１６７０Ｔ</t>
  </si>
  <si>
    <t>3301131</t>
  </si>
  <si>
    <t>ＢＸ３０１Ｗ５３００Ｄ　７６０Ａ</t>
  </si>
  <si>
    <t>間口:5,300--5,590mm奥行:  760--  910mm</t>
  </si>
  <si>
    <t>3301531</t>
  </si>
  <si>
    <t>ＢＸ３０１Ｗ５３００Ｄ　７６０Ｆ</t>
  </si>
  <si>
    <t>3301431</t>
  </si>
  <si>
    <t>ＢＸ３０１Ｗ５３００Ｄ　７６０Ｐ</t>
  </si>
  <si>
    <t>3301631</t>
  </si>
  <si>
    <t>ＢＸ３０１Ｗ５３００Ｄ　７６０T</t>
  </si>
  <si>
    <t>3301132</t>
  </si>
  <si>
    <t>ＢＸ３０２Ｗ５３００Ｄ１０６０Ａ</t>
  </si>
  <si>
    <t>間口:5,300--5,590mm奥行:1,060--1,210mm</t>
  </si>
  <si>
    <t>3301532</t>
  </si>
  <si>
    <t>ＢＸ３０２Ｗ５３００Ｄ１０６０Ｆ</t>
  </si>
  <si>
    <t>3301432</t>
  </si>
  <si>
    <t>ＢＸ３０２Ｗ５３００Ｄ１０６０Ｐ</t>
  </si>
  <si>
    <t>3301632</t>
  </si>
  <si>
    <t>ＢＸ３０２Ｗ５３００Ｄ１０６０Ｔ</t>
  </si>
  <si>
    <t>3301133</t>
  </si>
  <si>
    <t>ＢＸ３０３Ｗ５３００Ｄ１２１５Ａ</t>
  </si>
  <si>
    <t>間口:5,300--5,590mm奥行:1,215--1,365mm</t>
  </si>
  <si>
    <t>3301533</t>
  </si>
  <si>
    <t>ＢＸ３０３Ｗ５３００Ｄ１２１５Ｆ</t>
  </si>
  <si>
    <t>3301433</t>
  </si>
  <si>
    <t>ＢＸ３０３Ｗ５３００Ｄ１２１５Ｐ</t>
  </si>
  <si>
    <t>3301633</t>
  </si>
  <si>
    <t>ＢＸ３０３Ｗ５３００Ｄ１２１５Ｔ</t>
  </si>
  <si>
    <t>3301134</t>
  </si>
  <si>
    <t>ＢＸ３０４Ｗ５３００Ｄ１６７０Ａ</t>
  </si>
  <si>
    <t>間口:5,300--5,590mm奥行:1,670--1,820mm</t>
  </si>
  <si>
    <t>3301534</t>
  </si>
  <si>
    <t>ＢＸ３０４Ｗ５３００Ｄ１６７０Ｆ</t>
  </si>
  <si>
    <t>3301434</t>
  </si>
  <si>
    <t>ＢＸ３０４Ｗ５３００Ｄ１６７０Ｐ</t>
  </si>
  <si>
    <t>3301634</t>
  </si>
  <si>
    <t>ＢＸ３０４Ｗ５３００Ｄ１６７０Ｔ</t>
  </si>
  <si>
    <t>3301141</t>
  </si>
  <si>
    <t>ＢＸ３５１Ｗ６２１０Ｄ　７６０Ａ</t>
  </si>
  <si>
    <t>間口:6,210--6,500mm奥行:  760--  910mm</t>
  </si>
  <si>
    <t>3301541</t>
  </si>
  <si>
    <t>ＢＸ３５１Ｗ６２１０Ｄ　７６０Ｆ</t>
  </si>
  <si>
    <t>3301441</t>
  </si>
  <si>
    <t>ＢＸ３５１Ｗ６２１０Ｄ　７６０Ｐ</t>
  </si>
  <si>
    <t>3301641</t>
  </si>
  <si>
    <t>ＢＸ３５１Ｗ６２１０Ｄ　７６０Ｔ</t>
  </si>
  <si>
    <t>3301142</t>
  </si>
  <si>
    <t>ＢＸ３５２Ｗ６２１０Ｄ１０６０Ａ</t>
  </si>
  <si>
    <t>間口:6,210--6,500mm奥行:1,060--1,210mm</t>
  </si>
  <si>
    <t>3301542</t>
  </si>
  <si>
    <t>ＢＸ３５２Ｗ６２１０Ｄ１０６０Ｆ</t>
  </si>
  <si>
    <t>3301442</t>
  </si>
  <si>
    <t>ＢＸ３５２Ｗ６２１０Ｄ１０６０Ｐ</t>
  </si>
  <si>
    <t>3301642</t>
  </si>
  <si>
    <t>ＢＸ３５２Ｗ６２１０Ｄ１０６０Ｔ</t>
  </si>
  <si>
    <t>3301143</t>
  </si>
  <si>
    <t>ＢＸ３５３Ｗ６２１０Ｄ１２１５Ａ</t>
  </si>
  <si>
    <t>間口:6,210--6,500mm奥行:1,215--1,365mm</t>
  </si>
  <si>
    <t>3301543</t>
  </si>
  <si>
    <t>ＢＸ３５３Ｗ６２１０Ｄ１２１５Ｆ</t>
  </si>
  <si>
    <t>3301443</t>
  </si>
  <si>
    <t>ＢＸ３５３Ｗ６２１０Ｄ１２１５Ｐ</t>
  </si>
  <si>
    <t>3301643</t>
  </si>
  <si>
    <t>ＢＸ３５３Ｗ６２１０Ｄ１２１５Ｔ</t>
  </si>
  <si>
    <t>3301144</t>
  </si>
  <si>
    <t>ＢＸ３５４Ｗ６２１０Ｄ１６７０Ａ</t>
  </si>
  <si>
    <t>間口:6,210--6,500mm奥行:1,670--1,820mm</t>
  </si>
  <si>
    <t>3301544</t>
  </si>
  <si>
    <t>ＢＸ３５４Ｗ６２１０Ｄ１６７０Ｆ</t>
  </si>
  <si>
    <t>3301444</t>
  </si>
  <si>
    <t>ＢＸ３５４Ｗ６２１０Ｄ１６７０Ｐ</t>
  </si>
  <si>
    <t>3301644</t>
  </si>
  <si>
    <t>ＢＸ３５４Ｗ６２１０Ｄ１６７０Ｔ</t>
  </si>
  <si>
    <t>3301151</t>
  </si>
  <si>
    <t>ＢＸ４０１Ｗ７１２０Ｄ　７６０Ａ</t>
  </si>
  <si>
    <t>間口:7,120--7,400mm奥行:  760--  910mm</t>
  </si>
  <si>
    <t>3301551</t>
  </si>
  <si>
    <t>ＢＸ４０１Ｗ７１２０Ｄ　７６０Ｆ</t>
  </si>
  <si>
    <t>3301451</t>
  </si>
  <si>
    <t>ＢＸ４０１Ｗ７１２０Ｄ　７６０Ｐ</t>
  </si>
  <si>
    <t>3301651</t>
  </si>
  <si>
    <t>ＢＸ４０１Ｗ７１２０Ｄ　７６０Ｔ</t>
  </si>
  <si>
    <t>3301152</t>
  </si>
  <si>
    <t>ＢＸ４０２Ｗ７１２０Ｄ１０６０Ａ</t>
  </si>
  <si>
    <t>間口:7,120--7,400mm奥行:1,060--1,210mm</t>
  </si>
  <si>
    <t>3301552</t>
  </si>
  <si>
    <t>ＢＸ４０２Ｗ７１２０Ｄ１０６０Ｆ</t>
  </si>
  <si>
    <t>3301452</t>
  </si>
  <si>
    <t>ＢＸ４０２Ｗ７１２０Ｄ１０６０Ｐ</t>
  </si>
  <si>
    <t>3301652</t>
  </si>
  <si>
    <t>ＢＸ４０２Ｗ７１２０Ｄ１０６０Ｔ</t>
  </si>
  <si>
    <t>3301153</t>
  </si>
  <si>
    <t>ＢＸ４０３Ｗ７１２０Ｄ１２１５Ａ</t>
  </si>
  <si>
    <t>間口:7,120--7,400mm奥行:1,215--1,365mm</t>
  </si>
  <si>
    <t>3301553</t>
  </si>
  <si>
    <t>ＢＸ４０３Ｗ７１２０Ｄ１２１５Ｆ</t>
  </si>
  <si>
    <t>3301453</t>
  </si>
  <si>
    <t>ＢＸ４０３Ｗ７１２０Ｄ１２１５Ｐ</t>
  </si>
  <si>
    <t>3301653</t>
  </si>
  <si>
    <t>ＢＸ４０３Ｗ７１２０Ｄ１２１５Ｔ</t>
  </si>
  <si>
    <t>3301154</t>
  </si>
  <si>
    <t>ＢＸ４０４Ｗ７１２０Ｄ１６７０Ａ</t>
  </si>
  <si>
    <t>間口:7,120--7,400mm奥行:1,670--1,820mm</t>
  </si>
  <si>
    <t>3301554</t>
  </si>
  <si>
    <t>ＢＸ４０４Ｗ７１２０Ｄ１６７０Ｆ</t>
  </si>
  <si>
    <t>3301454</t>
  </si>
  <si>
    <t>ＢＸ４０４Ｗ７１２０Ｄ１６７０Ｐ</t>
  </si>
  <si>
    <t>3301654</t>
  </si>
  <si>
    <t>ＢＸ４０４Ｗ７１２０Ｄ１６７０Ｔ</t>
  </si>
  <si>
    <t>2651259</t>
  </si>
  <si>
    <t>ＣＡ２４０横レール設置冶具セット</t>
  </si>
  <si>
    <t>B00020210100010</t>
  </si>
  <si>
    <t>ＣＢ－１１５コーナー防水テープ</t>
  </si>
  <si>
    <t>120袋/箱4枚/袋 入り</t>
  </si>
  <si>
    <t>2652404</t>
  </si>
  <si>
    <t>ＣＩＣ－横目地プレートＮ</t>
  </si>
  <si>
    <t>3240200</t>
  </si>
  <si>
    <t>ＣＬルーフィング２号</t>
  </si>
  <si>
    <t>B00010130108250</t>
  </si>
  <si>
    <t>ＣＭ－１</t>
  </si>
  <si>
    <t>B00010130108251</t>
  </si>
  <si>
    <t>ＣＭ－２</t>
  </si>
  <si>
    <t>V9047010001</t>
  </si>
  <si>
    <t>ＣＰシート</t>
    <phoneticPr fontId="58"/>
  </si>
  <si>
    <t>4.0X310X20ｍ/巻</t>
    <phoneticPr fontId="58"/>
  </si>
  <si>
    <t>巻</t>
    <rPh sb="0" eb="1">
      <t>マキ</t>
    </rPh>
    <phoneticPr fontId="66"/>
  </si>
  <si>
    <t>2651114</t>
  </si>
  <si>
    <t>ＣＳ－アングル０．５Ｐ</t>
  </si>
  <si>
    <t>2651101</t>
  </si>
  <si>
    <t>ＣＳ－アングル１Ｐ　</t>
  </si>
  <si>
    <t>2651103</t>
  </si>
  <si>
    <t>ＣＳ－ガイドレール１Ｐ</t>
  </si>
  <si>
    <t>2651102</t>
  </si>
  <si>
    <t>ＣＳ－ガイドレール２Ｐ</t>
  </si>
  <si>
    <t>2652123</t>
  </si>
  <si>
    <t>ＣＳ－ガイドレールＺ１Ｐ</t>
  </si>
  <si>
    <t>2652122</t>
  </si>
  <si>
    <t>ＣＳ－ガイドレールＺ２Ｐ</t>
  </si>
  <si>
    <t>2651100</t>
  </si>
  <si>
    <t>ＣＳ－横レール　</t>
  </si>
  <si>
    <t>2651104</t>
  </si>
  <si>
    <t>ＣＳ－横目地プレート　</t>
  </si>
  <si>
    <t>2651105</t>
  </si>
  <si>
    <t>ＣＳ－縦目地プレート　</t>
  </si>
  <si>
    <t>2651118</t>
  </si>
  <si>
    <t>ＣＳ－千鳥目地プレート</t>
  </si>
  <si>
    <t>2652372</t>
  </si>
  <si>
    <t>ＣＳ－入隅用ガイドレール</t>
  </si>
  <si>
    <t>B00010110102510</t>
  </si>
  <si>
    <t>ＤＩＰＳディスク</t>
    <phoneticPr fontId="58"/>
  </si>
  <si>
    <t>300枚／箱</t>
    <rPh sb="3" eb="4">
      <t>マイ</t>
    </rPh>
    <rPh sb="5" eb="6">
      <t>ハコ</t>
    </rPh>
    <phoneticPr fontId="58"/>
  </si>
  <si>
    <t>B00010110102504</t>
  </si>
  <si>
    <t>ＤＩＰＳビス３５</t>
  </si>
  <si>
    <t>B00010110102505</t>
  </si>
  <si>
    <t>ＤＩＰＳビス６０</t>
  </si>
  <si>
    <t>B00010110102508</t>
  </si>
  <si>
    <t>ＤＩＰＳビス平頭５・１６</t>
  </si>
  <si>
    <t>500本／箱</t>
  </si>
  <si>
    <t>B00020270100030</t>
  </si>
  <si>
    <t>ＤＫルーフィング</t>
    <phoneticPr fontId="58"/>
  </si>
  <si>
    <t>B00020270100031</t>
  </si>
  <si>
    <t>ＤＫルーフィング１０．５</t>
  </si>
  <si>
    <t>B00020270100032</t>
  </si>
  <si>
    <t>ＤＫ粘着ルーフィング</t>
  </si>
  <si>
    <t>B00020270100033</t>
  </si>
  <si>
    <t>ＤＫ粘着ルーフィング１０</t>
  </si>
  <si>
    <t>B00010110400007</t>
  </si>
  <si>
    <t>ＤＯパイプ（１２本入）</t>
  </si>
  <si>
    <t>径150mm, L=1m／本12本入／箱</t>
  </si>
  <si>
    <t>2652411</t>
  </si>
  <si>
    <t>ＥＰＤＭ　３ｔｘ５ｗｘ３０００ｍｍ</t>
    <phoneticPr fontId="58"/>
  </si>
  <si>
    <t>B00020110101020</t>
  </si>
  <si>
    <t>ＥＰドレンキャップタテ</t>
  </si>
  <si>
    <t>110mm×35mm50個／箱</t>
  </si>
  <si>
    <t>B00020110101015</t>
  </si>
  <si>
    <t>ＥＰドレンキャップヨコ（５０個入）</t>
  </si>
  <si>
    <t>100mm×46mm×87mm50個／箱</t>
  </si>
  <si>
    <t>B00020110101012</t>
  </si>
  <si>
    <t>ＥＰドレンタテ　ＭＨＬ５１０（２入）</t>
  </si>
  <si>
    <t>2ｾｯﾄ入り／箱 119mm×510mm L=510mm</t>
  </si>
  <si>
    <t>2606219</t>
  </si>
  <si>
    <t>ＥＰドレンタテベースプレート</t>
  </si>
  <si>
    <t>198mm×198mm10個／箱</t>
  </si>
  <si>
    <t>B00020110101001</t>
  </si>
  <si>
    <t>ＥＰドレンタテベースプレートＳＤ</t>
  </si>
  <si>
    <t>W250×D300×H25010個／箱</t>
  </si>
  <si>
    <t>B00020110101021</t>
  </si>
  <si>
    <t>ＥＰドレンタテ用口元リング－ＳＤ</t>
  </si>
  <si>
    <t>ﾀﾃﾄﾞﾚﾝ用口元ﾘﾝｸﾞ10個／袋</t>
  </si>
  <si>
    <t>B00020110101031</t>
  </si>
  <si>
    <t>ＥＰドレンヨコＤＸ２５０－ＳＤ</t>
  </si>
  <si>
    <t>198mm×198mm×140mmL=255mm</t>
  </si>
  <si>
    <t>B00020110101026</t>
  </si>
  <si>
    <t>ＥＰドレンヨコＤＸ－ＳＤ</t>
  </si>
  <si>
    <t>198mm×198mm×140mmL=200mm 1ｾｯﾄ／箱</t>
  </si>
  <si>
    <t>2606224</t>
  </si>
  <si>
    <t>ＥＰドレンヨコ平ツバタイプ</t>
  </si>
  <si>
    <t>５個／箱</t>
  </si>
  <si>
    <t>B00020110101006</t>
  </si>
  <si>
    <t>ＥＰドレンヨコ平ツバタイプ－ＳＤ</t>
  </si>
  <si>
    <t>B00020110101016</t>
  </si>
  <si>
    <t>ＥＰドレンヨコ用口元キャップ－ＳＤ</t>
  </si>
  <si>
    <t>ﾖｺﾄﾞﾚﾝ用口元ｷｬｯﾌﾟ10個／袋</t>
  </si>
  <si>
    <t>B00020110101035</t>
  </si>
  <si>
    <t>ＥＰドレン横　本体　</t>
  </si>
  <si>
    <t>2606235</t>
  </si>
  <si>
    <t>ＥＰドレン横ＤＸ２５０</t>
  </si>
  <si>
    <t>2606229</t>
  </si>
  <si>
    <t>ＥＰドレン横ＤＸＮ</t>
  </si>
  <si>
    <t>B00030110101027</t>
  </si>
  <si>
    <t>ＥＳＴ－２８０　</t>
  </si>
  <si>
    <t>B00010160102041</t>
  </si>
  <si>
    <t>ＥＳサーム　Ｃー２７０Ｈ　硬化剤（春夏秋</t>
  </si>
  <si>
    <t>B00010160102042</t>
  </si>
  <si>
    <t>ＥＳサーム　Ｃー２７０Ｈ　硬化剤（冬用）</t>
  </si>
  <si>
    <t>B00010160102040</t>
  </si>
  <si>
    <t>ＥＳサーム　Ｃー２７０Ｈ　主剤</t>
  </si>
  <si>
    <t>2652178</t>
  </si>
  <si>
    <t>F-35　サイド捨水切　</t>
  </si>
  <si>
    <t>2652166</t>
  </si>
  <si>
    <t>F-35　軒先化粧水切　</t>
  </si>
  <si>
    <t>2652170</t>
  </si>
  <si>
    <t>F-35　軒先水切カバーＬ</t>
  </si>
  <si>
    <t>2652171</t>
  </si>
  <si>
    <t>F-35　軒先水切カバーＲ</t>
  </si>
  <si>
    <t>2652146</t>
  </si>
  <si>
    <t>F-35　上部水切　</t>
  </si>
  <si>
    <t>2652150</t>
  </si>
  <si>
    <t>F-35　上部水切カバーＬ</t>
  </si>
  <si>
    <t>2652151</t>
  </si>
  <si>
    <t>F-35　上部水切カバーＲ</t>
  </si>
  <si>
    <t>2652158</t>
  </si>
  <si>
    <t>F-35　上部入隅カバーＬ</t>
  </si>
  <si>
    <t>2652159</t>
  </si>
  <si>
    <t>F-35　上部入隅カバーＲ</t>
  </si>
  <si>
    <t>2650932</t>
  </si>
  <si>
    <t>Ｆ－３５軒先化粧水切　</t>
  </si>
  <si>
    <t>2652181</t>
  </si>
  <si>
    <t>F-40　サイド捨水切　</t>
  </si>
  <si>
    <t>2652169</t>
  </si>
  <si>
    <t>F-40　軒先化粧水切　</t>
  </si>
  <si>
    <t>2652176</t>
  </si>
  <si>
    <t>F-40　軒先水切カバーＬ</t>
  </si>
  <si>
    <t>2652177</t>
  </si>
  <si>
    <t>F-40　軒先水切カバーＲ</t>
  </si>
  <si>
    <t>2652149</t>
  </si>
  <si>
    <t>F-40　上部水切　</t>
  </si>
  <si>
    <t>2652156</t>
  </si>
  <si>
    <t>F-40　上部水切カバーＬ</t>
  </si>
  <si>
    <t>2652157</t>
  </si>
  <si>
    <t>F-40　上部水切カバーＲ</t>
  </si>
  <si>
    <t>2652164</t>
  </si>
  <si>
    <t>F-40　上部入隅カバーＬ</t>
  </si>
  <si>
    <t>2652165</t>
  </si>
  <si>
    <t>F-40　上部入隅カバーＲ</t>
  </si>
  <si>
    <t>2650933</t>
  </si>
  <si>
    <t>Ｆ－４０軒先化粧水切　</t>
  </si>
  <si>
    <t>2652179</t>
  </si>
  <si>
    <t>F-46　サイド捨水切　</t>
  </si>
  <si>
    <t>2652167</t>
  </si>
  <si>
    <t>F-46　軒先化粧水切　</t>
  </si>
  <si>
    <t>2652172</t>
  </si>
  <si>
    <t>F-46　軒先水切カバーＬ</t>
  </si>
  <si>
    <t>2652173</t>
  </si>
  <si>
    <t>F-46　軒先水切カバーＲ</t>
  </si>
  <si>
    <t>2652147</t>
  </si>
  <si>
    <t>F-46　上部水切　</t>
  </si>
  <si>
    <t>2652152</t>
  </si>
  <si>
    <t>F-46　上部水切カバーＬ</t>
  </si>
  <si>
    <t>2652153</t>
  </si>
  <si>
    <t>F-46　上部水切カバーＲ</t>
  </si>
  <si>
    <t>2652160</t>
  </si>
  <si>
    <t>F-46　上部入隅カバーＬ</t>
  </si>
  <si>
    <t>2652161</t>
  </si>
  <si>
    <t>F-46　上部入隅カバーＲ</t>
  </si>
  <si>
    <t>2650934</t>
  </si>
  <si>
    <t>Ｆ－４６軒先化粧水切　</t>
  </si>
  <si>
    <t>2652180</t>
  </si>
  <si>
    <t>F-50　サイド捨水切　</t>
  </si>
  <si>
    <t>2652168</t>
  </si>
  <si>
    <t>F-50　軒先化粧水切　</t>
  </si>
  <si>
    <t>2652174</t>
  </si>
  <si>
    <t>F-50　軒先水切カバーＬ</t>
  </si>
  <si>
    <t>2652175</t>
  </si>
  <si>
    <t>F-50　軒先水切カバーＲ</t>
  </si>
  <si>
    <t>2652148</t>
  </si>
  <si>
    <t>F-50　上部水切　</t>
  </si>
  <si>
    <t>2652154</t>
  </si>
  <si>
    <t>F-50　上部水切カバーＬ</t>
  </si>
  <si>
    <t>2652155</t>
  </si>
  <si>
    <t>F-50　上部水切カバーＲ</t>
  </si>
  <si>
    <t>2652162</t>
  </si>
  <si>
    <t>F-50　上部入隅カバーＬ</t>
  </si>
  <si>
    <t>2652163</t>
  </si>
  <si>
    <t>F-50　上部入隅カバーＲ</t>
  </si>
  <si>
    <t>2650935</t>
  </si>
  <si>
    <t>Ｆ－５０軒先化粧水切　</t>
  </si>
  <si>
    <t>B00030110100119</t>
  </si>
  <si>
    <t>ＦＡＸＯＣＲ変換</t>
  </si>
  <si>
    <t>B00030110100843</t>
  </si>
  <si>
    <t>ＦＤアングル</t>
  </si>
  <si>
    <t>B00010110400043</t>
  </si>
  <si>
    <t>ＦＤアングル１００Ｚ　</t>
  </si>
  <si>
    <t xml:space="preserve">L=3,000 </t>
  </si>
  <si>
    <t>B00010110400039</t>
  </si>
  <si>
    <t>ＦＤアングル３０Ｌ　茶</t>
  </si>
  <si>
    <t xml:space="preserve">L=3,000mm </t>
  </si>
  <si>
    <t>3103560</t>
  </si>
  <si>
    <t>ＦＤアングル３０Ｌ茶</t>
  </si>
  <si>
    <t>B00010110400042</t>
  </si>
  <si>
    <t>ＦＤアングル６０Ｚ　</t>
  </si>
  <si>
    <t xml:space="preserve">W=60 L=3,000 </t>
  </si>
  <si>
    <t>B00010110400211</t>
  </si>
  <si>
    <t>ＦＤウォール１００Ｒ　</t>
  </si>
  <si>
    <t>L=2,000</t>
  </si>
  <si>
    <t>B00010110400212</t>
  </si>
  <si>
    <t>ＦＤウォール１００Ｒコーナー　出隅</t>
  </si>
  <si>
    <t xml:space="preserve">250×250 </t>
  </si>
  <si>
    <t>B00010110400213</t>
  </si>
  <si>
    <t>ＦＤウォール１００Ｒコーナー　入隅</t>
  </si>
  <si>
    <t>B00010110400214</t>
  </si>
  <si>
    <t>ＦＤウォール１００Ｒジョイント板</t>
  </si>
  <si>
    <t xml:space="preserve">10枚入／袋 </t>
  </si>
  <si>
    <t>3106440</t>
  </si>
  <si>
    <t>ＦＤウォール１７０Ｒ</t>
  </si>
  <si>
    <t>3106441</t>
  </si>
  <si>
    <t>ＦＤウォール１７０Ｒ　　コーナー出隅</t>
  </si>
  <si>
    <t>250×250</t>
  </si>
  <si>
    <t>3106442</t>
  </si>
  <si>
    <t>ＦＤウォール１７０Ｒ　　コーナー入隅</t>
  </si>
  <si>
    <t>3106443</t>
  </si>
  <si>
    <t>ＦＤウォール１７０Ｒ　　ジョイント板</t>
  </si>
  <si>
    <t>L=80 5枚／袋</t>
  </si>
  <si>
    <t>B00030110100852</t>
  </si>
  <si>
    <t>ＦＤウォール８０ＥＪ板バラ</t>
  </si>
  <si>
    <t>B00030110100853</t>
  </si>
  <si>
    <t>ＦＤウォール８０Ｅサンプル用</t>
  </si>
  <si>
    <t>B00010110400245</t>
  </si>
  <si>
    <t>ＦＤウォールG　ジョイント板Ｇ</t>
  </si>
  <si>
    <t>B00010110400232</t>
  </si>
  <si>
    <t>ＦＤウォールG１００コーナー出隅</t>
  </si>
  <si>
    <t>B00010110400233</t>
  </si>
  <si>
    <t>ＦＤウォールG１００コーナー入隅</t>
  </si>
  <si>
    <t>B00010110400234</t>
  </si>
  <si>
    <t>ＦＤウォールG１００ジョイント板</t>
  </si>
  <si>
    <t>B00010110400246</t>
  </si>
  <si>
    <t>ＦＤウォールG１００ジョイント板セット</t>
  </si>
  <si>
    <t>10枚／袋（FDｳｫｰﾙG100ｼﾞｮｲﾝﾄ板10枚+ｼﾞｮｲﾝﾄ板G10枚）</t>
  </si>
  <si>
    <t>B00010110400231</t>
  </si>
  <si>
    <t>ＦＤウォールG１００水上用</t>
  </si>
  <si>
    <t>B00010110400230</t>
  </si>
  <si>
    <t>ＦＤウォールG１００本体</t>
  </si>
  <si>
    <t>B00010110400237</t>
  </si>
  <si>
    <t>ＦＤウォールG１３５コーナー出隅</t>
  </si>
  <si>
    <t>B00010110400238</t>
  </si>
  <si>
    <t>ＦＤウォールG１３５コーナー入隅</t>
  </si>
  <si>
    <t>B00010110400239</t>
  </si>
  <si>
    <t>ＦＤウォールG１３５ジョイント板</t>
  </si>
  <si>
    <t>B00010110400247</t>
  </si>
  <si>
    <t>ＦＤウォールG１３５ジョイント板セット</t>
  </si>
  <si>
    <t>10枚／袋（FDｳｫｰﾙG135ｼﾞｮｲﾝﾄ板10枚+ｼﾞｮｲﾝﾄ板G10枚）</t>
  </si>
  <si>
    <t>B00010110400236</t>
  </si>
  <si>
    <t>ＦＤウォールG１３５水上用</t>
  </si>
  <si>
    <t>B00010110400235</t>
  </si>
  <si>
    <t>ＦＤウォールG１３５本体</t>
  </si>
  <si>
    <t>B00010110400243</t>
  </si>
  <si>
    <t>ＦＤウォールG１７０　コーナー入隅</t>
  </si>
  <si>
    <t>B00010110400242</t>
  </si>
  <si>
    <t>ＦＤウォールG１７０コーナー出隅</t>
  </si>
  <si>
    <t>B00010110400244</t>
  </si>
  <si>
    <t>ＦＤウォールG１７０ジョイント板</t>
  </si>
  <si>
    <t>5枚／袋</t>
  </si>
  <si>
    <t>B00010110400248</t>
  </si>
  <si>
    <t>ＦＤウォールG１７０ジョイント板セット</t>
  </si>
  <si>
    <t>5枚／袋（FDｳｫｰﾙG170ｼﾞｮｲﾝﾄ板5枚+ｼﾞｮｲﾝﾄ板G5枚）</t>
  </si>
  <si>
    <t>B00010110400241</t>
  </si>
  <si>
    <t>ＦＤウォールG１７０水上用</t>
  </si>
  <si>
    <t>B00010110400240</t>
  </si>
  <si>
    <t>ＦＤウォールG１７０本体</t>
  </si>
  <si>
    <t>B00030110100872</t>
  </si>
  <si>
    <t>ＦＤウォールＧ１７０用アジャスター</t>
  </si>
  <si>
    <t>3101200</t>
  </si>
  <si>
    <t>ＦＤカバー小／タテ型</t>
  </si>
  <si>
    <t>外径120</t>
  </si>
  <si>
    <t>3101300</t>
  </si>
  <si>
    <t>ＦＤカバー小／横引用</t>
  </si>
  <si>
    <t>170×180</t>
  </si>
  <si>
    <t>B00010110400035</t>
  </si>
  <si>
    <t>ＦＤカバー大／タテ型</t>
  </si>
  <si>
    <t>外径240 H=280･300・350・400・450・500</t>
  </si>
  <si>
    <t>B00010110400036</t>
  </si>
  <si>
    <t>ＦＤカバー大／横引用</t>
  </si>
  <si>
    <t>300×180 H=300･355・410・465・520</t>
  </si>
  <si>
    <t>B00010110400205</t>
  </si>
  <si>
    <t>ＦＤコーンＨ１４０</t>
  </si>
  <si>
    <t>20個/袋</t>
  </si>
  <si>
    <t>B00010110400206</t>
  </si>
  <si>
    <t>ＦＤコーンＨ１９０</t>
  </si>
  <si>
    <t>B00010110400201</t>
  </si>
  <si>
    <t>ＦＤコーンＨ２０</t>
  </si>
  <si>
    <t>B00010110400202</t>
  </si>
  <si>
    <t>ＦＤコーンＨ６０</t>
  </si>
  <si>
    <t>B00010110400203</t>
  </si>
  <si>
    <t>ＦＤコーンＨ７５</t>
  </si>
  <si>
    <t>B00010110400204</t>
  </si>
  <si>
    <t>ＦＤコーンＨ８６</t>
  </si>
  <si>
    <t>3100511</t>
  </si>
  <si>
    <t>ＦＤドレインＬ</t>
  </si>
  <si>
    <t>1m×1.5m 10枚／ｾｯﾄ</t>
  </si>
  <si>
    <t>B00010110400028</t>
  </si>
  <si>
    <t>ＦＤドレインＬＨ　</t>
  </si>
  <si>
    <t>1m×1.5m10枚／ｾｯﾄ</t>
  </si>
  <si>
    <t>B00010110400029</t>
  </si>
  <si>
    <t>ＦＤドレインＬＮ</t>
  </si>
  <si>
    <t>B00010110400027</t>
  </si>
  <si>
    <t>ＦＤピン</t>
  </si>
  <si>
    <t>100個／箱</t>
  </si>
  <si>
    <t>B00010110400030</t>
  </si>
  <si>
    <t>ＦＤフィルター１０００</t>
  </si>
  <si>
    <t>1m×25m</t>
  </si>
  <si>
    <t>B00010110400031</t>
  </si>
  <si>
    <t>ＦＤフィルター２０００</t>
  </si>
  <si>
    <t>2m×25m</t>
  </si>
  <si>
    <t>B00010110400034</t>
  </si>
  <si>
    <t>ＦＤフィルター４０Ａ（１．５）</t>
  </si>
  <si>
    <t>B00010110400032</t>
  </si>
  <si>
    <t>ＦＤフィルターＴ１</t>
  </si>
  <si>
    <t>B00010110400033</t>
  </si>
  <si>
    <t>ＦＤフィルターＴ２</t>
  </si>
  <si>
    <t>B00010110400021</t>
  </si>
  <si>
    <t>ＦＤフィルム２０００</t>
  </si>
  <si>
    <t>B00010110400022</t>
  </si>
  <si>
    <t>ＦＤフィルムＴ２</t>
  </si>
  <si>
    <t>B00010110400024</t>
  </si>
  <si>
    <t>ＦＤマット１０００</t>
  </si>
  <si>
    <t>3100440</t>
  </si>
  <si>
    <t>ＦＤマット１０００Ｓ</t>
  </si>
  <si>
    <t>1m×25m／巻</t>
  </si>
  <si>
    <t>B00010110400025</t>
  </si>
  <si>
    <t>ＦＤマット２０００</t>
  </si>
  <si>
    <t>B00010110400019</t>
  </si>
  <si>
    <t>ＦＤマット２５０　</t>
  </si>
  <si>
    <t>0.25m×25m（4巻/袋）ビニール袋梱包</t>
  </si>
  <si>
    <t>B00010110400020</t>
  </si>
  <si>
    <t>ＦＤマット５００　</t>
  </si>
  <si>
    <t>0.5m×25m（2巻/袋）ビニール袋梱包</t>
  </si>
  <si>
    <t>B00010110400023</t>
  </si>
  <si>
    <t>ＦＤマットＳ　</t>
  </si>
  <si>
    <t>1m×25m(50cm間隔ｽﾘｯﾄ入り)／巻</t>
  </si>
  <si>
    <t>B00010110400008</t>
  </si>
  <si>
    <t>ＦＤマルチ（赤）　</t>
  </si>
  <si>
    <t>20ﾘｯﾄﾙ／袋</t>
  </si>
  <si>
    <t>3103901</t>
  </si>
  <si>
    <t>ＦＤワッシャー　</t>
  </si>
  <si>
    <t>20枚／袋</t>
  </si>
  <si>
    <t>B00010110400041</t>
  </si>
  <si>
    <t>ＦＤワッシャーＮ　</t>
  </si>
  <si>
    <t xml:space="preserve">ﾜｯｼｬｰ20枚・ﾋﾞｽ20本／袋 </t>
  </si>
  <si>
    <t>B00010110400026</t>
  </si>
  <si>
    <t>ＦＤ芝生用マット　</t>
  </si>
  <si>
    <t>1m×10m×ｔ25／巻</t>
  </si>
  <si>
    <t>B00030110100881</t>
  </si>
  <si>
    <t>ＦＥ１１０Ａファシア生地材　２．２ｍ</t>
  </si>
  <si>
    <t>B00030110100808</t>
  </si>
  <si>
    <t>ＦＥ７０Ａ　Ｒ用キャント　生地材</t>
  </si>
  <si>
    <t>B00030110100809</t>
  </si>
  <si>
    <t>ＦＥ７０Ａ　Ｒ用ファシア　生地材</t>
  </si>
  <si>
    <t>B00030110100882</t>
  </si>
  <si>
    <t>ＦＥ７０Ａ　ファシア生地材　２．２ｍ</t>
  </si>
  <si>
    <t>B00010150101499</t>
  </si>
  <si>
    <t>ＦＥＣ用ビス　</t>
  </si>
  <si>
    <t>250本/箱</t>
  </si>
  <si>
    <t>B00020110101212</t>
  </si>
  <si>
    <t>ＦＧウォークＡＭ（アンバー）</t>
  </si>
  <si>
    <t>410mm×1000m ×1.3mm25枚／束</t>
  </si>
  <si>
    <t>B00020110101215</t>
  </si>
  <si>
    <t>ＦＧウォークＣＯＳ　</t>
  </si>
  <si>
    <t>B00020110101213</t>
  </si>
  <si>
    <t>ＦＧウォークＣＲ（コーラル）</t>
  </si>
  <si>
    <t>B00020110101211</t>
  </si>
  <si>
    <t>ＦＧウォークＧＲ（グラニット）</t>
  </si>
  <si>
    <t>B00020110101214</t>
  </si>
  <si>
    <t>ＦＧウォークＧＲＳ　</t>
  </si>
  <si>
    <t>B00020110101225</t>
  </si>
  <si>
    <t>ＦＧウォーク共砂ＣＯＳ</t>
  </si>
  <si>
    <t>B00020110101221</t>
  </si>
  <si>
    <t>ＦＧウォーク共砂ＧＲ（グラニット）</t>
  </si>
  <si>
    <t>B00020110101224</t>
  </si>
  <si>
    <t>ＦＧウォーク共砂ＧＲＳ</t>
  </si>
  <si>
    <t>B00020110101222</t>
  </si>
  <si>
    <t>ＦＧウォーク共砂ＮＡＭ（アンバー）</t>
  </si>
  <si>
    <t>B00020110101223</t>
  </si>
  <si>
    <t>ＦＧウォーク共砂ＮＣＲ（コーラル）</t>
  </si>
  <si>
    <t>B00010150101531</t>
  </si>
  <si>
    <t>ＦＧボードＥ</t>
  </si>
  <si>
    <t>L=1,494mm</t>
  </si>
  <si>
    <t>B00030110100806</t>
  </si>
  <si>
    <t>ＦＴ６０　Ｒ用押え生地材</t>
  </si>
  <si>
    <t>B00030110100807</t>
  </si>
  <si>
    <t>ＦＴ６０　Ｒ用見付生地材</t>
  </si>
  <si>
    <t>B00030110100884</t>
  </si>
  <si>
    <t>ＦＴ６０　穴無し生地材　２．２ｍ</t>
  </si>
  <si>
    <t>B00010110102451</t>
  </si>
  <si>
    <t>ＦＶ－５０</t>
  </si>
  <si>
    <t>B00010110102452</t>
  </si>
  <si>
    <t>ＦＸ－３３</t>
  </si>
  <si>
    <t>330mm×16m</t>
  </si>
  <si>
    <t>B00020110101201</t>
  </si>
  <si>
    <t>Ｆウォーク　Ｈ－１</t>
  </si>
  <si>
    <t>410mm×998mm15枚／束</t>
  </si>
  <si>
    <t>B00020110101202</t>
  </si>
  <si>
    <t>Ｆウォーク　Ｈ－２カシマ</t>
  </si>
  <si>
    <t>410mm×998mm11枚／束</t>
  </si>
  <si>
    <t>B00020110101203</t>
  </si>
  <si>
    <t>Ｆウォーク　Ｈ－３ベニサンゴ</t>
  </si>
  <si>
    <t>B00010150101770</t>
  </si>
  <si>
    <t>フラッシュエッジ１１０Ａ</t>
    <phoneticPr fontId="58"/>
  </si>
  <si>
    <t>ﾌｧｼｱ L=,1995mm　ｷｬﾝﾄ L=2,000mm</t>
    <phoneticPr fontId="58"/>
  </si>
  <si>
    <t>B00010150101772</t>
  </si>
  <si>
    <t>フラッシュエッジ１１０Ａ　キャント</t>
    <phoneticPr fontId="58"/>
  </si>
  <si>
    <t>B00010150101760</t>
  </si>
  <si>
    <t>フラッシュエッジ１１０Ａ　ジョイント板</t>
    <phoneticPr fontId="58"/>
  </si>
  <si>
    <t>B00010150101771</t>
  </si>
  <si>
    <t>フラッシュエッジ１１０Ａ　ファシア</t>
    <phoneticPr fontId="58"/>
  </si>
  <si>
    <t>B00010150101752</t>
  </si>
  <si>
    <t>フラッシュエッジ１１０Ａ　出隅</t>
    <phoneticPr fontId="58"/>
  </si>
  <si>
    <t>ﾌｧｼｱL1=L2=300mm　ｷｬﾝﾄL1=L2=400mm</t>
    <phoneticPr fontId="58"/>
  </si>
  <si>
    <t>B00010150101757</t>
  </si>
  <si>
    <t>フラッシュエッジ１１０Ａ　出隅　キャント</t>
    <phoneticPr fontId="58"/>
  </si>
  <si>
    <t>400mm×400mm</t>
  </si>
  <si>
    <t>B00010150101756</t>
  </si>
  <si>
    <t>フラッシュエッジ１１０Ａ　出隅　ファシア</t>
    <phoneticPr fontId="58"/>
  </si>
  <si>
    <t>L1=L2=300m</t>
    <phoneticPr fontId="58"/>
  </si>
  <si>
    <t>B00010150101761</t>
  </si>
  <si>
    <t>フラッシュエッジ１１０Ａ　小口フタ</t>
    <phoneticPr fontId="58"/>
  </si>
  <si>
    <t>B00010150101753</t>
  </si>
  <si>
    <t>フラッシュエッジ１１０Ａ　入隅</t>
    <phoneticPr fontId="58"/>
  </si>
  <si>
    <t>B00010150101759</t>
  </si>
  <si>
    <t>フラッシュエッジ１１０Ａ　入隅　キャント</t>
    <phoneticPr fontId="58"/>
  </si>
  <si>
    <t>B00010150101758</t>
  </si>
  <si>
    <t>フラッシュエッジ１１０Ａ　入隅　ファシア</t>
    <phoneticPr fontId="58"/>
  </si>
  <si>
    <t>L1=L2=300mm</t>
    <phoneticPr fontId="58"/>
  </si>
  <si>
    <t>B00010150101473</t>
  </si>
  <si>
    <t>フラッシュエッジ２５　ジョイント板</t>
    <rPh sb="16" eb="17">
      <t>バン</t>
    </rPh>
    <phoneticPr fontId="58"/>
  </si>
  <si>
    <t>B00010150101482</t>
  </si>
  <si>
    <t>フラッシュエッジ２５　ジョイント板　Ｔ－</t>
    <rPh sb="16" eb="17">
      <t>バン</t>
    </rPh>
    <phoneticPr fontId="58"/>
  </si>
  <si>
    <t>B00010150101472</t>
  </si>
  <si>
    <t>フラッシュエッジ２５　キャント</t>
  </si>
  <si>
    <t>B00010150101471</t>
  </si>
  <si>
    <t>フラッシュエッジ２５　ファシア</t>
    <phoneticPr fontId="58"/>
  </si>
  <si>
    <t>B00010150101481</t>
  </si>
  <si>
    <t>フラッシュエッジ２５　ファシア　Ｔ－</t>
    <phoneticPr fontId="58"/>
  </si>
  <si>
    <t>B00010150101470</t>
  </si>
  <si>
    <t>フラッシュエッジ２５</t>
    <phoneticPr fontId="58"/>
  </si>
  <si>
    <t>B00010150101480</t>
  </si>
  <si>
    <t>フラッシュエッジ２５　Ｔ－</t>
    <phoneticPr fontId="58"/>
  </si>
  <si>
    <t>B00010150101476</t>
  </si>
  <si>
    <t>フラッシュエッジ２５　出隅キャント</t>
  </si>
  <si>
    <t>B00010150101475</t>
  </si>
  <si>
    <t>フラッシュエッジ２５　出隅ファシア</t>
    <phoneticPr fontId="58"/>
  </si>
  <si>
    <t>B00010150101484</t>
  </si>
  <si>
    <t>フラッシュエッジ２５　出隅ファシア　Ｔ－</t>
    <phoneticPr fontId="58"/>
  </si>
  <si>
    <t>B00010150101474</t>
  </si>
  <si>
    <t>フラッシュエッジ２５　出隅</t>
    <phoneticPr fontId="58"/>
  </si>
  <si>
    <t>B00010150101483</t>
  </si>
  <si>
    <t>フラッシュエッジ２５　出隅　Ｔ－</t>
    <phoneticPr fontId="58"/>
  </si>
  <si>
    <t>B00010150101479</t>
  </si>
  <si>
    <t>フラッシュエッジ２５　入隅キャント</t>
  </si>
  <si>
    <t>B00010150101478</t>
  </si>
  <si>
    <t>フラッシュエッジ２５　入隅ファシア</t>
    <phoneticPr fontId="58"/>
  </si>
  <si>
    <t>B00010150101486</t>
  </si>
  <si>
    <t>フラッシュエッジ２５　入隅ファシア　Ｔ－</t>
    <phoneticPr fontId="58"/>
  </si>
  <si>
    <t>B00010150101477</t>
  </si>
  <si>
    <t>フラッシュエッジ２５　入隅</t>
    <phoneticPr fontId="58"/>
  </si>
  <si>
    <t>B00010150101485</t>
  </si>
  <si>
    <t>フラッシュエッジ２５　入隅　Ｔ－</t>
    <phoneticPr fontId="58"/>
  </si>
  <si>
    <t>B00010150101497</t>
  </si>
  <si>
    <t>フラッシュエッジ２５用板パッキン</t>
  </si>
  <si>
    <t>B00010150101570</t>
  </si>
  <si>
    <t>フラッシュエッジ７０Ａ</t>
    <phoneticPr fontId="58"/>
  </si>
  <si>
    <t>B00010150101572</t>
  </si>
  <si>
    <t>フラッシュエッジ７０Ａ　キャント</t>
    <phoneticPr fontId="58"/>
  </si>
  <si>
    <t>B00010150101571</t>
  </si>
  <si>
    <t>フラッシュエッジ７０Ａ　ファシア</t>
    <phoneticPr fontId="58"/>
  </si>
  <si>
    <t>B00010150101629</t>
  </si>
  <si>
    <t>フラッシュエッジ７０Ａ　Ｊ板　Ｔ－３</t>
    <phoneticPr fontId="58"/>
  </si>
  <si>
    <t>B00010150101573</t>
  </si>
  <si>
    <t>フラッシュエッジ７０Ａ　Ｔ－３</t>
    <phoneticPr fontId="58"/>
  </si>
  <si>
    <t>B00010150101610</t>
  </si>
  <si>
    <t>フラッシュエッジ７０Ａ　Ｊ板</t>
    <phoneticPr fontId="58"/>
  </si>
  <si>
    <t>B00010150101574</t>
  </si>
  <si>
    <t>フラッシュエッジ７０Ａ　ファシア　Ｔ－３</t>
    <phoneticPr fontId="58"/>
  </si>
  <si>
    <t>B00010150101602</t>
  </si>
  <si>
    <t>フラッシュエッジ７０Ａ　出隅</t>
    <phoneticPr fontId="58"/>
  </si>
  <si>
    <t>ﾌｧｼｱL1=L2=300mm、ｷｬﾝﾄL1=L2=400mm　</t>
    <phoneticPr fontId="58"/>
  </si>
  <si>
    <t>B00010150101624</t>
  </si>
  <si>
    <t>フラッシュエッジ７０Ａ　出隅　Ｔ－３</t>
    <phoneticPr fontId="58"/>
  </si>
  <si>
    <t>ﾌｧｼｱL1=L2=300mm、ｷｬﾝﾄL1=L2=400mm</t>
    <phoneticPr fontId="58"/>
  </si>
  <si>
    <t>B00010150101607</t>
  </si>
  <si>
    <t>フラッシュエッジ７０Ａ　出隅　キャント</t>
    <phoneticPr fontId="58"/>
  </si>
  <si>
    <t>B00010150101606</t>
  </si>
  <si>
    <t>フラッシュエッジ７０Ａ　出隅　ファシア</t>
    <phoneticPr fontId="58"/>
  </si>
  <si>
    <t>B00010150101627</t>
  </si>
  <si>
    <t>フラッシュエッジ７０Ａ　出隅　ファシア　Ｔ－３</t>
    <phoneticPr fontId="58"/>
  </si>
  <si>
    <t>B00010150101611</t>
  </si>
  <si>
    <t>フラッシュエッジ７０Ａ　小口フタ</t>
    <phoneticPr fontId="58"/>
  </si>
  <si>
    <t>B00010150101621</t>
  </si>
  <si>
    <t>フラッシュエッジ７０Ａ　小口フタ　Ｔ－３</t>
    <phoneticPr fontId="58"/>
  </si>
  <si>
    <t>B00010150101603</t>
  </si>
  <si>
    <t>フラッシュエッジ７０Ａ　入隅</t>
    <phoneticPr fontId="58"/>
  </si>
  <si>
    <t>B00010150101625</t>
  </si>
  <si>
    <t>フラッシュエッジ７０Ａ　入隅　Ｔ－３</t>
    <phoneticPr fontId="58"/>
  </si>
  <si>
    <t>B00010150101609</t>
  </si>
  <si>
    <t>フラッシュエッジ７０Ａ　入隅　キャント</t>
    <phoneticPr fontId="58"/>
  </si>
  <si>
    <t>B00010150101608</t>
  </si>
  <si>
    <t>フラッシュエッジ７０Ａ　入隅　ファシア</t>
    <phoneticPr fontId="58"/>
  </si>
  <si>
    <t>B00010150101628</t>
  </si>
  <si>
    <t>フラッシュエッジ７０Ａ　入隅　ファシア　Ｔ－３</t>
    <phoneticPr fontId="58"/>
  </si>
  <si>
    <t>B00010150101831</t>
  </si>
  <si>
    <t>フラッシュガードＡＰ－ＦＧ　ジョイント板</t>
    <phoneticPr fontId="58"/>
  </si>
  <si>
    <t>10枚／袋</t>
    <phoneticPr fontId="58"/>
  </si>
  <si>
    <t>B00030110100885</t>
  </si>
  <si>
    <t>フラッシュガードＡＰ－ＦＧ</t>
    <phoneticPr fontId="58"/>
  </si>
  <si>
    <t>L=2,000mm</t>
    <phoneticPr fontId="58"/>
  </si>
  <si>
    <t>B00010150101832</t>
  </si>
  <si>
    <t>フラッシュガードＡＰ－ＦＧ　出隅</t>
    <phoneticPr fontId="58"/>
  </si>
  <si>
    <t>B00010150101834</t>
  </si>
  <si>
    <t>フラッシュガードＡＰ－ＦＧ　小口フタ</t>
    <phoneticPr fontId="58"/>
  </si>
  <si>
    <t>B00010150101833</t>
  </si>
  <si>
    <t>フラッシュガードＡＰ－ＦＧ　入隅</t>
    <phoneticPr fontId="58"/>
  </si>
  <si>
    <t>B00010150101513</t>
  </si>
  <si>
    <t>フラッシュカバ－１２０　小口フタ</t>
    <phoneticPr fontId="58"/>
  </si>
  <si>
    <t>B00010150101518</t>
  </si>
  <si>
    <t>フラッシュカバ－１２０　小口フタ　　Ｔ－</t>
    <phoneticPr fontId="58"/>
  </si>
  <si>
    <t>B00010150101503</t>
  </si>
  <si>
    <t>フラッシュカバー１２０</t>
    <phoneticPr fontId="58"/>
  </si>
  <si>
    <t>B00010150101512</t>
  </si>
  <si>
    <t>フラッシュカバー１２０　Ｊ板</t>
    <phoneticPr fontId="58"/>
  </si>
  <si>
    <t>B00010150101521</t>
  </si>
  <si>
    <t>フラッシュカバー１２０　Ｊ板　　Ｔ－３</t>
    <phoneticPr fontId="58"/>
  </si>
  <si>
    <t>B00010150101504</t>
  </si>
  <si>
    <t>フラッシュカバー１２０　Ｔ－３</t>
    <phoneticPr fontId="58"/>
  </si>
  <si>
    <t>B00010150101514</t>
  </si>
  <si>
    <t>フラッシュカバー１２０　出隅</t>
    <phoneticPr fontId="58"/>
  </si>
  <si>
    <t>B00010150101522</t>
  </si>
  <si>
    <t>フラッシュカバー１２０　出隅　Ｔ－３</t>
    <phoneticPr fontId="58"/>
  </si>
  <si>
    <t>B00010150101515</t>
  </si>
  <si>
    <t>フラッシュカバー１２０　入隅</t>
    <phoneticPr fontId="58"/>
  </si>
  <si>
    <t>B00010150101523</t>
  </si>
  <si>
    <t>フラッシュカバー１２０　入隅　Ｔ－３</t>
    <phoneticPr fontId="58"/>
  </si>
  <si>
    <t>B00010150101451</t>
  </si>
  <si>
    <t>フラッシュカバー２５　ジョイント板　マットシルバー</t>
    <phoneticPr fontId="58"/>
  </si>
  <si>
    <t>10枚/袋</t>
  </si>
  <si>
    <t>B00010150101456</t>
  </si>
  <si>
    <t>フラッシュカバー２５　ジョイント板　マットステンカラー</t>
    <phoneticPr fontId="58"/>
  </si>
  <si>
    <t>B00010150101461</t>
  </si>
  <si>
    <t>フラッシュカバー２５　ジョイント板　艶消しブラック</t>
    <phoneticPr fontId="58"/>
  </si>
  <si>
    <t>B00010150101450</t>
  </si>
  <si>
    <t>フラッシュカバー２５　マットシルバー</t>
  </si>
  <si>
    <t>L=2000</t>
  </si>
  <si>
    <t>B00010150101455</t>
  </si>
  <si>
    <t>フラッシュカバー２５　マットステンカラー</t>
  </si>
  <si>
    <t>B00010150101460</t>
  </si>
  <si>
    <t>フラッシュカバー２５　艶消しブラック</t>
  </si>
  <si>
    <t>B00010150101452</t>
  </si>
  <si>
    <t>フラッシュカバー２５　出隅　マットシルバー</t>
    <phoneticPr fontId="58"/>
  </si>
  <si>
    <t>L=300+300</t>
  </si>
  <si>
    <t>B00010150101457</t>
  </si>
  <si>
    <t>フラッシュカバー２５　出隅　マットステンカラー</t>
    <phoneticPr fontId="58"/>
  </si>
  <si>
    <t>B00010150101462</t>
  </si>
  <si>
    <t>フラッシュカバー２５　出隅　艶消しブラック</t>
    <phoneticPr fontId="58"/>
  </si>
  <si>
    <t>B00010150101453</t>
  </si>
  <si>
    <t>フラッシュカバー２５　入隅　マットシルバー</t>
    <phoneticPr fontId="58"/>
  </si>
  <si>
    <t>B00010150101458</t>
  </si>
  <si>
    <t>フラッシュカバー２５　入隅　マットステンカラー</t>
    <phoneticPr fontId="58"/>
  </si>
  <si>
    <t>B00010150101463</t>
  </si>
  <si>
    <t>フラッシュカバー２５　入隅　艶消しブラック</t>
    <phoneticPr fontId="58"/>
  </si>
  <si>
    <t>B00010150101465</t>
  </si>
  <si>
    <t>フラッシュカバー２５用座金パッキン</t>
  </si>
  <si>
    <t>250枚/袋</t>
  </si>
  <si>
    <t>B00020110101100</t>
  </si>
  <si>
    <t>Ｆコート</t>
  </si>
  <si>
    <t>18kgｾｯﾄ (主剤:15kg・硬化剤:3kg)</t>
  </si>
  <si>
    <t>2607110</t>
  </si>
  <si>
    <t>Ｆコート　マイルド</t>
  </si>
  <si>
    <t>2607112</t>
  </si>
  <si>
    <t>Ｆコート　マイルド硬化剤</t>
  </si>
  <si>
    <t>3kg</t>
  </si>
  <si>
    <t>2607111</t>
  </si>
  <si>
    <t>Ｆコート　マイルド主剤</t>
  </si>
  <si>
    <t>15ｋｇ</t>
  </si>
  <si>
    <t>2607102</t>
  </si>
  <si>
    <t>Ｆコート硬化剤</t>
  </si>
  <si>
    <t>2607101</t>
  </si>
  <si>
    <t>Ｆコート主剤</t>
  </si>
  <si>
    <t>2652186</t>
  </si>
  <si>
    <t>F-サイド捨水切ＳＬ３５</t>
  </si>
  <si>
    <t>2652189</t>
  </si>
  <si>
    <t>F-サイド捨水切ＳＬ４０</t>
  </si>
  <si>
    <t>2652187</t>
  </si>
  <si>
    <t>F-サイド捨水切ＳＬ４６</t>
  </si>
  <si>
    <t>2652188</t>
  </si>
  <si>
    <t>F-サイド捨水切ＳＬ５０</t>
  </si>
  <si>
    <t>2650847</t>
  </si>
  <si>
    <t>Ｆシート　</t>
  </si>
  <si>
    <t>1m×50m</t>
  </si>
  <si>
    <t>2650912</t>
  </si>
  <si>
    <t>Ｆシート（ヨネキン販売価格）</t>
  </si>
  <si>
    <t>2651202</t>
  </si>
  <si>
    <t>Ｆシート３０　</t>
  </si>
  <si>
    <t>2651201</t>
  </si>
  <si>
    <t>Ｆシート３０（ヨネキン販売価格）</t>
  </si>
  <si>
    <t>B00020110100341</t>
  </si>
  <si>
    <t>Ｆタディスセルフアーマー</t>
  </si>
  <si>
    <t>1m×16m 厚:1.0mm</t>
  </si>
  <si>
    <t>B00010150101271</t>
  </si>
  <si>
    <t>フラッシュトップ６０</t>
    <phoneticPr fontId="58"/>
  </si>
  <si>
    <t>B00010150101274</t>
  </si>
  <si>
    <t>フラッシュトップ６０　Ｔ－３</t>
    <phoneticPr fontId="58"/>
  </si>
  <si>
    <t>B00010150101272</t>
  </si>
  <si>
    <t>フラッシュトップ６０　本体のみ</t>
    <phoneticPr fontId="58"/>
  </si>
  <si>
    <t>B00010150101286</t>
  </si>
  <si>
    <t>フラッシュトップ６０　Ｊ板</t>
    <phoneticPr fontId="58"/>
  </si>
  <si>
    <t>B00010150101288</t>
  </si>
  <si>
    <t>フラッシュトップ６０　Ｊ板　Ｔ－３</t>
    <phoneticPr fontId="58"/>
  </si>
  <si>
    <t>B00010150101273</t>
  </si>
  <si>
    <t>フラッシュトップ６０　トップアングルのみ</t>
    <phoneticPr fontId="58"/>
  </si>
  <si>
    <t>B00010150101283</t>
  </si>
  <si>
    <t>フラッシュトップ６０　出隅</t>
    <phoneticPr fontId="58"/>
  </si>
  <si>
    <t>B00010150101298</t>
  </si>
  <si>
    <t>フラッシュトップ６０　出隅　Ｔ－３</t>
    <phoneticPr fontId="58"/>
  </si>
  <si>
    <t>B00010150101289</t>
  </si>
  <si>
    <t>フラッシュトップ６０　小口フタ</t>
    <phoneticPr fontId="58"/>
  </si>
  <si>
    <t>B00010150101295</t>
  </si>
  <si>
    <t>フラッシュトップ６０　小口フタ　Ｔ－３</t>
    <phoneticPr fontId="58"/>
  </si>
  <si>
    <t>B00010150101284</t>
  </si>
  <si>
    <t>フラッシュトップ６０　入隅</t>
    <phoneticPr fontId="58"/>
  </si>
  <si>
    <t>B00010150101299</t>
  </si>
  <si>
    <t>フラッシュトップ６０　入隅　Ｔ－３</t>
    <phoneticPr fontId="58"/>
  </si>
  <si>
    <t>B00010150101275</t>
  </si>
  <si>
    <t>フラッシュトップ６０　本体のみ　Ｔ－３　２ｍ</t>
    <phoneticPr fontId="58"/>
  </si>
  <si>
    <t>B00010150101310</t>
  </si>
  <si>
    <t>フラッシュライン</t>
  </si>
  <si>
    <t>B00010150101311</t>
  </si>
  <si>
    <t>フラッシュライン　出隅</t>
    <phoneticPr fontId="58"/>
  </si>
  <si>
    <t>B00010150101312</t>
  </si>
  <si>
    <t>フラッシュライン　入隅</t>
    <phoneticPr fontId="58"/>
  </si>
  <si>
    <t>2652194</t>
  </si>
  <si>
    <t>F-境界水切　</t>
  </si>
  <si>
    <t>2652190</t>
  </si>
  <si>
    <t>F-軒先化粧水切ＳＬ３５</t>
  </si>
  <si>
    <t>2652191</t>
  </si>
  <si>
    <t>F-軒先化粧水切ＳＬ４０</t>
  </si>
  <si>
    <t>2652192</t>
  </si>
  <si>
    <t>F-軒先化粧水切ＳＬ４６</t>
  </si>
  <si>
    <t>2652193</t>
  </si>
  <si>
    <t>F-軒先化粧水切ＳＬ５０</t>
  </si>
  <si>
    <t>2652198</t>
  </si>
  <si>
    <t>F-軒先水切カバーＳＬ右３５</t>
  </si>
  <si>
    <t>2652204</t>
  </si>
  <si>
    <t>F-軒先水切カバーＳＬ右４０</t>
  </si>
  <si>
    <t>2652200</t>
  </si>
  <si>
    <t>F-軒先水切カバーＳＬ右４６</t>
  </si>
  <si>
    <t>2652202</t>
  </si>
  <si>
    <t>F-軒先水切カバーＳＬ右５０</t>
  </si>
  <si>
    <t>2652197</t>
  </si>
  <si>
    <t>F-軒先水切カバーＳＬ左３５</t>
  </si>
  <si>
    <t>2652203</t>
  </si>
  <si>
    <t>F-軒先水切カバーＳＬ左４０</t>
  </si>
  <si>
    <t>2652199</t>
  </si>
  <si>
    <t>F-軒先水切カバーＳＬ左４６</t>
  </si>
  <si>
    <t>2652201</t>
  </si>
  <si>
    <t>F-軒先水切カバーＳＬ左５０</t>
  </si>
  <si>
    <t>2652195</t>
  </si>
  <si>
    <t>F-軒先水切下地右</t>
  </si>
  <si>
    <t>2652196</t>
  </si>
  <si>
    <t>F-軒先水切下地左</t>
  </si>
  <si>
    <t>2652182</t>
  </si>
  <si>
    <t>F-上部水切　ＳＬ３５　</t>
  </si>
  <si>
    <t>2652185</t>
  </si>
  <si>
    <t>F-上部水切　ＳＬ４０　</t>
  </si>
  <si>
    <t>2652183</t>
  </si>
  <si>
    <t>F-上部水切　ＳＬ４６　</t>
  </si>
  <si>
    <t>2652184</t>
  </si>
  <si>
    <t>F-上部水切　ＳＬ５０　</t>
  </si>
  <si>
    <t>2652206</t>
  </si>
  <si>
    <t>F-上部水切カバーＳＬ右３５</t>
  </si>
  <si>
    <t>2652212</t>
  </si>
  <si>
    <t>F-上部水切カバーＳＬ右４０</t>
  </si>
  <si>
    <t>2652208</t>
  </si>
  <si>
    <t>F-上部水切カバーＳＬ右４６</t>
  </si>
  <si>
    <t>2652210</t>
  </si>
  <si>
    <t>F-上部水切カバーＳＬ右５０</t>
  </si>
  <si>
    <t>2652205</t>
  </si>
  <si>
    <t>F-上部水切カバーＳＬ左３５</t>
  </si>
  <si>
    <t>2652211</t>
  </si>
  <si>
    <t>F-上部水切カバーＳＬ左４０</t>
  </si>
  <si>
    <t>2652207</t>
  </si>
  <si>
    <t>F-上部水切カバーＳＬ左４６</t>
  </si>
  <si>
    <t>2652209</t>
  </si>
  <si>
    <t>F-上部水切カバーＳＬ左５０</t>
  </si>
  <si>
    <t>3104379</t>
  </si>
  <si>
    <t>ＧＣユニットＮオタフクナンテン</t>
  </si>
  <si>
    <t>3104374</t>
  </si>
  <si>
    <t>ＧＣユニットＮサントリナ</t>
  </si>
  <si>
    <t>3104371</t>
  </si>
  <si>
    <t>ＧＣユニットＮシバザクラ</t>
  </si>
  <si>
    <t>3104372</t>
  </si>
  <si>
    <t>ＧＣユニットＮタマリュウ</t>
  </si>
  <si>
    <t>3104375</t>
  </si>
  <si>
    <t>ＧＣユニットＮツルマサキ</t>
  </si>
  <si>
    <t>3104370</t>
  </si>
  <si>
    <t>ＧＣユニットＮヒメイワダレソウ</t>
  </si>
  <si>
    <t>3104378</t>
  </si>
  <si>
    <t>ＧＣユニットＮブルーパシフィック</t>
  </si>
  <si>
    <t>3104381</t>
  </si>
  <si>
    <t>ＧＣユニットＮヘデラ</t>
  </si>
  <si>
    <t>3104380</t>
  </si>
  <si>
    <t>ＧＣユニットＮヤブコウジ</t>
  </si>
  <si>
    <t>3104373</t>
  </si>
  <si>
    <t>ＧＣユニットＮヤブラン</t>
  </si>
  <si>
    <t>3104376</t>
  </si>
  <si>
    <t>ＧＣユニットＮラベンダー</t>
  </si>
  <si>
    <t>3104377</t>
  </si>
  <si>
    <t>ＧＣユニットＮローズマリー</t>
  </si>
  <si>
    <t>B00010110101960</t>
  </si>
  <si>
    <t>ＧＣライン　カート　</t>
    <phoneticPr fontId="58"/>
  </si>
  <si>
    <t>330mｌ/本 10本入/箱</t>
    <phoneticPr fontId="58"/>
  </si>
  <si>
    <t>B00010110101973</t>
  </si>
  <si>
    <t>ＧＣライン　ジャンボ</t>
  </si>
  <si>
    <t>850mｌ/本 10本入/箱</t>
    <phoneticPr fontId="58"/>
  </si>
  <si>
    <t>B00030110100505</t>
  </si>
  <si>
    <t>ＧＭ原反</t>
  </si>
  <si>
    <t>B00010120103133</t>
  </si>
  <si>
    <t>ＧＯ－ＪＩＮ　５０</t>
    <phoneticPr fontId="58"/>
  </si>
  <si>
    <t>31kgｾｯﾄ (主剤:12kg･硬化剤:19kg)</t>
    <phoneticPr fontId="58"/>
  </si>
  <si>
    <t>B00010120103130</t>
  </si>
  <si>
    <t>ＧＯ－ＪＩＮ　５００　</t>
  </si>
  <si>
    <t>450kgｾｯﾄ (主剤:172kg･硬化剤:278kg)</t>
    <phoneticPr fontId="58"/>
  </si>
  <si>
    <t>B00010120103120</t>
  </si>
  <si>
    <t>ＧＯ－ＪＩＮ　ＨＳ　</t>
  </si>
  <si>
    <t>20kgｾｯﾄ (主剤:8kg･硬化剤:12kg)</t>
  </si>
  <si>
    <t>2229238</t>
  </si>
  <si>
    <t>ＧＯ－ＪＩＮ　ＨＳ　硬化剤</t>
    <phoneticPr fontId="58"/>
  </si>
  <si>
    <t>12kg/缶</t>
  </si>
  <si>
    <t>2229237</t>
  </si>
  <si>
    <t>ＧＯ－ＪＩＮ　ＨＳ　主剤</t>
    <phoneticPr fontId="58"/>
  </si>
  <si>
    <t>8kg/缶</t>
  </si>
  <si>
    <t>B00010120103110</t>
  </si>
  <si>
    <t>ＧＯ－ＪＩＮ　Ｔ　</t>
  </si>
  <si>
    <t>2229235</t>
  </si>
  <si>
    <t>ＧＯ－ＪＩＮ　Ｔ　硬化剤</t>
    <phoneticPr fontId="58"/>
  </si>
  <si>
    <t>2229234</t>
  </si>
  <si>
    <t>ＧＯ－ＪＩＮ　Ｔ　主剤</t>
    <phoneticPr fontId="58"/>
  </si>
  <si>
    <t>B00010120103100</t>
  </si>
  <si>
    <t>ＧＯ－ＪＩＮ　Ｖ　</t>
  </si>
  <si>
    <t>2229232</t>
  </si>
  <si>
    <t>ＧＯ－ＪＩＮ　Ｖ　硬化剤</t>
    <phoneticPr fontId="58"/>
  </si>
  <si>
    <t>2229231</t>
  </si>
  <si>
    <t>ＧＯ－ＪＩＮ　Ｖ　主剤</t>
    <phoneticPr fontId="58"/>
  </si>
  <si>
    <t>B00010120100155</t>
  </si>
  <si>
    <t>ＧＯ－ＪＩＮクシゴテ１．３</t>
  </si>
  <si>
    <t xml:space="preserve">2枚／袋 </t>
  </si>
  <si>
    <t>B00010120100156</t>
  </si>
  <si>
    <t>ＧＯ－ＪＩＮクシゴテ１．５</t>
  </si>
  <si>
    <t>B00010120100157</t>
  </si>
  <si>
    <t>ＧＯ－ＪＩＮクシゴテ１．９</t>
  </si>
  <si>
    <t>B00010120100158</t>
  </si>
  <si>
    <t>ＧＯ－ＪＩＮクシゴテ２．０</t>
  </si>
  <si>
    <t>B00010120100195</t>
  </si>
  <si>
    <t>ＧＯ－ＪＩＮレーキセット</t>
  </si>
  <si>
    <t>本体(ｼｬﾌﾄ･治具)ﾊｹ(1.3kg･1.5kg・1.9kg・2.0kg)</t>
  </si>
  <si>
    <t>B00010120100196</t>
  </si>
  <si>
    <t>ＧＯ－ＪＩＮレーキ用刷毛１．３ｋｇ用</t>
    <phoneticPr fontId="58"/>
  </si>
  <si>
    <t>5枚／ｾｯﾄ</t>
  </si>
  <si>
    <t>B00010120100197</t>
  </si>
  <si>
    <t>ＧＯ－ＪＩＮレーキ用刷毛１．５ｋｇ用</t>
  </si>
  <si>
    <t>B00010120100198</t>
  </si>
  <si>
    <t>ＧＯ－ＪＩＮレーキ用刷毛１．９Ｋｇ用</t>
  </si>
  <si>
    <t>B00010120100199</t>
  </si>
  <si>
    <t>ＧＯ－ＪＩＮレーキ用刷毛２．０Ｋｇ用</t>
  </si>
  <si>
    <t>B00010120103006</t>
  </si>
  <si>
    <t>ＧＯ－ＪＩＮ用硬化促進剤</t>
  </si>
  <si>
    <t>B00010110101100</t>
  </si>
  <si>
    <t>ＧＳプロテクター</t>
  </si>
  <si>
    <t>B00010110101150</t>
  </si>
  <si>
    <t>ＧＳプロテクターセメント</t>
  </si>
  <si>
    <t>17kg入缶</t>
  </si>
  <si>
    <t>B00010110100280</t>
  </si>
  <si>
    <t>ＧＴ５０００　</t>
  </si>
  <si>
    <t>2651200</t>
  </si>
  <si>
    <t>ＨＥＭＳ　ＮＥＣ　</t>
  </si>
  <si>
    <t>2652396</t>
  </si>
  <si>
    <t>ＨＩＴ２４４横レール設置治具セット</t>
  </si>
  <si>
    <t>2652363</t>
  </si>
  <si>
    <t>ＨＩＴ－アングル　</t>
  </si>
  <si>
    <t>2652364</t>
  </si>
  <si>
    <t>ＨＩＴ－アングル０．５Ｐ</t>
  </si>
  <si>
    <t>2652356</t>
  </si>
  <si>
    <t>ＨＩＴ－ガイドレール１Ｐ</t>
  </si>
  <si>
    <t>2652360</t>
  </si>
  <si>
    <t>ＨＩＴ－ガイドレール１ＰＺ</t>
  </si>
  <si>
    <t>2652362</t>
  </si>
  <si>
    <t>ＨＩＴ－ガイドレール１ＰＺブチル付</t>
  </si>
  <si>
    <t>2652358</t>
  </si>
  <si>
    <t>ＨＩＴ－ガイドレール１Ｐブチル付</t>
  </si>
  <si>
    <t>2652355</t>
  </si>
  <si>
    <t>ＨＩＴ－ガイドレール２Ｐ</t>
  </si>
  <si>
    <t>2652359</t>
  </si>
  <si>
    <t>ＨＩＴ－ガイドレール２ＰＺ</t>
  </si>
  <si>
    <t>2652361</t>
  </si>
  <si>
    <t>ＨＩＴ－ガイドレール２ＰＺブチル付</t>
  </si>
  <si>
    <t>2652357</t>
  </si>
  <si>
    <t>ＨＩＴ－ガイドレール２Ｐブチル付</t>
  </si>
  <si>
    <t>2652388</t>
  </si>
  <si>
    <t>ＨＩＴ－コーナー用ブチル</t>
  </si>
  <si>
    <t>2652387</t>
  </si>
  <si>
    <t>ＨＩＴ－サイドＴ字用ブチル</t>
  </si>
  <si>
    <t>2652390</t>
  </si>
  <si>
    <t>ＨＩＴ－ストレート用ブチル</t>
  </si>
  <si>
    <t>2652354</t>
  </si>
  <si>
    <t>ＨＩＴ－横レール　</t>
  </si>
  <si>
    <t>2652349</t>
  </si>
  <si>
    <t>ＨＩＴ－固定プレートＩ</t>
  </si>
  <si>
    <t>2652350</t>
  </si>
  <si>
    <t>ＨＩＴ－固定プレートコーナーＡ</t>
  </si>
  <si>
    <t>2652351</t>
  </si>
  <si>
    <t>ＨＩＴ－固定プレートコーナーＢ</t>
  </si>
  <si>
    <t>2652352</t>
  </si>
  <si>
    <t>ＨＩＴ－固定プレートサイドＴ</t>
  </si>
  <si>
    <t>2652347</t>
  </si>
  <si>
    <t>ＨＩＴ－固定プレート十字</t>
  </si>
  <si>
    <t>2652348</t>
  </si>
  <si>
    <t>ＨＩＴ－固定プレート上下Ｔ</t>
  </si>
  <si>
    <t>2652353</t>
  </si>
  <si>
    <t>ＨＩＴ－固定プレート千鳥</t>
  </si>
  <si>
    <t>2652392</t>
  </si>
  <si>
    <t>ＨＩＴ－十字用ブチル</t>
  </si>
  <si>
    <t>2652391</t>
  </si>
  <si>
    <t>ＨＩＴ－上下Ｔ字用ブチル</t>
  </si>
  <si>
    <t>2652389</t>
  </si>
  <si>
    <t>ＨＩＴ－上下千鳥用ブチル</t>
  </si>
  <si>
    <t>2652365</t>
  </si>
  <si>
    <t>ＨＩＴ－水下側アングル</t>
  </si>
  <si>
    <t>1704339</t>
  </si>
  <si>
    <t>ＨＰＳ－１５／１０＊３０</t>
  </si>
  <si>
    <t>200本／箱ｽﾁｰﾙ</t>
  </si>
  <si>
    <t>1704336</t>
  </si>
  <si>
    <t>ＨＰＳ－１Ｒ６／１５×４０</t>
  </si>
  <si>
    <t>100本／箱ｽﾃﾝﾚｽ</t>
  </si>
  <si>
    <t>2652291</t>
  </si>
  <si>
    <t>ＨＱ３２－アングル０．５Ｐ</t>
  </si>
  <si>
    <t>2652292</t>
  </si>
  <si>
    <t>ＨＱ３２－アングル１Ｐ</t>
  </si>
  <si>
    <t>2652287</t>
  </si>
  <si>
    <t>ＨＱ３２－ガイドレール１Ｐ</t>
  </si>
  <si>
    <t>2652289</t>
  </si>
  <si>
    <t>ＨＱ３２－ガイドレール１ＰＢＴ</t>
  </si>
  <si>
    <t>2652286</t>
  </si>
  <si>
    <t>ＨＱ３２－ガイドレール２Ｐ</t>
  </si>
  <si>
    <t>2652288</t>
  </si>
  <si>
    <t>ＨＱ３２－ガイドレール２ＰＢＴ</t>
  </si>
  <si>
    <t>2652282</t>
  </si>
  <si>
    <t>ＨＱ３２－ガイドレールＺ１Ｐ</t>
  </si>
  <si>
    <t>2652284</t>
  </si>
  <si>
    <t>ＨＱ３２－ガイドレールＺ１ＰＢＴ</t>
  </si>
  <si>
    <t>2652281</t>
  </si>
  <si>
    <t>ＨＱ３２－ガイドレールＺ２Ｐ</t>
  </si>
  <si>
    <t>2652283</t>
  </si>
  <si>
    <t>ＨＱ３２－ガイドレールＺ２ＰＢＴ</t>
  </si>
  <si>
    <t>2652285</t>
  </si>
  <si>
    <t>ＨＱ３２－横レール　</t>
  </si>
  <si>
    <t>2652290</t>
  </si>
  <si>
    <t>ＨＱ３２－水下側アングル</t>
  </si>
  <si>
    <t>2652266</t>
  </si>
  <si>
    <t>ＨＱ－Ｑ．ＰＬＵＳ－Ｇ４．１　２７５</t>
  </si>
  <si>
    <t>2652267</t>
  </si>
  <si>
    <t>ＨＱ－Ｑ．ＰＲＯ－Ｇ４．１　２６５</t>
  </si>
  <si>
    <t>2652260</t>
  </si>
  <si>
    <t>ＨＱ－アングル０．５Ｐ</t>
  </si>
  <si>
    <t>2652261</t>
  </si>
  <si>
    <t>ＨＱ－アングル１Ｐ</t>
  </si>
  <si>
    <t>2652256</t>
  </si>
  <si>
    <t>ＨＱ－ガイドレール１Ｐ</t>
  </si>
  <si>
    <t>2652258</t>
  </si>
  <si>
    <t>ＨＱ－ガイドレール１Ｐブチル付</t>
  </si>
  <si>
    <t>2652255</t>
  </si>
  <si>
    <t>ＨＱ－ガイドレール２Ｐ</t>
  </si>
  <si>
    <t>2652257</t>
  </si>
  <si>
    <t>ＨＱ－ガイドレール２Ｐブチル付</t>
  </si>
  <si>
    <t>2652251</t>
  </si>
  <si>
    <t>ＨＱ－ガイドレールＺ１Ｐ</t>
  </si>
  <si>
    <t>2652253</t>
  </si>
  <si>
    <t>ＨＱ－ガイドレールＺ１Ｐブチル付</t>
  </si>
  <si>
    <t>2652250</t>
  </si>
  <si>
    <t>ＨＱ－ガイドレールＺ２Ｐ</t>
  </si>
  <si>
    <t>2652252</t>
  </si>
  <si>
    <t>ＨＱ－ガイドレールＺ２Ｐブチル付</t>
  </si>
  <si>
    <t>2652268</t>
  </si>
  <si>
    <t>ＨＱ－パワコン３．０ＫＷ</t>
  </si>
  <si>
    <t>2652269</t>
  </si>
  <si>
    <t>ＨＱ－パワコン４．０ＫＷ</t>
  </si>
  <si>
    <t>2652270</t>
  </si>
  <si>
    <t>ＨＱ－パワコン５．５ＫＷ</t>
  </si>
  <si>
    <t>0426210</t>
  </si>
  <si>
    <t>ＨＱラバソイドＩＩ</t>
  </si>
  <si>
    <t>2652277</t>
  </si>
  <si>
    <t>ＨＱ－延長ケーブル２０ｍ</t>
  </si>
  <si>
    <t>2652278</t>
  </si>
  <si>
    <t>ＨＱ－延長ケーブル４０ｍ</t>
  </si>
  <si>
    <t>2652254</t>
  </si>
  <si>
    <t>ＨＱ－横レール　</t>
  </si>
  <si>
    <t>2652395</t>
  </si>
  <si>
    <t>ＨＱ－横レール設置治具セット</t>
  </si>
  <si>
    <t>2652294</t>
  </si>
  <si>
    <t>ＨＱ－横目地プレート</t>
  </si>
  <si>
    <t>2652271</t>
  </si>
  <si>
    <t>ＨＱ－屋外パワコン４．４ＫＷ</t>
  </si>
  <si>
    <t>2652272</t>
  </si>
  <si>
    <t>ＨＱ－屋外パワコン５．５ＫＷ</t>
  </si>
  <si>
    <t>2652273</t>
  </si>
  <si>
    <t>ＨＱ－樹脂４回路接続箱</t>
  </si>
  <si>
    <t>2652293</t>
  </si>
  <si>
    <t>ＨＱ－縦目地プレート</t>
  </si>
  <si>
    <t>2652279</t>
  </si>
  <si>
    <t>ＨＱ－昇圧ユニット　</t>
  </si>
  <si>
    <t>2652259</t>
  </si>
  <si>
    <t>ＨＱ－水下側アングル</t>
  </si>
  <si>
    <t>2652265</t>
  </si>
  <si>
    <t>ＨＱ－雪止め金具アングル</t>
  </si>
  <si>
    <t>2652296</t>
  </si>
  <si>
    <t>ＨＱ－雪止め金具アングルタイプ</t>
  </si>
  <si>
    <t>2652295</t>
  </si>
  <si>
    <t>ＨＱ－千鳥用目地プレート</t>
  </si>
  <si>
    <t>2652276</t>
  </si>
  <si>
    <t>ＨＱ－全量カラー表示器</t>
  </si>
  <si>
    <t>2652413</t>
  </si>
  <si>
    <t>ＨＱ－電圧検知ケーブル</t>
  </si>
  <si>
    <t>2652371</t>
  </si>
  <si>
    <t>ＨＱ－入隅用ガイドレール</t>
  </si>
  <si>
    <t>2652274</t>
  </si>
  <si>
    <t>ＨＱ－表示モニタセット制御無</t>
  </si>
  <si>
    <t>2652275</t>
  </si>
  <si>
    <t>ＨＱ－表示モニタセット制御有</t>
  </si>
  <si>
    <t>0763400</t>
  </si>
  <si>
    <t>ＨＴＪリング　</t>
  </si>
  <si>
    <t xml:space="preserve">100個入／袋 </t>
  </si>
  <si>
    <t>0763416</t>
  </si>
  <si>
    <t>ＨＴＲパンチング　</t>
  </si>
  <si>
    <t>B00010010103015</t>
  </si>
  <si>
    <t>ＨＴＵ１００ワッシャー</t>
  </si>
  <si>
    <t>B00030110100856</t>
  </si>
  <si>
    <t>ＨＴＵ１００ワッシャー　バラ</t>
  </si>
  <si>
    <t>B00010010184002</t>
  </si>
  <si>
    <t>ＨＴＵ８０ワッシャー　</t>
  </si>
  <si>
    <t>B00030110100855</t>
  </si>
  <si>
    <t>ＨＴＵ８０ワッシャーバラ</t>
  </si>
  <si>
    <t>B00010010103014</t>
  </si>
  <si>
    <t>ＨＴＵワッシャー　</t>
  </si>
  <si>
    <t>B00010010103016</t>
  </si>
  <si>
    <t>ＨＴＵワッシャーパッチ</t>
  </si>
  <si>
    <t xml:space="preserve">50枚／包 </t>
  </si>
  <si>
    <t>B00030110100857</t>
  </si>
  <si>
    <t>ＨＴＵワッシャーパッチ　バラ</t>
  </si>
  <si>
    <t>B00010010103011</t>
  </si>
  <si>
    <t>ＨＴキャップ　</t>
  </si>
  <si>
    <t>B00010010184000</t>
  </si>
  <si>
    <t>ＨＴキャップＳ　</t>
  </si>
  <si>
    <t>B00010010103002</t>
  </si>
  <si>
    <t>ＨＴコーナーＲ　</t>
  </si>
  <si>
    <t>R70mm×110mm×1800mm厚 0.6mm</t>
  </si>
  <si>
    <t>B00010010103010</t>
  </si>
  <si>
    <t>ＨＴセメント　</t>
  </si>
  <si>
    <t xml:space="preserve">510ｇ×20本／箱 </t>
  </si>
  <si>
    <t>B00010010103013</t>
  </si>
  <si>
    <t>ＨＴドリルビス６０　</t>
  </si>
  <si>
    <t xml:space="preserve">100本入／箱 </t>
  </si>
  <si>
    <t>B00010010184001</t>
  </si>
  <si>
    <t>ＨＴドリルビスヘキサ　</t>
  </si>
  <si>
    <t xml:space="preserve">500本入／箱 </t>
  </si>
  <si>
    <t>0763010</t>
  </si>
  <si>
    <t>ＨＴドレンたて１００</t>
  </si>
  <si>
    <t>0763020</t>
  </si>
  <si>
    <t>ＨＴドレンたて１２５</t>
  </si>
  <si>
    <t>0763030</t>
  </si>
  <si>
    <t>ＨＴドレンたて１５０</t>
  </si>
  <si>
    <t>0763040</t>
  </si>
  <si>
    <t>ＨＴドレンたて２００</t>
  </si>
  <si>
    <t>0763000</t>
  </si>
  <si>
    <t>ＨＴドレンたて７５</t>
  </si>
  <si>
    <t>0763060</t>
  </si>
  <si>
    <t>ＨＴドレン横１００</t>
  </si>
  <si>
    <t>0763070</t>
  </si>
  <si>
    <t>ＨＴドレン横１２５</t>
  </si>
  <si>
    <t>0763080</t>
  </si>
  <si>
    <t>ＨＴドレン横１５０</t>
  </si>
  <si>
    <t>0763090</t>
  </si>
  <si>
    <t>ＨＴドレン横２００</t>
  </si>
  <si>
    <t>0763050</t>
  </si>
  <si>
    <t>ＨＴドレン横７５</t>
  </si>
  <si>
    <t>0763110</t>
  </si>
  <si>
    <t>ＨＴハイパワードレン　たて７５</t>
  </si>
  <si>
    <t>0763415</t>
  </si>
  <si>
    <t>ＨＴ平パンチング　</t>
  </si>
  <si>
    <t>150mm×1800mm 厚 1.2mm</t>
  </si>
  <si>
    <t>B00010110102612</t>
  </si>
  <si>
    <t>ＩＲ　ＤＩＰ７５０　１．２－１０００ｍｍ</t>
  </si>
  <si>
    <t>厚1.2mm×621mm11.7kg/m 18.9kg/m2</t>
  </si>
  <si>
    <t>B00010110102602</t>
  </si>
  <si>
    <t>ＩＲ　ＤＩＰ７５０１．０－１０００ｍｍ</t>
  </si>
  <si>
    <t>厚1mm×621mm9.8kg/m 15.8kg/m2</t>
  </si>
  <si>
    <t>B00010110102621</t>
  </si>
  <si>
    <t>ＩＲタイトフレーム　ＮＳ３０</t>
  </si>
  <si>
    <t>厚3mm×40mm×621mm30本／箱</t>
  </si>
  <si>
    <t>B00010110102622</t>
  </si>
  <si>
    <t>ＩＲタイトフレーム　ＮＷ３０</t>
  </si>
  <si>
    <t>厚3mm×80mm×621mm15本／箱</t>
  </si>
  <si>
    <t>B00010110102520</t>
  </si>
  <si>
    <t>ＩＲビス５００</t>
  </si>
  <si>
    <t>B00020250100052</t>
  </si>
  <si>
    <t>Ｉパナホーム専用ルーフィング</t>
  </si>
  <si>
    <t>B00020250100051</t>
  </si>
  <si>
    <t>Ｉパナホーム用ルーフィング11.3</t>
  </si>
  <si>
    <t>B00020110101680</t>
  </si>
  <si>
    <t>ＪＬ型オーバーフロー管ＡＮ</t>
  </si>
  <si>
    <t>L=124mm 1個/袋</t>
  </si>
  <si>
    <t>B00020110102738</t>
  </si>
  <si>
    <t>Ｊ内水切１１００　ＢＫ</t>
  </si>
  <si>
    <t>L=1100mm</t>
  </si>
  <si>
    <t>B00020110102737</t>
  </si>
  <si>
    <t>Ｊ内水切１１００　ＳＧ</t>
  </si>
  <si>
    <t>B00020110102739</t>
  </si>
  <si>
    <t>Ｊ内水切１１００　ＷＨ</t>
  </si>
  <si>
    <t>B00020110102747</t>
  </si>
  <si>
    <t>Ｊ内水切ジョイント板　ＢＫ</t>
    <phoneticPr fontId="58"/>
  </si>
  <si>
    <t>L=60mm</t>
  </si>
  <si>
    <t>B00020110102746</t>
  </si>
  <si>
    <t>Ｊ内水切ジョイント板　ＳＧ</t>
    <phoneticPr fontId="58"/>
  </si>
  <si>
    <t>B00020110102748</t>
  </si>
  <si>
    <t>Ｊ内水切ジョイント板　ＷＨ</t>
    <phoneticPr fontId="58"/>
  </si>
  <si>
    <t>B00020110102744</t>
  </si>
  <si>
    <t>J内水切出隅　ＢＫ</t>
  </si>
  <si>
    <t>L=300mm</t>
  </si>
  <si>
    <t>B00020110102743</t>
  </si>
  <si>
    <t>Ｊ内水切出隅　ＳＧ</t>
  </si>
  <si>
    <t>B00020110102745</t>
  </si>
  <si>
    <t>Ｊ内水切出隅　ＷＨ</t>
  </si>
  <si>
    <t>B00020110102741</t>
  </si>
  <si>
    <t>Ｊ内水切入隅　ＢＫ</t>
  </si>
  <si>
    <t>L=840mm</t>
  </si>
  <si>
    <t>B00020110102740</t>
  </si>
  <si>
    <t>Ｊ内水切入隅　ＳＧ</t>
  </si>
  <si>
    <t>B00020110102742</t>
  </si>
  <si>
    <t>Ｊ内水切入隅　ＷＨ</t>
  </si>
  <si>
    <t>B00010160100930</t>
  </si>
  <si>
    <t>ＫＢディスク</t>
  </si>
  <si>
    <t>B00010130102851</t>
  </si>
  <si>
    <t>ＫＦ接着剤</t>
  </si>
  <si>
    <t>B00020270100014</t>
  </si>
  <si>
    <t>ＫＩルーフ　</t>
  </si>
  <si>
    <t>2652467</t>
  </si>
  <si>
    <t>ＫＹＯ－センサーケーブル</t>
  </si>
  <si>
    <t>2652453</t>
  </si>
  <si>
    <t>ＫＹＯ－パネル２１０ｗ</t>
  </si>
  <si>
    <t>2652454</t>
  </si>
  <si>
    <t>ＫＹＯ－パネル２２０ｗ</t>
  </si>
  <si>
    <t>2652455</t>
  </si>
  <si>
    <t>ＫＹＯ－パワコン４．０ｋｗ</t>
  </si>
  <si>
    <t>2652457</t>
  </si>
  <si>
    <t>ＫＹＯ－パワコン４．５ｋｗ</t>
  </si>
  <si>
    <t>2652456</t>
  </si>
  <si>
    <t>ＫＹＯ－パワコン５．５ｋｗ</t>
  </si>
  <si>
    <t>2652458</t>
  </si>
  <si>
    <t>ＫＹＯ－パワコン５．９ｋｗ</t>
  </si>
  <si>
    <t>2652461</t>
  </si>
  <si>
    <t>ＫＹＯ－モニタ付ＨＥＭＳ</t>
  </si>
  <si>
    <t>2652462</t>
  </si>
  <si>
    <t>ＫＹＯ－延長ケーブル２５ｍ</t>
  </si>
  <si>
    <t>2652463</t>
  </si>
  <si>
    <t>ＫＹＯ－延長ケーブル４０ｍ</t>
  </si>
  <si>
    <t>2651312</t>
  </si>
  <si>
    <t>ＫＹＯ－横置きアングル０．５Ｐ</t>
  </si>
  <si>
    <t>2651303</t>
  </si>
  <si>
    <t>ＫＹＯ－横置きアングル１Ｐ</t>
  </si>
  <si>
    <t>2652125</t>
  </si>
  <si>
    <t>ＫＹＯ－横置きガイドレール　Ｚ１Ｐ</t>
  </si>
  <si>
    <t>2652124</t>
  </si>
  <si>
    <t>ＫＹＯ－横置きガイドレール　Ｚ２Ｐ</t>
  </si>
  <si>
    <t>2651305</t>
  </si>
  <si>
    <t>ＫＹＯ－横置きガイドレール１Ｐ</t>
  </si>
  <si>
    <t>2651306</t>
  </si>
  <si>
    <t>ＫＹＯ－横置きガイドレール２Ｐ</t>
  </si>
  <si>
    <t>2651301</t>
  </si>
  <si>
    <t>ＫＹＯ－横置き横レール</t>
  </si>
  <si>
    <t>2651318</t>
  </si>
  <si>
    <t>ＫＹＯ－横置き横レール設置冶具</t>
  </si>
  <si>
    <t>2651310</t>
  </si>
  <si>
    <t>ＫＹＯ－横置き横目地プレート</t>
  </si>
  <si>
    <t>2652405</t>
  </si>
  <si>
    <t>ＫＹＯ－横置き横目地プレートＮ</t>
  </si>
  <si>
    <t>2651308</t>
  </si>
  <si>
    <t>ＫＹＯ－横置き縦目地プレート</t>
  </si>
  <si>
    <t>2651314</t>
  </si>
  <si>
    <t>ＫＹＯ－横置き水下側アングル１Ｐ</t>
  </si>
  <si>
    <t>2651316</t>
  </si>
  <si>
    <t>ＫＹＯ－横置き千鳥用横目地プレート</t>
  </si>
  <si>
    <t>2652374</t>
  </si>
  <si>
    <t>ＫＹＯ横入隅用ガイドレール</t>
  </si>
  <si>
    <t>2651311</t>
  </si>
  <si>
    <t>ＫＹＯ－縦置きアングル０．５Ｐ</t>
  </si>
  <si>
    <t>2651302</t>
  </si>
  <si>
    <t>ＫＹＯ－縦置きアングル１Ｐ</t>
  </si>
  <si>
    <t>2652126</t>
  </si>
  <si>
    <t>ＫＹＯ－縦置きガイドレール　Ｚ１Ｐ</t>
  </si>
  <si>
    <t>2651304</t>
  </si>
  <si>
    <t>ＫＹＯ－縦置きガイドレール１Ｐ</t>
  </si>
  <si>
    <t>2651300</t>
  </si>
  <si>
    <t>ＫＹＯ－縦置き横レール</t>
  </si>
  <si>
    <t>2651317</t>
  </si>
  <si>
    <t>ＫＹＯ－縦置き横レール設置冶具</t>
  </si>
  <si>
    <t>2651309</t>
  </si>
  <si>
    <t>ＫＹＯ－縦置き横目地プレート</t>
  </si>
  <si>
    <t>2652406</t>
  </si>
  <si>
    <t>ＫＹＯ－縦置き横目地プレートＮ</t>
  </si>
  <si>
    <t>2651307</t>
  </si>
  <si>
    <t>ＫＹＯ－縦置き縦目地プレート</t>
  </si>
  <si>
    <t>2651313</t>
  </si>
  <si>
    <t>ＫＹＯ－縦置き水下側アングル１Ｐ</t>
  </si>
  <si>
    <t>2651315</t>
  </si>
  <si>
    <t>ＫＹＯ－縦置き千鳥用横目地プレート</t>
  </si>
  <si>
    <t>2652375</t>
  </si>
  <si>
    <t>ＫＹＯ縦入隅用ガイドレール</t>
  </si>
  <si>
    <t>2652460</t>
  </si>
  <si>
    <t>ＫＹＯ－昇圧ユニット　</t>
  </si>
  <si>
    <t>2652459</t>
  </si>
  <si>
    <t>ＫＹＯ－接続箱ユニット４回路</t>
  </si>
  <si>
    <t>2652466</t>
  </si>
  <si>
    <t>ＫＹＯ－電流センサー　</t>
  </si>
  <si>
    <t>2652465</t>
  </si>
  <si>
    <t>ＫＹＯ－渡りケーブル１０ｍ</t>
  </si>
  <si>
    <t>2652464</t>
  </si>
  <si>
    <t>ＫＹＯ－渡りケーブル５ｍ</t>
  </si>
  <si>
    <t>B00010120100192</t>
  </si>
  <si>
    <t>ＫＹプライマーエポ金属用</t>
  </si>
  <si>
    <t>主剤；8kg/缶 硬化剤；2kg/缶</t>
  </si>
  <si>
    <t>B00010120100193</t>
  </si>
  <si>
    <t>ＫＹプライマーエポ用希釈剤</t>
  </si>
  <si>
    <t>13.5kg/缶</t>
  </si>
  <si>
    <t>B00010130102840</t>
  </si>
  <si>
    <t>Ｋウォーク　</t>
  </si>
  <si>
    <t>1,000mm×1,000mm t=3.0mm</t>
  </si>
  <si>
    <t>B00020110101681</t>
  </si>
  <si>
    <t>Ｋ型オーバーフロー管ＡＮ</t>
  </si>
  <si>
    <t>B00020110100845</t>
  </si>
  <si>
    <t>ＬＣ－Ｍコート　</t>
  </si>
  <si>
    <t>主剤2kg・硬化剤4kg／6kgｾｯﾄ</t>
  </si>
  <si>
    <t>B00020110101711</t>
  </si>
  <si>
    <t>ＬＣＭバルコニードレン５００</t>
  </si>
  <si>
    <t>2個/箱</t>
  </si>
  <si>
    <t>B00020110101706</t>
  </si>
  <si>
    <t>ＬＣＭバルコニードレン７５Ｓ</t>
  </si>
  <si>
    <t>2個入/箱</t>
  </si>
  <si>
    <t>B00020110101708</t>
  </si>
  <si>
    <t>ＬＣＭフラットドレン７５Ｓ</t>
  </si>
  <si>
    <t>1個入/箱</t>
  </si>
  <si>
    <t>B00020110101710</t>
  </si>
  <si>
    <t>ＬＣＭフラットドレンＶＰ７５</t>
  </si>
  <si>
    <t>B00020110101707</t>
  </si>
  <si>
    <t>ＬＣＭフラワーボックスドレン７５Ｓ</t>
  </si>
  <si>
    <t>B00020110101720</t>
  </si>
  <si>
    <t>ＬＣＭフロー管１２０</t>
  </si>
  <si>
    <t>B00020110101721</t>
  </si>
  <si>
    <t>ＬＣＭフロー管１９０</t>
  </si>
  <si>
    <t>B00020110101725</t>
  </si>
  <si>
    <t>ＬＣＭ横型ドレンＷ　</t>
  </si>
  <si>
    <t>B00020110101701</t>
  </si>
  <si>
    <t>ＬＣコーナーパッチ出隅　Ｖ－１４</t>
  </si>
  <si>
    <t>50枚/袋</t>
  </si>
  <si>
    <t>B00020110101702</t>
  </si>
  <si>
    <t>ＬＣコーナーパッチ入隅　Ｖ－１４</t>
  </si>
  <si>
    <t>B00020110101703</t>
  </si>
  <si>
    <t>ＬＣシールＶ－１４</t>
  </si>
  <si>
    <t>1kg/缶</t>
  </si>
  <si>
    <t>B00020110101713</t>
  </si>
  <si>
    <t>ＬＣ段差パッチ　右　Ｖ－１４</t>
  </si>
  <si>
    <t>25個/箱</t>
  </si>
  <si>
    <t>B00020110101715</t>
  </si>
  <si>
    <t>ＬＣ段差パッチ　角　Ｖ－１４</t>
  </si>
  <si>
    <t>B00020110101714</t>
  </si>
  <si>
    <t>ＬＣ段差パッチ　隅　Ｖ－１４</t>
  </si>
  <si>
    <t>B00020110101712</t>
  </si>
  <si>
    <t>ＬＣ段差パッチ　左　Ｖ－１４</t>
  </si>
  <si>
    <t>B00020110101717</t>
  </si>
  <si>
    <t>ＬＣ柱脚ハット５０　</t>
  </si>
  <si>
    <t>6個/箱</t>
  </si>
  <si>
    <t>B00020230100004</t>
  </si>
  <si>
    <t>ＬＳスミリンルーフ　</t>
  </si>
  <si>
    <t>B00020110102705</t>
  </si>
  <si>
    <t>Ｌ内水切１１００　ＢＫ</t>
  </si>
  <si>
    <t>B00020110102704</t>
  </si>
  <si>
    <t>Ｌ内水切１１００　ＳＧ</t>
  </si>
  <si>
    <t>B00020110102706</t>
  </si>
  <si>
    <t>Ｌ内水切１１００　ＷＨ</t>
  </si>
  <si>
    <t>B00020110102714</t>
  </si>
  <si>
    <t>Ｌ内水切ジョイント板　ＢＫ</t>
    <phoneticPr fontId="58"/>
  </si>
  <si>
    <t>B00020110102713</t>
  </si>
  <si>
    <t>Ｌ内水切ジョイント板　ＳＧ</t>
    <phoneticPr fontId="58"/>
  </si>
  <si>
    <t>B00020110102715</t>
  </si>
  <si>
    <t>Ｌ内水切ジョイント板　ＷＨ</t>
    <phoneticPr fontId="58"/>
  </si>
  <si>
    <t>B00020110102711</t>
  </si>
  <si>
    <t>Ｌ内水切出隅　ＢＫ</t>
  </si>
  <si>
    <t>B00020110102710</t>
  </si>
  <si>
    <t>Ｌ内水切出隅　ＳＧ</t>
  </si>
  <si>
    <t>B00020110102712</t>
  </si>
  <si>
    <t>Ｌ内水切出隅　ＷＨ</t>
  </si>
  <si>
    <t>B00020110102708</t>
  </si>
  <si>
    <t>Ｌ内水切入隅　ＢＫ</t>
  </si>
  <si>
    <t>L=500mm</t>
  </si>
  <si>
    <t>B00020110102707</t>
  </si>
  <si>
    <t>Ｌ内水切入隅　ＳＧ</t>
  </si>
  <si>
    <t>B00020110102709</t>
  </si>
  <si>
    <t>Ｌ内水切入隅　ＷＨ</t>
  </si>
  <si>
    <t>B00020110101623</t>
  </si>
  <si>
    <t>ＭＣボード２　グレー</t>
  </si>
  <si>
    <t>600×150×20mm6枚／箱</t>
  </si>
  <si>
    <t>B00020110101624</t>
  </si>
  <si>
    <t>ＭＣボード２　グレー　側溝</t>
  </si>
  <si>
    <t>B00020110101621</t>
  </si>
  <si>
    <t>ＭＣボード２　ブラウン</t>
  </si>
  <si>
    <t>B00020110101622</t>
  </si>
  <si>
    <t>ＭＣボード２　ブラウン　側溝</t>
  </si>
  <si>
    <t>B00020110500312</t>
  </si>
  <si>
    <t>ＭＨ・ＳＧＬ　Ｒケラバ水切　黒</t>
  </si>
  <si>
    <t>t=0.35mmL=330mm</t>
  </si>
  <si>
    <t>B00020110500313</t>
  </si>
  <si>
    <t>ＭＨ・ＳＧＬ　Ｒケラバ水切　茶</t>
  </si>
  <si>
    <t>B00020110500302</t>
  </si>
  <si>
    <t>ＭＨ・ＳＧＬケラバ水切　黒　</t>
  </si>
  <si>
    <t>t=0.35mmL=1,829mm</t>
  </si>
  <si>
    <t>B00020110500303</t>
  </si>
  <si>
    <t>ＭＨ・ＳＧＬケラバ水切　茶</t>
  </si>
  <si>
    <t>B00020110500326</t>
  </si>
  <si>
    <t>ＭＨ・ＳＧＬシングル換気棟Ｌ型０．５Ｐ黒</t>
  </si>
  <si>
    <t>ニスクPRO 0.35mmL=455mm</t>
  </si>
  <si>
    <t>B00020110500327</t>
  </si>
  <si>
    <t>ＭＨ・ＳＧＬシングル換気棟Ｌ型０．５Ｐ茶</t>
  </si>
  <si>
    <t>B00020110500328</t>
  </si>
  <si>
    <t>ＭＨ・ＳＧＬシングル換気棟Ｌ型１Ｐ　黒</t>
  </si>
  <si>
    <t>ニスクPRO 0.35mmL=910mm</t>
  </si>
  <si>
    <t>B00020110500329</t>
  </si>
  <si>
    <t>ＭＨ・ＳＧＬシングル換気棟Ｌ型１Ｐ　茶</t>
  </si>
  <si>
    <t>B00020110500330</t>
  </si>
  <si>
    <t>ＭＨ・ＳＧＬシングル換気棟Ｌ型２Ｐ　黒</t>
  </si>
  <si>
    <t>ニスクPRO 0.35mmL=1820mm</t>
  </si>
  <si>
    <t>B00020110500331</t>
  </si>
  <si>
    <t>ＭＨ・ＳＧＬシングル換気棟Ｌ型２Ｐ　茶</t>
  </si>
  <si>
    <t>B00020110500320</t>
  </si>
  <si>
    <t>ＭＨ・ＳＧＬシングル換気棟S型０．５Ｐ黒</t>
  </si>
  <si>
    <t>B00020110500321</t>
  </si>
  <si>
    <t>ＭＨ・ＳＧＬシングル換気棟S型０．５Ｐ茶</t>
  </si>
  <si>
    <t>B00020110500322</t>
  </si>
  <si>
    <t>ＭＨ・ＳＧＬシングル換気棟S型１Ｐ　黒</t>
  </si>
  <si>
    <t>B00020110500323</t>
  </si>
  <si>
    <t>ＭＨ・ＳＧＬシングル換気棟S型１Ｐ　茶</t>
  </si>
  <si>
    <t>B00020110500324</t>
  </si>
  <si>
    <t>ＭＨ・ＳＧＬシングル換気棟S型２Ｐ　黒</t>
  </si>
  <si>
    <t>B00020110500325</t>
  </si>
  <si>
    <t>ＭＨ・ＳＧＬシングル換気棟S型２Ｐ　茶</t>
  </si>
  <si>
    <t>B00020110500314</t>
  </si>
  <si>
    <t>ＭＨ・ＳＧＬ雨押水切Ｗ型　黒</t>
  </si>
  <si>
    <t>B00020110500315</t>
  </si>
  <si>
    <t>ＭＨ・ＳＧＬ雨押水切Ｗ型　茶</t>
  </si>
  <si>
    <t>B00020110500304</t>
  </si>
  <si>
    <t>ＭＨ・ＳＧＬ雨押水切黒　</t>
  </si>
  <si>
    <t>B00020110500305</t>
  </si>
  <si>
    <t>ＭＨ・ＳＧＬ雨押水切茶</t>
  </si>
  <si>
    <t>B00020110500309</t>
  </si>
  <si>
    <t>ＭＨ・ＳＧＬ急勾配用棟包　茶</t>
  </si>
  <si>
    <t>B00020110500308</t>
  </si>
  <si>
    <t>ＭＨ・ＳＧＬ急勾配用棟包黒　</t>
  </si>
  <si>
    <t>B00020110500300</t>
  </si>
  <si>
    <t>ＭＨ・ＳＧＬ軒先水切黒　</t>
  </si>
  <si>
    <t>B00020110500301</t>
  </si>
  <si>
    <t>ＭＨ・ＳＧＬ軒先水切茶</t>
  </si>
  <si>
    <t>B00020110500316</t>
  </si>
  <si>
    <t>ＭＨ・ＳＧＬ捨板水切Ｗ型　黒</t>
  </si>
  <si>
    <t>B00020110500317</t>
  </si>
  <si>
    <t>ＭＨ・ＳＧＬ捨板水切Ｗ型　茶</t>
  </si>
  <si>
    <t>B00020110500306</t>
  </si>
  <si>
    <t>ＭＨ・ＳＧＬ捨板水切黒　</t>
  </si>
  <si>
    <t>B00020110500307</t>
  </si>
  <si>
    <t>ＭＨ・ＳＧＬ捨板水切茶</t>
  </si>
  <si>
    <t>B00020110500310</t>
  </si>
  <si>
    <t>ＭＨ・ＳＧＬ片流れ棟包　黒　</t>
  </si>
  <si>
    <t>B00020110500311</t>
  </si>
  <si>
    <t>ＭＨ・ＳＧＬ片流れ棟包　茶</t>
  </si>
  <si>
    <t>B00020110100806</t>
  </si>
  <si>
    <t>ＭＨアルミフラットバー　シルバー</t>
  </si>
  <si>
    <t>20×2,00010本／束</t>
  </si>
  <si>
    <t>B00020110100809</t>
  </si>
  <si>
    <t>ＭＨアルミフラットバー用ビス　シルバー</t>
  </si>
  <si>
    <t>B00020110100810</t>
  </si>
  <si>
    <t>ＭＨアルミフラットバー用ビス　黒</t>
  </si>
  <si>
    <t>B00020110100800</t>
  </si>
  <si>
    <t>ＭＨオーバーフロー管</t>
  </si>
  <si>
    <t>B00020110100801</t>
  </si>
  <si>
    <t>ＭＨオーバーフロー管１８０</t>
  </si>
  <si>
    <t>B00020110100808</t>
  </si>
  <si>
    <t>ＭＨオーバーフロー管振れ止め鋼板</t>
    <phoneticPr fontId="58"/>
  </si>
  <si>
    <t>50枚／箱</t>
  </si>
  <si>
    <t>1770900</t>
  </si>
  <si>
    <t>ＭＨドレーンタテ６０</t>
  </si>
  <si>
    <t>塩ビ鋼板</t>
  </si>
  <si>
    <t>B00020110100803</t>
  </si>
  <si>
    <t>ＭＨドレンキャップ横</t>
    <phoneticPr fontId="58"/>
  </si>
  <si>
    <t>B00020110100804</t>
  </si>
  <si>
    <t>ＭＨドレン振れ止め鋼板</t>
    <phoneticPr fontId="58"/>
  </si>
  <si>
    <t>150mm×150mm×0.7mm50枚／箱</t>
  </si>
  <si>
    <t>0115608</t>
  </si>
  <si>
    <t>ＭＨフッ素Ｒケラバ水切　黒</t>
  </si>
  <si>
    <t>0115618</t>
  </si>
  <si>
    <t>ＭＨフッ素Ｒケラバ水切　茶</t>
  </si>
  <si>
    <t>0115600</t>
  </si>
  <si>
    <t>ＭＨフッ素ケラバ水切黒　</t>
  </si>
  <si>
    <t>0115610</t>
  </si>
  <si>
    <t>ＭＨフッ素ケラバ水切茶</t>
  </si>
  <si>
    <t>0115605</t>
  </si>
  <si>
    <t>ＭＨフッ素雨押水切Ｗ型　黒</t>
  </si>
  <si>
    <t>0115615</t>
  </si>
  <si>
    <t>ＭＨフッ素雨押水切Ｗ型　茶</t>
  </si>
  <si>
    <t>0115604</t>
  </si>
  <si>
    <t>ＭＨフッ素雨押水切黒　</t>
  </si>
  <si>
    <t>0115614</t>
  </si>
  <si>
    <t>ＭＨフッ素雨押水切茶</t>
  </si>
  <si>
    <t>0115612</t>
  </si>
  <si>
    <t>ＭＨフッ素急勾配用棟包　茶</t>
  </si>
  <si>
    <t>0115602</t>
  </si>
  <si>
    <t>ＭＨフッ素急勾配用棟包黒　</t>
  </si>
  <si>
    <t>0115601</t>
  </si>
  <si>
    <t>ＭＨフッ素軒先水切黒　</t>
  </si>
  <si>
    <t>0115611</t>
  </si>
  <si>
    <t>ＭＨフッ素軒先水切茶</t>
  </si>
  <si>
    <t>0115607</t>
  </si>
  <si>
    <t>ＭＨフッ素捨板水切Ｗ型　黒</t>
  </si>
  <si>
    <t>0115617</t>
  </si>
  <si>
    <t>ＭＨフッ素捨板水切Ｗ型　茶</t>
  </si>
  <si>
    <t>0115606</t>
  </si>
  <si>
    <t>ＭＨフッ素捨板水切黒　</t>
  </si>
  <si>
    <t>0115616</t>
  </si>
  <si>
    <t>ＭＨフッ素捨板水切茶</t>
  </si>
  <si>
    <t>0115603</t>
  </si>
  <si>
    <t>ＭＨフッ素片流れ棟包黒　</t>
  </si>
  <si>
    <t>0115613</t>
  </si>
  <si>
    <t>ＭＨフッ素片流れ棟包茶</t>
  </si>
  <si>
    <t>B00020110100807</t>
  </si>
  <si>
    <t>ＭＨワッシャー</t>
    <phoneticPr fontId="58"/>
  </si>
  <si>
    <t>100枚／袋</t>
  </si>
  <si>
    <t>B00020110100805</t>
  </si>
  <si>
    <t>ＭＨ受木</t>
  </si>
  <si>
    <t>L=1800 35×60×80</t>
  </si>
  <si>
    <t>B00020210100007</t>
  </si>
  <si>
    <t>ＭＨ水切シート</t>
  </si>
  <si>
    <t>B00010130109030</t>
  </si>
  <si>
    <t>ＭＲビス１００　</t>
  </si>
  <si>
    <t>0494556</t>
  </si>
  <si>
    <t>ＭＲプレートＡ　</t>
  </si>
  <si>
    <t>L=2000mm以内寸法は指定により作成</t>
  </si>
  <si>
    <t>0494557</t>
  </si>
  <si>
    <t>ＭＲプレートＢ　</t>
  </si>
  <si>
    <t>B00030110101016</t>
  </si>
  <si>
    <t>ＭＳポリマーＳ－２０３Ｈ</t>
  </si>
  <si>
    <t>B00030110101015</t>
  </si>
  <si>
    <t>ＭＳポリマーＳ－３０３Ｈ</t>
  </si>
  <si>
    <t>B00030110101018</t>
  </si>
  <si>
    <t>ＭＳポリマーＳＡＴ１４５</t>
  </si>
  <si>
    <t>B00030110101017</t>
  </si>
  <si>
    <t>ＭＳポリマーＳＡＸ２２０</t>
  </si>
  <si>
    <t>B00020110100841</t>
  </si>
  <si>
    <t>ＭＴ－Ｓタテ型ドレン　</t>
  </si>
  <si>
    <t>B00020110100842</t>
  </si>
  <si>
    <t>ＭＴ－Ｓフロー管　</t>
  </si>
  <si>
    <t>1個入/袋</t>
  </si>
  <si>
    <t>B00020110100840</t>
  </si>
  <si>
    <t>ＭＴ－Ｓヨコ型ドレン　</t>
  </si>
  <si>
    <t>B00020110100835</t>
  </si>
  <si>
    <t>ＭＴ目地テープ（４入り）</t>
  </si>
  <si>
    <t>B00020110101631</t>
  </si>
  <si>
    <t>ＭＴ養生シート</t>
  </si>
  <si>
    <t>B00010120100167</t>
  </si>
  <si>
    <t>Ｍチップ　</t>
  </si>
  <si>
    <t>420g入箱</t>
  </si>
  <si>
    <t>B00020210100003</t>
  </si>
  <si>
    <t>Ｍルーフィング　</t>
  </si>
  <si>
    <t>B00020210100004</t>
  </si>
  <si>
    <t>Ｍルーフィング－Ｌｏｎｇ</t>
  </si>
  <si>
    <t>B00010140200127</t>
  </si>
  <si>
    <t>ＧＩボード　２５W</t>
    <phoneticPr fontId="58"/>
  </si>
  <si>
    <t>B00010140200132</t>
  </si>
  <si>
    <t>ＧＩボード　３０W</t>
    <phoneticPr fontId="58"/>
  </si>
  <si>
    <t>1200mm×900mm(8枚／梱包)</t>
    <phoneticPr fontId="58"/>
  </si>
  <si>
    <t>B00010140200137</t>
  </si>
  <si>
    <t>ＧＩボード　３５W</t>
    <phoneticPr fontId="58"/>
  </si>
  <si>
    <t>1200mm×900mm(7枚／梱包)</t>
    <phoneticPr fontId="58"/>
  </si>
  <si>
    <t>B00010140200152</t>
  </si>
  <si>
    <t>ＧＩボード　５０W</t>
    <phoneticPr fontId="58"/>
  </si>
  <si>
    <t>1200mm×900mm(5枚／梱包)</t>
    <phoneticPr fontId="58"/>
  </si>
  <si>
    <t>B00010010101200</t>
  </si>
  <si>
    <t>Ｖベース１０００</t>
    <phoneticPr fontId="58"/>
  </si>
  <si>
    <t>12枚／箱 500 X 900</t>
    <phoneticPr fontId="58"/>
  </si>
  <si>
    <t>B00020110101635</t>
  </si>
  <si>
    <t>Ｎ　アルミ床見切り１５</t>
  </si>
  <si>
    <t>15×15×1820mm 20本／箱</t>
  </si>
  <si>
    <t>B00020110101501</t>
  </si>
  <si>
    <t>Ｎ　パティオシートＭ</t>
  </si>
  <si>
    <t>B00020110101511</t>
  </si>
  <si>
    <t>Ｎ　パティオシートＮＳ</t>
  </si>
  <si>
    <t>B00020270100003</t>
  </si>
  <si>
    <t>Ｎ　パワールーフ</t>
  </si>
  <si>
    <t>B00010010100800</t>
  </si>
  <si>
    <t>強力バンクベスト</t>
    <phoneticPr fontId="58"/>
  </si>
  <si>
    <t>B00020110100036</t>
  </si>
  <si>
    <t>Ｎ／Ｐ・カラーＥＸ＋　１８ｍ</t>
  </si>
  <si>
    <t>B00010120100010</t>
  </si>
  <si>
    <t>オルタックシートＷＳ</t>
    <phoneticPr fontId="58"/>
  </si>
  <si>
    <t>B00010110102211</t>
  </si>
  <si>
    <t>ポリマリット２５</t>
  </si>
  <si>
    <t>B00010110102226</t>
  </si>
  <si>
    <t>ポリマリットＧＬ</t>
  </si>
  <si>
    <t>B00010110102231</t>
  </si>
  <si>
    <t>ポリマリットＳＴ</t>
  </si>
  <si>
    <t>B00020110100200</t>
  </si>
  <si>
    <t>Ｎ・Ｐカラー</t>
  </si>
  <si>
    <t>1m×21m(JIA A 6005ｱｽﾌｧﾙﾄﾙｰﾌｨﾝｸﾞ940適合品)</t>
  </si>
  <si>
    <t>B00020110100348</t>
  </si>
  <si>
    <t>Ｎ・タディスセルフカバー</t>
  </si>
  <si>
    <t>2651120</t>
  </si>
  <si>
    <t>Ｎ３５座金付ボルトセット</t>
  </si>
  <si>
    <t>2651121</t>
  </si>
  <si>
    <t>Ｎ４０座金付ボルトセット</t>
  </si>
  <si>
    <t>2651122</t>
  </si>
  <si>
    <t>Ｎ４６座金付ボルトセット</t>
  </si>
  <si>
    <t>2651123</t>
  </si>
  <si>
    <t>Ｎ５０座金付ボルトセット</t>
  </si>
  <si>
    <t>2652398</t>
  </si>
  <si>
    <t>Ｎ－ＨＩＴ－横目地プレート</t>
  </si>
  <si>
    <t>2652397</t>
  </si>
  <si>
    <t>Ｎ－ＨＩＴ－千鳥用目地プレート</t>
  </si>
  <si>
    <t>B00010120100202</t>
  </si>
  <si>
    <t>ＯＴコートＡ　グリーン　Ｄ－２</t>
    <phoneticPr fontId="58"/>
  </si>
  <si>
    <t>B00010120100201</t>
  </si>
  <si>
    <t>ＯＴコートＡ　グレー　Ｄ－１</t>
    <phoneticPr fontId="58"/>
  </si>
  <si>
    <t>B00010120100212</t>
  </si>
  <si>
    <t>ＯＴコートＡ　ライトグレー　Ｄ－１２</t>
    <phoneticPr fontId="58"/>
  </si>
  <si>
    <t>B00010120100242</t>
  </si>
  <si>
    <t>ＯＴコートＡ　ライトブラウン　Ｄ－４２</t>
    <phoneticPr fontId="58"/>
  </si>
  <si>
    <t>14kgｾｯﾄ (主剤:6kg・硬化剤:8kg)</t>
    <phoneticPr fontId="58"/>
  </si>
  <si>
    <t>B00010120101601</t>
  </si>
  <si>
    <t>ＯＴコートシリコーン　Ｓグレー　Ｅ－１</t>
    <phoneticPr fontId="58"/>
  </si>
  <si>
    <t>B00010120101602</t>
  </si>
  <si>
    <t>ＯＴコートシリコーン　Ｓグリーン　Ｅ－２</t>
    <phoneticPr fontId="58"/>
  </si>
  <si>
    <t>B00010120101603</t>
  </si>
  <si>
    <t>ＯＴコートシリコーン　Ｓブラウン　Ｅ－４</t>
    <phoneticPr fontId="58"/>
  </si>
  <si>
    <t>B00010160100322</t>
  </si>
  <si>
    <t>ＲＶパウダーＮ（厚塗り用）</t>
    <phoneticPr fontId="58"/>
  </si>
  <si>
    <t>20kg入袋</t>
  </si>
  <si>
    <t>B00010160100317</t>
  </si>
  <si>
    <t>ＲＶパウダーＮ（薄塗り用）</t>
    <phoneticPr fontId="58"/>
  </si>
  <si>
    <t>B00020110101892</t>
  </si>
  <si>
    <t>ＮＷ３２＊４２　ＺＥＡ６０５</t>
  </si>
  <si>
    <t xml:space="preserve">200*140mm t=4.5 </t>
  </si>
  <si>
    <t>B00020110101893</t>
  </si>
  <si>
    <t>ＮＷ４２＊４２　ＺＥＡ６０９</t>
  </si>
  <si>
    <t>2652384</t>
  </si>
  <si>
    <t>Ｎアース金具　</t>
  </si>
  <si>
    <t>B00020110100400</t>
  </si>
  <si>
    <t>アンダーガムロンＫ</t>
    <phoneticPr fontId="58"/>
  </si>
  <si>
    <t>B00010110100550</t>
  </si>
  <si>
    <t>ガムロンフォルトＭ</t>
    <phoneticPr fontId="58"/>
  </si>
  <si>
    <t>2607910</t>
  </si>
  <si>
    <t>Ｎスタイロ　Ｔ－１０</t>
  </si>
  <si>
    <t>10×910×91020枚／束</t>
  </si>
  <si>
    <t>B00020110100331</t>
  </si>
  <si>
    <t>Ｎタディスセルフ　</t>
  </si>
  <si>
    <t>B00010110200063</t>
  </si>
  <si>
    <t>Ｎドレンキャップ横引用ＡＳ　ライトグレー</t>
  </si>
  <si>
    <t>1個／箱110×110×140ｍｍ</t>
  </si>
  <si>
    <t>B00020110101580</t>
  </si>
  <si>
    <t>Ｎパティオコートグレー１４kg（遮熱）</t>
  </si>
  <si>
    <t>主剤：6kg 硬化剤：8kg14kg／ｾｯﾄ</t>
  </si>
  <si>
    <t>B00020110101560</t>
  </si>
  <si>
    <t>Ｎパティオポリマー　</t>
  </si>
  <si>
    <t>B00010110102215</t>
  </si>
  <si>
    <t>ポリマリット３５</t>
  </si>
  <si>
    <t>B00010110102220</t>
  </si>
  <si>
    <t>ポリマリット４０</t>
  </si>
  <si>
    <t>B00010110102337</t>
  </si>
  <si>
    <t>マットＦＣ　</t>
    <phoneticPr fontId="58"/>
  </si>
  <si>
    <t>1050mm×50m</t>
  </si>
  <si>
    <t>B00010110102338</t>
  </si>
  <si>
    <t>マットＦＣ（カット品）</t>
    <phoneticPr fontId="58"/>
  </si>
  <si>
    <t>200mm×50m</t>
  </si>
  <si>
    <t>B00010010100946</t>
  </si>
  <si>
    <t>Ｎ－強力アンダーＦＳ　</t>
    <phoneticPr fontId="58"/>
  </si>
  <si>
    <t>1m×16m 1.0mm厚</t>
    <phoneticPr fontId="58"/>
  </si>
  <si>
    <t>B00020110300001</t>
  </si>
  <si>
    <t>勾配スタイロＳＡ－Ｎ</t>
  </si>
  <si>
    <t>15-20×910×200mm10枚／ﾃｰﾌﾟ</t>
  </si>
  <si>
    <t>B00020110300002</t>
  </si>
  <si>
    <t>勾配スタイロＳＢ－Ｎ</t>
  </si>
  <si>
    <t>20-25×910×200mm10枚／ﾃｰﾌﾟ</t>
  </si>
  <si>
    <t>B00020110300003</t>
  </si>
  <si>
    <t>勾配スタイロＳＣ－Ｎ</t>
  </si>
  <si>
    <t>25-30×910×200mm10枚／ﾃｰﾌﾟ</t>
  </si>
  <si>
    <t>B00020110300004</t>
  </si>
  <si>
    <t>勾配スタイロＳＤ－Ｎ</t>
  </si>
  <si>
    <t>30-35×910×200mm10枚／ﾃｰﾌﾟ</t>
  </si>
  <si>
    <t>B00010110101935</t>
  </si>
  <si>
    <t>水性プライマーＡＳ</t>
    <phoneticPr fontId="58"/>
  </si>
  <si>
    <t>17kg／缶</t>
  </si>
  <si>
    <t>B00020110101570</t>
  </si>
  <si>
    <t>立上り用パティオポリマー</t>
    <phoneticPr fontId="58"/>
  </si>
  <si>
    <t>主剤：6kg 硬化剤：12kg 18kg／ｾｯﾄ</t>
    <phoneticPr fontId="58"/>
  </si>
  <si>
    <t>B00010120100311</t>
  </si>
  <si>
    <t>ＯＴコートＡつやあり　グリーン　ＤＴ－２</t>
    <phoneticPr fontId="58"/>
  </si>
  <si>
    <t>B00010120100310</t>
  </si>
  <si>
    <t>ＯＴコートＡつやあり　グレー　ＤＴ－１</t>
    <phoneticPr fontId="58"/>
  </si>
  <si>
    <t>B00010120100312</t>
  </si>
  <si>
    <t>ＯＴコートＡつやあり　ライトグレー　ＤＴ－１２</t>
    <phoneticPr fontId="58"/>
  </si>
  <si>
    <t>B00010120100313</t>
  </si>
  <si>
    <t>ＯＴコートＡつやあり　ライトブラウン　ＤＴ－４２</t>
    <phoneticPr fontId="58"/>
  </si>
  <si>
    <t>B00010120101712</t>
  </si>
  <si>
    <t>ＯＴコートＱＱ　ライトグレー　Ｑ－１２</t>
    <phoneticPr fontId="58"/>
  </si>
  <si>
    <t>B00010120101701</t>
  </si>
  <si>
    <t>ＯＴコートＱＱ　グレー　Ｑ－１</t>
    <phoneticPr fontId="58"/>
  </si>
  <si>
    <t>B00010120101641</t>
  </si>
  <si>
    <t>ＯＴコートクール　クールライトグレー</t>
    <phoneticPr fontId="58"/>
  </si>
  <si>
    <t>B00010120101642</t>
  </si>
  <si>
    <t>ＯＴコートクール　クールライトブラウン</t>
    <phoneticPr fontId="58"/>
  </si>
  <si>
    <t>B00010120101631</t>
  </si>
  <si>
    <t>ＯＴコートシリコーンクール　ＳＣライトグレー</t>
  </si>
  <si>
    <t>B00010120101632</t>
  </si>
  <si>
    <t>ＯＴコートシリコーンクール　ＳＣライトブラウン</t>
  </si>
  <si>
    <t>B00010120101815</t>
  </si>
  <si>
    <t>ＯＴコートフッ素　Ｆグレー</t>
    <phoneticPr fontId="58"/>
  </si>
  <si>
    <t>B00010120100169</t>
  </si>
  <si>
    <t>ＯＴシール　</t>
    <phoneticPr fontId="58"/>
  </si>
  <si>
    <t xml:space="preserve">320cc／本 20本／箱 </t>
  </si>
  <si>
    <t>B00010120100172</t>
  </si>
  <si>
    <t>ＯＴプライマーＡ</t>
    <phoneticPr fontId="58"/>
  </si>
  <si>
    <t>B00010120100175</t>
  </si>
  <si>
    <t>ＯＴプライマーＱＱ　１６Ｋ</t>
  </si>
  <si>
    <t xml:space="preserve">16kg／缶 (超速乾性) </t>
  </si>
  <si>
    <t>B00010120100164</t>
  </si>
  <si>
    <t>ＯＴ洗浄剤　</t>
    <phoneticPr fontId="58"/>
  </si>
  <si>
    <t>B00010120100163</t>
  </si>
  <si>
    <t>ＯＴ増粘剤　</t>
  </si>
  <si>
    <t xml:space="preserve">1.6kg／缶 </t>
  </si>
  <si>
    <t>B00020110100020</t>
  </si>
  <si>
    <t>Ｐ・カラー</t>
  </si>
  <si>
    <t>1m×21m(JIS A 6005ｱｽﾌｧﾙﾄﾙｰﾌｨﾝｸﾞ940適合品)</t>
  </si>
  <si>
    <t>B00020110100040</t>
  </si>
  <si>
    <t>Ｐ・カラー　Ｍ</t>
  </si>
  <si>
    <t>B00020110100022</t>
  </si>
  <si>
    <t>Ｐ・カラー　カット５００</t>
  </si>
  <si>
    <t>500mm×21m</t>
  </si>
  <si>
    <t>0100636</t>
  </si>
  <si>
    <t>Ｐ・カラーＥＸ＋</t>
  </si>
  <si>
    <t>B00020110100203</t>
  </si>
  <si>
    <t>Ｐ・ベストフェルト２０Ｋ</t>
  </si>
  <si>
    <t>1m×42m</t>
  </si>
  <si>
    <t>B00020110180027</t>
  </si>
  <si>
    <t>P･ルーフ　カット３３０</t>
  </si>
  <si>
    <t>B00020110180026</t>
  </si>
  <si>
    <t>P･ルーフ　カット３７５</t>
  </si>
  <si>
    <t>B00020110180028</t>
  </si>
  <si>
    <t>P･ルーフ　カット４１０</t>
  </si>
  <si>
    <t>B00010130108055</t>
  </si>
  <si>
    <t>ＰＥ改修パッチ　</t>
    <phoneticPr fontId="58"/>
  </si>
  <si>
    <t>100本/袋</t>
  </si>
  <si>
    <t>B00020110100204</t>
  </si>
  <si>
    <t>ＰＦ４３０ＮＥＸＳ　</t>
  </si>
  <si>
    <t>B00010130109062</t>
  </si>
  <si>
    <t>ＰＬアンカー１００</t>
  </si>
  <si>
    <t>L=100mm100本／箱</t>
  </si>
  <si>
    <t>B00010130109063</t>
  </si>
  <si>
    <t>ＰＬアンカー１２５</t>
  </si>
  <si>
    <t>L=125mm100本／箱</t>
  </si>
  <si>
    <t>B00010130109064</t>
  </si>
  <si>
    <t>ＰＬアンカー１５０</t>
  </si>
  <si>
    <t>L=150mm100本／箱</t>
  </si>
  <si>
    <t>B00010130109060</t>
  </si>
  <si>
    <t>ＰＬアンカー５０</t>
  </si>
  <si>
    <t>L=50mm100本／箱</t>
  </si>
  <si>
    <t>B00010130109061</t>
  </si>
  <si>
    <t>ＰＬアンカー８０</t>
  </si>
  <si>
    <t>L=80mm100本／箱</t>
  </si>
  <si>
    <t>B00010110102235</t>
  </si>
  <si>
    <t>ＰＭスポット　３２</t>
  </si>
  <si>
    <t>1m×32m</t>
    <phoneticPr fontId="58"/>
  </si>
  <si>
    <t>B00010130102836</t>
  </si>
  <si>
    <t>ＰＳマット</t>
  </si>
  <si>
    <t>1,160mm×100m直径35cm</t>
  </si>
  <si>
    <t>B00010130108056</t>
  </si>
  <si>
    <t>ＰＳ耐熱パッチ　</t>
  </si>
  <si>
    <t>B00020110101546</t>
  </si>
  <si>
    <t>ＰＴスペーサー　</t>
  </si>
  <si>
    <t>20個／箱</t>
  </si>
  <si>
    <t>B00020110101549</t>
  </si>
  <si>
    <t>ＰＴセメントＦＧ　</t>
  </si>
  <si>
    <t xml:space="preserve">1.5kg×8袋 櫛目ｺﾞﾃ3枚/箱 </t>
  </si>
  <si>
    <t>B00020110101548</t>
  </si>
  <si>
    <t>ＰＴポリベラ　</t>
  </si>
  <si>
    <t>B00020110101547</t>
  </si>
  <si>
    <t>ＰＴ櫛刷毛　</t>
  </si>
  <si>
    <t>600mm×100mmﾋﾟｯﾁ10mm 高さ9mm</t>
  </si>
  <si>
    <t>2607960</t>
  </si>
  <si>
    <t>ＰＴ合板９ｍｍ（防腐処理）</t>
  </si>
  <si>
    <t xml:space="preserve">9mm×910mm×1820mm </t>
  </si>
  <si>
    <t>2620051</t>
  </si>
  <si>
    <t>ＰＴ洗浄剤　</t>
  </si>
  <si>
    <t xml:space="preserve">13kg／缶 </t>
  </si>
  <si>
    <t>B00010130108045</t>
  </si>
  <si>
    <t>Ｐ－カットテープ</t>
  </si>
  <si>
    <t>50mm幅×25m巻　30巻／箱</t>
    <phoneticPr fontId="58"/>
  </si>
  <si>
    <t>B00020110100100</t>
  </si>
  <si>
    <t>Ｐカラー</t>
  </si>
  <si>
    <t>0100665</t>
  </si>
  <si>
    <t>Ｐカラー　Ｍ</t>
  </si>
  <si>
    <t>1m×21m</t>
  </si>
  <si>
    <t>0100667</t>
  </si>
  <si>
    <t>Ｐカラー　Ｍ統合記念</t>
  </si>
  <si>
    <t>0100625</t>
  </si>
  <si>
    <t>Ｐカラー　カット５００</t>
  </si>
  <si>
    <t>0100632</t>
  </si>
  <si>
    <t>ＰカラーＥＸ＋</t>
  </si>
  <si>
    <t>B00020110100035</t>
  </si>
  <si>
    <t>ＰカラーＥＸ＋　１８ｍ</t>
  </si>
  <si>
    <t>1m×18m</t>
  </si>
  <si>
    <t>B00020110100034</t>
  </si>
  <si>
    <t>ＰカラーＥＸ＋　カット５００</t>
  </si>
  <si>
    <t>B00020110100037</t>
  </si>
  <si>
    <t>ＰカラーＥＸ＋１８　カット５００</t>
  </si>
  <si>
    <t>0.5m×18m</t>
  </si>
  <si>
    <t>B00020110100031</t>
  </si>
  <si>
    <t>ＰカラーＥＸ＋プラチナスタイル</t>
  </si>
  <si>
    <t>B00020110100025</t>
  </si>
  <si>
    <t>ＰカラーＮＥＸＴ</t>
  </si>
  <si>
    <t>B00020110100026</t>
  </si>
  <si>
    <t>ＰカラーＮＥＸＴ　１８ｍ</t>
  </si>
  <si>
    <t>0200050</t>
  </si>
  <si>
    <t>Ｐカラーカット５００</t>
  </si>
  <si>
    <t>0.5m×21m</t>
  </si>
  <si>
    <t>B00030110100509</t>
  </si>
  <si>
    <t>Ｐカラー着色砂</t>
  </si>
  <si>
    <t>0100617</t>
  </si>
  <si>
    <t>Ｐカラー統合記念</t>
  </si>
  <si>
    <t>B00010110102342</t>
  </si>
  <si>
    <t>Ｐシート　</t>
  </si>
  <si>
    <t>1,020mm×20m</t>
  </si>
  <si>
    <t>B00010110300150</t>
  </si>
  <si>
    <t>Ｐバーナー　レギュレーター</t>
  </si>
  <si>
    <t>ｶﾞｽ圧力調整用ｵﾌﾟｼｮﾝ器具</t>
  </si>
  <si>
    <t>B00010110300070</t>
  </si>
  <si>
    <t>Ｐバーナーキット用樹脂ケース</t>
  </si>
  <si>
    <t>0464977</t>
  </si>
  <si>
    <t>Ｐバーナーキット用箱</t>
  </si>
  <si>
    <t>B00010110300077</t>
  </si>
  <si>
    <t>Ｐバーナーグリップ　</t>
  </si>
  <si>
    <t>B00010110300072</t>
  </si>
  <si>
    <t>Ｐバーナーゴムホース</t>
  </si>
  <si>
    <t>10m／巻</t>
  </si>
  <si>
    <t>B00010110300081</t>
  </si>
  <si>
    <t>Ｐバーナースパナ　</t>
  </si>
  <si>
    <t>2本／ｾｯﾄ</t>
  </si>
  <si>
    <t>B00010110300076</t>
  </si>
  <si>
    <t>Ｐバーナーノズル小</t>
  </si>
  <si>
    <t>B00010110300075</t>
  </si>
  <si>
    <t>Ｐバーナーノズル大</t>
  </si>
  <si>
    <t>B00010110300074</t>
  </si>
  <si>
    <t>Ｐバーナーベント　小支持金具付</t>
  </si>
  <si>
    <t>Pﾊﾞｰﾅｰｼｼﾞｶﾅｸﾞ 1個つき</t>
  </si>
  <si>
    <t>B00010110300073</t>
  </si>
  <si>
    <t>Ｐバーナーベント　大支持金具付</t>
  </si>
  <si>
    <t>B00010110300080</t>
  </si>
  <si>
    <t>Ｐバーナーロールフッカー</t>
  </si>
  <si>
    <t>B00010110300079</t>
  </si>
  <si>
    <t>Ｐバーナー金ゴテ　</t>
  </si>
  <si>
    <t>B00010110300083</t>
  </si>
  <si>
    <t>Ｐバーナー支持金具小</t>
  </si>
  <si>
    <t>B00010110300078</t>
  </si>
  <si>
    <t>Ｐバーナー支持金具大</t>
  </si>
  <si>
    <t>0100105</t>
  </si>
  <si>
    <t>Ｐルーフ</t>
  </si>
  <si>
    <t>2112806</t>
  </si>
  <si>
    <t>Pﾙｰﾌ　ｶｯﾄ330</t>
  </si>
  <si>
    <t>2112805</t>
  </si>
  <si>
    <t>Pﾙｰﾌ　ｶｯﾄ375</t>
  </si>
  <si>
    <t>2112807</t>
  </si>
  <si>
    <t>Pﾙｰﾌ　ｶｯﾄ410</t>
  </si>
  <si>
    <t>0100110</t>
  </si>
  <si>
    <t>Ｐルーフ　カット５００</t>
  </si>
  <si>
    <t>B00010140102092</t>
  </si>
  <si>
    <t>ＲＢキャント１５００</t>
  </si>
  <si>
    <t xml:space="preserve">1,500×150mm 厚20mm(34本入／梱包) </t>
  </si>
  <si>
    <t>B00010110101914</t>
  </si>
  <si>
    <t>ＲＢセメント　　</t>
    <phoneticPr fontId="58"/>
  </si>
  <si>
    <t xml:space="preserve">20kg／缶 </t>
  </si>
  <si>
    <t>B00010110102032</t>
  </si>
  <si>
    <t>ＲＢタイル用サンドイッチ金具</t>
  </si>
  <si>
    <t>上座・下座(ﾋﾞｽ各1ｹ／ｾｯﾄ)</t>
  </si>
  <si>
    <t>B00010140102027</t>
  </si>
  <si>
    <t>ＲＢボード　２５　</t>
    <phoneticPr fontId="58"/>
  </si>
  <si>
    <t>910mm×910mm(20枚／梱包)</t>
  </si>
  <si>
    <t>B00010140102032</t>
  </si>
  <si>
    <t>ＲＢボード　３０　</t>
  </si>
  <si>
    <t>910mm×910mm(15枚／梱包)</t>
  </si>
  <si>
    <t>B00010140102037</t>
  </si>
  <si>
    <t>ＲＢボード　３５　</t>
  </si>
  <si>
    <t>B00010140102042</t>
  </si>
  <si>
    <t>ＲＢボード　４０　</t>
  </si>
  <si>
    <t>910mm×910mm(10枚／梱包)</t>
  </si>
  <si>
    <t>B00010140102052</t>
  </si>
  <si>
    <t>ＲＢボード　５０　</t>
  </si>
  <si>
    <t>B00010140102062</t>
  </si>
  <si>
    <t>ＲＢボード　６０　</t>
  </si>
  <si>
    <t>910mm×910mm(8枚／梱包)</t>
    <phoneticPr fontId="58"/>
  </si>
  <si>
    <t>B00010140102072</t>
  </si>
  <si>
    <t>ＲＢボード　７５</t>
    <phoneticPr fontId="58"/>
  </si>
  <si>
    <t>910mm×910mm(6枚／梱包)</t>
    <phoneticPr fontId="58"/>
  </si>
  <si>
    <t>2608240</t>
  </si>
  <si>
    <t>ＲＧボードアイボリー</t>
  </si>
  <si>
    <t>2608250</t>
  </si>
  <si>
    <t>ＲＧボードアイボリー側溝</t>
  </si>
  <si>
    <t>2608260</t>
  </si>
  <si>
    <t>ＲＧボードベージュ</t>
    <phoneticPr fontId="58"/>
  </si>
  <si>
    <t>2608270</t>
  </si>
  <si>
    <t>ＲＧボードベージュ側溝</t>
  </si>
  <si>
    <t>B00020110101641</t>
  </si>
  <si>
    <t>ＲＳコーナー　パッチ出隅　Ｖ－１６</t>
  </si>
  <si>
    <t>B00020110101642</t>
  </si>
  <si>
    <t>ＲＳコーナー　パッチ入隅　Ｖ－１６</t>
  </si>
  <si>
    <t>B00020110101685</t>
  </si>
  <si>
    <t>ＲＳコーナーパッチ　出隅　Ｖ－１３</t>
  </si>
  <si>
    <t>B00020110101686</t>
  </si>
  <si>
    <t>ＲＳコーナーパッチ　入隅　Ｖ－１３</t>
  </si>
  <si>
    <t>1772960</t>
  </si>
  <si>
    <t>ＲＳジョイントＷ</t>
  </si>
  <si>
    <t>910mm×5本入り</t>
  </si>
  <si>
    <t>B00020110101643</t>
  </si>
  <si>
    <t>ＲＳテープ　</t>
  </si>
  <si>
    <t>厚0.5mm: 30mm×20m12巻／箱</t>
  </si>
  <si>
    <t>2608905</t>
  </si>
  <si>
    <t>ＲＳフロー管１５０　</t>
  </si>
  <si>
    <t>1個／袋管：153mm</t>
  </si>
  <si>
    <t>B00020110101655</t>
  </si>
  <si>
    <t>ＲＳフロー管１９０　</t>
  </si>
  <si>
    <t>1個／袋管：194mm</t>
  </si>
  <si>
    <t>2608904</t>
  </si>
  <si>
    <t>ＲＳフロー管キャップあり</t>
  </si>
  <si>
    <t>B00020110100814</t>
  </si>
  <si>
    <t>ＲＳ押え金物　</t>
  </si>
  <si>
    <t>910mm×9本</t>
  </si>
  <si>
    <t>2608312</t>
  </si>
  <si>
    <t>ＲＳ横型ドレン</t>
  </si>
  <si>
    <t>1個／箱</t>
  </si>
  <si>
    <t>B00020110101651</t>
  </si>
  <si>
    <t>ＲＳ横型ドレンＷ</t>
  </si>
  <si>
    <t xml:space="preserve">1個／箱 </t>
  </si>
  <si>
    <t>B00020110101644</t>
  </si>
  <si>
    <t>ＲＳ架台２０ｍｍ</t>
  </si>
  <si>
    <t>20× 65×910mm20枚／箱</t>
  </si>
  <si>
    <t>2608600</t>
  </si>
  <si>
    <t>ＲＳ架台４０ｍｍ</t>
  </si>
  <si>
    <t>40× 65×910mm10枚／箱</t>
  </si>
  <si>
    <t>B00020110101648</t>
  </si>
  <si>
    <t>ＲＳ改修ドレンたてＶ－１６（２個入り）</t>
  </si>
  <si>
    <t>2個／箱φ45mm</t>
  </si>
  <si>
    <t>B00020110101649</t>
  </si>
  <si>
    <t>ＲＳ改修ドレン横Ｖ－１６（２個入り）</t>
  </si>
  <si>
    <t>2608300</t>
  </si>
  <si>
    <t>ＲＳ床見切り</t>
  </si>
  <si>
    <t>910mm×20本</t>
  </si>
  <si>
    <t>B00020110101634</t>
  </si>
  <si>
    <t>ＲＳ雪止め</t>
    <phoneticPr fontId="58"/>
  </si>
  <si>
    <t>55mm×55mm×914mm2個入り</t>
  </si>
  <si>
    <t>B00010160100301</t>
  </si>
  <si>
    <t>ＲＶ－２５Ｓ　２０ｋｇ</t>
    <phoneticPr fontId="58"/>
  </si>
  <si>
    <t>20kg／18ﾘｯﾀｰ缶</t>
  </si>
  <si>
    <t>B00010160100302</t>
  </si>
  <si>
    <t>ＲＶ－２５Ｓ　４ｋｇ</t>
    <phoneticPr fontId="58"/>
  </si>
  <si>
    <t>4kg／4ﾘｯﾀｰ缶</t>
  </si>
  <si>
    <t>B00010160100306</t>
  </si>
  <si>
    <t>ＲＶ－４０Ｓ</t>
    <phoneticPr fontId="58"/>
  </si>
  <si>
    <t>B00010160100333</t>
  </si>
  <si>
    <t>ＲＶパウダー断面</t>
    <phoneticPr fontId="58"/>
  </si>
  <si>
    <t>20kg／袋</t>
    <phoneticPr fontId="58"/>
  </si>
  <si>
    <t>B00020110500214</t>
  </si>
  <si>
    <t>Ｒケラバ水切ＧＬ黒</t>
  </si>
  <si>
    <t>耐摩ｶﾗｰGL0.35mmL=300mm R3,500mm以上</t>
  </si>
  <si>
    <t>B00020110500215</t>
  </si>
  <si>
    <t>Ｒケラバ水切ＧＬ茶</t>
  </si>
  <si>
    <t>B00030110101028</t>
  </si>
  <si>
    <t>ＳＡＴ０１０　</t>
    <phoneticPr fontId="58"/>
  </si>
  <si>
    <t>2650944</t>
  </si>
  <si>
    <t>ＳＣ雪止めアングルタイプ</t>
  </si>
  <si>
    <t>雪止めﾚｰﾙ(ｱﾝｸﾞﾙﾀｲﾌﾟ)</t>
  </si>
  <si>
    <t>2650943</t>
  </si>
  <si>
    <t>ＳＣ雪止めバータイプ　</t>
  </si>
  <si>
    <t>雪止めﾚｰﾙ(ﾊﾞｰﾀｲﾌﾟ)</t>
  </si>
  <si>
    <t>2652213</t>
  </si>
  <si>
    <t>ＳＣ用　両面ブチル５０　</t>
  </si>
  <si>
    <t>2650923</t>
  </si>
  <si>
    <t>ＳＣ用片面ブチル７５</t>
  </si>
  <si>
    <t>2651256</t>
  </si>
  <si>
    <t>ＳＦ１５０横レール設置冶具セット</t>
  </si>
  <si>
    <t>2652450</t>
  </si>
  <si>
    <t>ＳＦ－1回路集電ケーブル</t>
  </si>
  <si>
    <t>2652448</t>
  </si>
  <si>
    <t>ＳＦ－３回路集電ケーブル</t>
  </si>
  <si>
    <t>2652449</t>
  </si>
  <si>
    <t>ＳＦ－４回路集電ケーブル</t>
  </si>
  <si>
    <t>2650511</t>
  </si>
  <si>
    <t>ＳＦ－アングル０．５Ｐ２＊４</t>
  </si>
  <si>
    <t>2650503</t>
  </si>
  <si>
    <t>ＳＦ－アングル０．５Ｐ３＊４</t>
  </si>
  <si>
    <t>2650512</t>
  </si>
  <si>
    <t>ＳＦ－アングル１Ｐ２＊４</t>
  </si>
  <si>
    <t>2650504</t>
  </si>
  <si>
    <t>ＳＦ－アングル１Ｐ３＊４</t>
  </si>
  <si>
    <t>2650509</t>
  </si>
  <si>
    <t>ＳＦ－ガイドレール１Ｐ２＊４</t>
  </si>
  <si>
    <t>2650501</t>
  </si>
  <si>
    <t>ＳＦ－ガイドレール１Ｐ３＊４</t>
  </si>
  <si>
    <t>2650510</t>
  </si>
  <si>
    <t>ＳＦ－ガイドレール２Ｐ２＊４</t>
  </si>
  <si>
    <t>2650502</t>
  </si>
  <si>
    <t>ＳＦ－ガイドレール２Ｐ３＊４</t>
  </si>
  <si>
    <t>2652119</t>
  </si>
  <si>
    <t>ＳＦ－ガイドレールＺ１Ｐ</t>
  </si>
  <si>
    <t>2652118</t>
  </si>
  <si>
    <t>ＳＦ－ガイドレールＺ２Ｐ</t>
  </si>
  <si>
    <t>2652439</t>
  </si>
  <si>
    <t>ＳＦ－パネル１６５－Ｓ</t>
  </si>
  <si>
    <t>2652438</t>
  </si>
  <si>
    <t>ＳＦ－パネル１７０－Ｓ</t>
  </si>
  <si>
    <t>2652440</t>
  </si>
  <si>
    <t>ＳＦ－パワコン３．０ｋｗ</t>
  </si>
  <si>
    <t>2652441</t>
  </si>
  <si>
    <t>ＳＦ－パワコン４．０ｋｗ</t>
  </si>
  <si>
    <t>2652442</t>
  </si>
  <si>
    <t>ＳＦ－パワコン５．５ｋｗ</t>
  </si>
  <si>
    <t>2650508</t>
  </si>
  <si>
    <t>ＳＦ－横レール２＊４</t>
  </si>
  <si>
    <t>2650500</t>
  </si>
  <si>
    <t>ＳＦ－横レール３＊４　</t>
  </si>
  <si>
    <t>2650514</t>
  </si>
  <si>
    <t>ＳＦ－横目地プレート２＊４</t>
  </si>
  <si>
    <t>2650506</t>
  </si>
  <si>
    <t>ＳＦ－横目地プレート３＊４</t>
  </si>
  <si>
    <t>2652400</t>
  </si>
  <si>
    <t>ＳＦ－横目地プレート３＊４Ｎ</t>
  </si>
  <si>
    <t>2652447</t>
  </si>
  <si>
    <t>ＳＦ－計測表示ユニット</t>
  </si>
  <si>
    <t>2650513</t>
  </si>
  <si>
    <t>ＳＦ－縦目地プレート２＊４</t>
  </si>
  <si>
    <t>2650505</t>
  </si>
  <si>
    <t>ＳＦ－縦目地プレート３＊４</t>
  </si>
  <si>
    <t>2652446</t>
  </si>
  <si>
    <t>ＳＦ－昇圧ユニット　</t>
  </si>
  <si>
    <t>2652443</t>
  </si>
  <si>
    <t>ＳＦ－接続箱３回路</t>
  </si>
  <si>
    <t>2652444</t>
  </si>
  <si>
    <t>ＳＦ－接続箱４回路</t>
  </si>
  <si>
    <t>2652445</t>
  </si>
  <si>
    <t>ＳＦ－接続箱６回路</t>
  </si>
  <si>
    <t>2650515</t>
  </si>
  <si>
    <t>ＳＦ－千鳥目地プレート２＊４</t>
  </si>
  <si>
    <t>2650507</t>
  </si>
  <si>
    <t>ＳＦ－千鳥目地プレート３＊４</t>
  </si>
  <si>
    <t>2652369</t>
  </si>
  <si>
    <t>ＳＦ－入隅用ガイドレール</t>
  </si>
  <si>
    <t>2652452</t>
  </si>
  <si>
    <t>ＳＦ－両口延長ケーブル１０</t>
  </si>
  <si>
    <t>2652451</t>
  </si>
  <si>
    <t>ＳＦ－両口延長ケーブル５ｍ</t>
  </si>
  <si>
    <t>B00020270100010</t>
  </si>
  <si>
    <t>ＳＬルーフ　</t>
    <phoneticPr fontId="58"/>
  </si>
  <si>
    <t>B00010110101980</t>
  </si>
  <si>
    <t>ＳＰクリーンカラー　ＣＬ－１０９</t>
    <phoneticPr fontId="58"/>
  </si>
  <si>
    <t>B00010110101982</t>
  </si>
  <si>
    <t>ＳＰクリーンカラー　ＣＬ－１２２</t>
    <phoneticPr fontId="58"/>
  </si>
  <si>
    <t>B00010110101981</t>
  </si>
  <si>
    <t>ＳＰクリーンカラー　ＣＬ－６９</t>
    <phoneticPr fontId="58"/>
  </si>
  <si>
    <t>B00010110101850</t>
  </si>
  <si>
    <t>ＳＰコートｏｎｅ　コートグレー</t>
    <phoneticPr fontId="58"/>
  </si>
  <si>
    <t>B00010110101843</t>
  </si>
  <si>
    <t>ＳＰサーモコート　サーモグレー　ＴＨ－１０９</t>
    <phoneticPr fontId="58"/>
  </si>
  <si>
    <t>B00010110101841</t>
  </si>
  <si>
    <t>ＳＰサーモコート　サーモグリ－ン　ＴＨ－２９</t>
    <phoneticPr fontId="58"/>
  </si>
  <si>
    <t>B00010110101842</t>
  </si>
  <si>
    <t>ＳＰサーモコート　サーモアイボリー　ＴＨ－６９</t>
    <phoneticPr fontId="58"/>
  </si>
  <si>
    <t>B00010110101835</t>
  </si>
  <si>
    <t>ＳＰシルバー</t>
    <phoneticPr fontId="58"/>
  </si>
  <si>
    <t>15.5kg／缶</t>
  </si>
  <si>
    <t>B00010110101845</t>
  </si>
  <si>
    <t>ＳＰスーパーサーモコート　ＴＨ－１０００</t>
  </si>
  <si>
    <t>B00010110101895</t>
  </si>
  <si>
    <t>ＳＰトナー　</t>
  </si>
  <si>
    <t>1kg／缶</t>
  </si>
  <si>
    <t>B00010110101873</t>
  </si>
  <si>
    <t>ＳＰファインカラー　ライトグレー　Ａ－１０１</t>
    <phoneticPr fontId="58"/>
  </si>
  <si>
    <t>B00010110101874</t>
  </si>
  <si>
    <t>ＳＰファインカラー　マットシルバー　Ａ－１２２</t>
    <phoneticPr fontId="58"/>
  </si>
  <si>
    <t>B00010110101871</t>
  </si>
  <si>
    <t>ＳＰファインカラー　ミントグリーン　Ａ－２５</t>
    <phoneticPr fontId="58"/>
  </si>
  <si>
    <t>B00010110101872</t>
  </si>
  <si>
    <t>ＳＰファインカラー　ライトブラウン　Ａ－６６</t>
    <phoneticPr fontId="58"/>
  </si>
  <si>
    <t>B00010110102309</t>
  </si>
  <si>
    <t>ＳＰベース</t>
  </si>
  <si>
    <t>8kg／缶</t>
  </si>
  <si>
    <t>B00010110101987</t>
  </si>
  <si>
    <t>ＳＰマルチカラー３１ｋｇセット　マルチグレー　Ｍ－１００</t>
    <phoneticPr fontId="58"/>
  </si>
  <si>
    <t>B00010110101986</t>
  </si>
  <si>
    <t>ＳＰマルチカラー３１ｋｇセット　マルチグリーン　Ｍ－２３</t>
    <phoneticPr fontId="58"/>
  </si>
  <si>
    <t>B00010110101985</t>
  </si>
  <si>
    <t>ＳＰマルチカラー３１ｋｇセット　マルチレッド　Ｍ－３</t>
    <phoneticPr fontId="58"/>
  </si>
  <si>
    <t>B00010110101884</t>
  </si>
  <si>
    <t>ＳＰミッドカラー　ミッドグレー　Ｉ－１０３</t>
    <phoneticPr fontId="58"/>
  </si>
  <si>
    <t>B00010110101881</t>
  </si>
  <si>
    <t>ＳＰミッドカラー　ミッドリーフ　Ｉ－２７</t>
    <phoneticPr fontId="58"/>
  </si>
  <si>
    <t>B00010110101882</t>
  </si>
  <si>
    <t>ＳＰミッドカラー　ミッドチェリー　Ｉ－３３</t>
    <phoneticPr fontId="58"/>
  </si>
  <si>
    <t>B00010110101883</t>
  </si>
  <si>
    <t>ＳＰミッドカラー　ミッドベージュ　Ｉ－６３</t>
    <phoneticPr fontId="58"/>
  </si>
  <si>
    <t>B00010110101896</t>
  </si>
  <si>
    <t>ＳＰミネラコート　ミネラグリーン</t>
  </si>
  <si>
    <t>B00010110101897</t>
  </si>
  <si>
    <t>ＳＰミネラコート　ミネラグレー</t>
  </si>
  <si>
    <t>B00010110101898</t>
  </si>
  <si>
    <t>ＳＰミネラコート　ミネラダークグレー</t>
  </si>
  <si>
    <t>18kg缶入</t>
    <phoneticPr fontId="58"/>
  </si>
  <si>
    <t>B00020110200283</t>
  </si>
  <si>
    <t>ＳＲハイテープＭ－１００（１２巻）</t>
  </si>
  <si>
    <t>B00020110200289</t>
  </si>
  <si>
    <t>ＳＲハイテープＭ－２００（６巻）</t>
  </si>
  <si>
    <t>B00020110200281</t>
  </si>
  <si>
    <t>ＳＲハイテープＭ－５０（２４巻）</t>
  </si>
  <si>
    <t>B00020110200282</t>
  </si>
  <si>
    <t>ＳＲハイテープＭ－７５（１６巻）</t>
  </si>
  <si>
    <t>0605903</t>
  </si>
  <si>
    <t>ＳＳテープ片面片面１００</t>
  </si>
  <si>
    <t>100mm×20m12個／箱</t>
  </si>
  <si>
    <t>0605901</t>
  </si>
  <si>
    <t>ＳＳテープ片面片面５０</t>
  </si>
  <si>
    <t>50mm×20m24個／箱</t>
  </si>
  <si>
    <t>0605902</t>
  </si>
  <si>
    <t>ＳＳテープ片面片面７５</t>
  </si>
  <si>
    <t>75mm×20m16個／箱</t>
  </si>
  <si>
    <t>2652370</t>
  </si>
  <si>
    <t>ＳＴ－入隅用ガイドレール</t>
  </si>
  <si>
    <t>2651258</t>
  </si>
  <si>
    <t>ＳＵ２５０横レール設置冶具セット</t>
  </si>
  <si>
    <t>2651031</t>
  </si>
  <si>
    <t>ＳＵＮＴＥ－アングル０．５Ｐ</t>
  </si>
  <si>
    <t>2651026</t>
  </si>
  <si>
    <t>ＳＵＮＴＥ－アングル１Ｐ</t>
  </si>
  <si>
    <t>2652121</t>
  </si>
  <si>
    <t>ＳＵＮＴＥガイドレール　Ｚ１Ｐ</t>
  </si>
  <si>
    <t>2652120</t>
  </si>
  <si>
    <t>ＳＵＮＴＥガイドレール　Ｚ２Ｐ</t>
  </si>
  <si>
    <t>2651028</t>
  </si>
  <si>
    <t>ＳＵＮＴＥ－ガイドレール１Ｐ</t>
  </si>
  <si>
    <t>2651027</t>
  </si>
  <si>
    <t>ＳＵＮＴＥ－ガイドレール２Ｐ</t>
  </si>
  <si>
    <t>2651001</t>
  </si>
  <si>
    <t>ＳＵＮＴＥ－パネル２５０W</t>
  </si>
  <si>
    <t>2651000</t>
  </si>
  <si>
    <t>ＳＵＮＴＥ－パネル２５５W</t>
  </si>
  <si>
    <t>2652280</t>
  </si>
  <si>
    <t>ＳＵＮＴＥ－パネル２７０Ｗ</t>
  </si>
  <si>
    <t>2651033</t>
  </si>
  <si>
    <t>ＳＵＮＴＥ－パワコンＧＰ２．７ｋＷ</t>
  </si>
  <si>
    <t>2651034</t>
  </si>
  <si>
    <t>ＳＵＮＴＥ－パワコンＧＰ４．０ｋＷ</t>
  </si>
  <si>
    <t>2651035</t>
  </si>
  <si>
    <t>ＳＵＮＴＥ－パワコンＧＰ５．５ｋＷ</t>
  </si>
  <si>
    <t>2651021</t>
  </si>
  <si>
    <t>ＳＵＮＴＥ－引込線ＭＣ４　２０Ｍ</t>
  </si>
  <si>
    <t>2651022</t>
  </si>
  <si>
    <t>ＳＵＮＴＥ－引込線ＭＣ４　３０Ｍ</t>
  </si>
  <si>
    <t>2651025</t>
  </si>
  <si>
    <t>ＳＵＮＴＥ－横レール　</t>
  </si>
  <si>
    <t>2651029</t>
  </si>
  <si>
    <t>ＳＵＮＴＥ－横目地プレート</t>
  </si>
  <si>
    <t>2652403</t>
  </si>
  <si>
    <t>ＳＵＮＴＥ－横目地プレートＮ</t>
  </si>
  <si>
    <t>2651030</t>
  </si>
  <si>
    <t>ＳＵＮＴＥ－縦目地プレート</t>
  </si>
  <si>
    <t>2651037</t>
  </si>
  <si>
    <t>ＳＵＮＴＥ－昇圧１＋接続２</t>
  </si>
  <si>
    <t>2651038</t>
  </si>
  <si>
    <t>ＳＵＮＴＥ－昇圧２＋接続５</t>
  </si>
  <si>
    <t>2651017</t>
  </si>
  <si>
    <t>ＳＵＮＴＥ－接続箱４回路</t>
  </si>
  <si>
    <t>2651018</t>
  </si>
  <si>
    <t>ＳＵＮＴＥ－接続箱６回路</t>
  </si>
  <si>
    <t>2651032</t>
  </si>
  <si>
    <t>ＳＵＮＴＥ－千鳥横目地プレート</t>
  </si>
  <si>
    <t>2651020</t>
  </si>
  <si>
    <t>ＳＵＮＴＥ－配線材２０Ｍセット</t>
  </si>
  <si>
    <t>2651036</t>
  </si>
  <si>
    <t>ＳＵＮＴＥ－表示器本体</t>
  </si>
  <si>
    <t>2651024</t>
  </si>
  <si>
    <t>ＳＵＮＴＥ－補助線１０Ｍ</t>
  </si>
  <si>
    <t>2651023</t>
  </si>
  <si>
    <t>ＳＵＮＴＥ－補助線５Ｍ</t>
  </si>
  <si>
    <t>B00010110102402</t>
  </si>
  <si>
    <t>ガムクールＦＳ　</t>
    <phoneticPr fontId="58"/>
  </si>
  <si>
    <t>B00010110102406</t>
  </si>
  <si>
    <t>ガムクールＦＳＩＩ</t>
    <phoneticPr fontId="58"/>
  </si>
  <si>
    <t>3240100</t>
  </si>
  <si>
    <t>ＴＢ砂付ルーフィング</t>
    <phoneticPr fontId="58"/>
  </si>
  <si>
    <t>3240101</t>
  </si>
  <si>
    <t>ＴＢ砂付ルーフィング　カラー砕石</t>
  </si>
  <si>
    <t>B00020110101886</t>
  </si>
  <si>
    <t>ＴＤＳＢ－０８　</t>
  </si>
  <si>
    <t>5個/箱</t>
    <phoneticPr fontId="58"/>
  </si>
  <si>
    <t>B00020110101889</t>
  </si>
  <si>
    <t>ＴＤＳＨ－０８　</t>
  </si>
  <si>
    <t xml:space="preserve">5個/箱 </t>
  </si>
  <si>
    <t>B00020110102770</t>
  </si>
  <si>
    <t>ＴＨアンカー　Ｍ１２　</t>
  </si>
  <si>
    <t>6個／箱300mm×300mm×120mm</t>
  </si>
  <si>
    <t>0763697</t>
  </si>
  <si>
    <t>ＴＨシリンダー１０５</t>
  </si>
  <si>
    <t>0763693</t>
  </si>
  <si>
    <t>ＴＨシリンダー５０　</t>
  </si>
  <si>
    <t>0763694</t>
  </si>
  <si>
    <t>ＴＨシリンダー６０　</t>
  </si>
  <si>
    <t>0763695</t>
  </si>
  <si>
    <t>ＴＨシリンダー７５　</t>
  </si>
  <si>
    <t>0763696</t>
  </si>
  <si>
    <t>ＴＨシリンダー９０　</t>
  </si>
  <si>
    <t>0763699</t>
  </si>
  <si>
    <t>ＴＨシリンダーディスク１００</t>
  </si>
  <si>
    <t>0763698</t>
  </si>
  <si>
    <t>ＴＨシリンダープレート１８０</t>
  </si>
  <si>
    <t>B00020270100025</t>
  </si>
  <si>
    <t>ＴＨルーフィング</t>
  </si>
  <si>
    <t>B00020270100026</t>
  </si>
  <si>
    <t>ＴＨルーフィング１８　</t>
  </si>
  <si>
    <t>B00020110201200</t>
  </si>
  <si>
    <t>ＴＪ３００　先張防水シート</t>
  </si>
  <si>
    <t>300mm×20m4巻／箱</t>
  </si>
  <si>
    <t>B00020110201201</t>
  </si>
  <si>
    <t>ＴＪ５００　先張防水シート</t>
  </si>
  <si>
    <t>500mm×20m</t>
  </si>
  <si>
    <t>B00020110201202</t>
  </si>
  <si>
    <t>ＴＪＣ２００　ノービルテープ</t>
  </si>
  <si>
    <t>200mm×100mm50枚／箱</t>
  </si>
  <si>
    <t>B00020110201215</t>
  </si>
  <si>
    <t>ＴＪＨ４　圧着プレート</t>
  </si>
  <si>
    <t>B00020110201206</t>
  </si>
  <si>
    <t>ＴＪＫ１００　ブチルテープ片面</t>
  </si>
  <si>
    <t>100mm×20m12巻／箱</t>
  </si>
  <si>
    <t>B00020110201204</t>
  </si>
  <si>
    <t>ＴＪＫ５０　ブチルテープ片面</t>
  </si>
  <si>
    <t>50mm×20m24巻／箱</t>
  </si>
  <si>
    <t>B00020110201205</t>
  </si>
  <si>
    <t>ＴＪＫ７５　ブチルテープ片面</t>
  </si>
  <si>
    <t>75mm×20m16巻／箱</t>
  </si>
  <si>
    <t>B00020110201209</t>
  </si>
  <si>
    <t>ＴＪＲ１００　ブチルテープ両面</t>
  </si>
  <si>
    <t>B00020110201207</t>
  </si>
  <si>
    <t>ＴＪＲ５０　ブチルテープ両面</t>
  </si>
  <si>
    <t>B00020110201208</t>
  </si>
  <si>
    <t>ＴＪＲ７５　ブチルテープ両面</t>
  </si>
  <si>
    <t>B00010120400054</t>
  </si>
  <si>
    <t>ＴＬクロス１０００</t>
  </si>
  <si>
    <t>1000mm×50m</t>
  </si>
  <si>
    <t>0469501</t>
  </si>
  <si>
    <t>ＴＬクロス２００</t>
  </si>
  <si>
    <t>200mm×50m 5巻／包</t>
  </si>
  <si>
    <t>B00010120400050</t>
  </si>
  <si>
    <t>ＴＬコートＡ</t>
  </si>
  <si>
    <t>B00010120400051</t>
  </si>
  <si>
    <t>ＴＬコートＢ</t>
  </si>
  <si>
    <t>B00010120400052</t>
  </si>
  <si>
    <t>ＴＬコートＣ</t>
  </si>
  <si>
    <t>18kg入袋</t>
  </si>
  <si>
    <t>0469710</t>
  </si>
  <si>
    <t>ＴＬトップ１８グリーン</t>
  </si>
  <si>
    <t>0469610</t>
  </si>
  <si>
    <t>ＴＬトップ１８グレー</t>
  </si>
  <si>
    <t>B00010010100000</t>
  </si>
  <si>
    <t>TOKO　Error　Data</t>
  </si>
  <si>
    <t>3210100</t>
  </si>
  <si>
    <t>ＴＯＫＯルーフウォーク</t>
  </si>
  <si>
    <t xml:space="preserve">10mm×500mm×1m </t>
  </si>
  <si>
    <t>1737885</t>
  </si>
  <si>
    <t>ＴＲカクハゼツカミ１型</t>
  </si>
  <si>
    <t>1737886</t>
  </si>
  <si>
    <t>ＴＲカクハゼツカミ２型</t>
  </si>
  <si>
    <t>1737887</t>
  </si>
  <si>
    <t>ＴＲカクハゼツカミ３型</t>
  </si>
  <si>
    <t>1737865</t>
  </si>
  <si>
    <t>ＴＲコグチストッパー　３０</t>
  </si>
  <si>
    <t>L=85mm 10本入／箱</t>
  </si>
  <si>
    <t>1737866</t>
  </si>
  <si>
    <t>ＴＲコグチストッパー　３５</t>
  </si>
  <si>
    <t>1737850</t>
  </si>
  <si>
    <t>ＴＲシジレール１００</t>
  </si>
  <si>
    <t>L=2,000mm 10本入／箱</t>
  </si>
  <si>
    <t>1737851</t>
  </si>
  <si>
    <t>ＴＲシジレール８０</t>
  </si>
  <si>
    <t>1737860</t>
  </si>
  <si>
    <t>ＴＲダンネツストッパー　３０</t>
  </si>
  <si>
    <t>L=365mm 10本入／箱</t>
  </si>
  <si>
    <t>1737861</t>
  </si>
  <si>
    <t>ＴＲダンネツストッパー　３５</t>
  </si>
  <si>
    <t>1737855</t>
  </si>
  <si>
    <t>ＴＲハイテンボウパス</t>
  </si>
  <si>
    <t>L=1,000mm 25枚入／箱</t>
  </si>
  <si>
    <t>1737888</t>
  </si>
  <si>
    <t>ＴＲマルハゼツカミ１型</t>
  </si>
  <si>
    <t>1737889</t>
  </si>
  <si>
    <t>ＴＲマルハゼツカミ２型</t>
  </si>
  <si>
    <t>1737890</t>
  </si>
  <si>
    <t>ＴＲマルハゼツカミ３型</t>
  </si>
  <si>
    <t>2651255</t>
  </si>
  <si>
    <t>ＴＳ２５０横レール設置冶具セット</t>
  </si>
  <si>
    <t>2652426</t>
  </si>
  <si>
    <t>ＴＳ－ＹＤＣケーブル２０ｍ</t>
  </si>
  <si>
    <t>2652427</t>
  </si>
  <si>
    <t>ＴＳ－ＹＤＣケーブル４０ｍ</t>
  </si>
  <si>
    <t>2652428</t>
  </si>
  <si>
    <t>ＴＳ－ＹＤＣケーブル６０ｍ</t>
  </si>
  <si>
    <t>2652429</t>
  </si>
  <si>
    <t>ＴＳ－ＹＤＣケーブル８０ｍ</t>
  </si>
  <si>
    <t>2652431</t>
  </si>
  <si>
    <t>ＴＳ－Ｙモジュール間ケーブル１０ｍ</t>
  </si>
  <si>
    <t>2652432</t>
  </si>
  <si>
    <t>ＴＳ－Ｙモジュール間ケーブル２０ｍ</t>
  </si>
  <si>
    <t>2652430</t>
  </si>
  <si>
    <t>ＴＳ－Ｙモジュール間ケーブル５ｍ</t>
  </si>
  <si>
    <t>2650403</t>
  </si>
  <si>
    <t>ＴＳ－アングル０．５Ｐ</t>
  </si>
  <si>
    <t>2650404</t>
  </si>
  <si>
    <t>ＴＳ－アングル１Ｐ</t>
  </si>
  <si>
    <t>2652420</t>
  </si>
  <si>
    <t>ＴＳ－インテリジェントステーション</t>
  </si>
  <si>
    <t>2650401</t>
  </si>
  <si>
    <t>ＴＳ－ガイドレール１Ｐ</t>
  </si>
  <si>
    <t>2650402</t>
  </si>
  <si>
    <t>ＴＳ－ガイドレール２Ｐ</t>
  </si>
  <si>
    <t>2652117</t>
  </si>
  <si>
    <t>ＴＳ－ガイドレールＺ１Ｐ</t>
  </si>
  <si>
    <t>2652116</t>
  </si>
  <si>
    <t>ＴＳ－ガイドレールＺ２Ｐ</t>
  </si>
  <si>
    <t>2652419</t>
  </si>
  <si>
    <t>ＴＳ－カラー表示機－出力非</t>
  </si>
  <si>
    <t>2652414</t>
  </si>
  <si>
    <t>ＴＳ－パネル２５０ｗ</t>
  </si>
  <si>
    <t>2652415</t>
  </si>
  <si>
    <t>ＴＳ－パネル２５３ｗ</t>
  </si>
  <si>
    <t>2652416</t>
  </si>
  <si>
    <t>ＴＳ－パワコン３．０ｋｗ</t>
  </si>
  <si>
    <t>2652417</t>
  </si>
  <si>
    <t>ＴＳ－パワコン４．０ｋｗ</t>
  </si>
  <si>
    <t>2652418</t>
  </si>
  <si>
    <t>ＴＳ－パワコン５．５ｋｗ</t>
  </si>
  <si>
    <t>2650400</t>
  </si>
  <si>
    <t>ＴＳ－横レール　</t>
  </si>
  <si>
    <t>2650406</t>
  </si>
  <si>
    <t>ＴＳ－横目地プレート　</t>
  </si>
  <si>
    <t>2652401</t>
  </si>
  <si>
    <t>ＴＳ－横目地プレートＮ</t>
  </si>
  <si>
    <t>2652402</t>
  </si>
  <si>
    <t>ＴＳ－横目地プレートハーフサイズ</t>
  </si>
  <si>
    <t>2650405</t>
  </si>
  <si>
    <t>ＴＳ－縦目地プレート　</t>
  </si>
  <si>
    <t>2652425</t>
  </si>
  <si>
    <t>ＴＳ－昇圧ユニット　</t>
  </si>
  <si>
    <t>2652422</t>
  </si>
  <si>
    <t>ＴＳ－接続箱４回路</t>
  </si>
  <si>
    <t>2652421</t>
  </si>
  <si>
    <t>ＴＳ－接続箱６回路</t>
  </si>
  <si>
    <t>2652424</t>
  </si>
  <si>
    <t>ＴＳ－接続箱－昇圧２－２</t>
  </si>
  <si>
    <t>2652423</t>
  </si>
  <si>
    <t>ＴＳ－接続箱－昇圧３－１</t>
  </si>
  <si>
    <t>2650407</t>
  </si>
  <si>
    <t>ＴＳ－千鳥用目地プレート</t>
  </si>
  <si>
    <t>2652435</t>
  </si>
  <si>
    <t>ＴＳ－通信ケーブル１５ｍ</t>
  </si>
  <si>
    <t>2652436</t>
  </si>
  <si>
    <t>ＴＳ－通信ケーブル３０ｍ</t>
  </si>
  <si>
    <t>2652433</t>
  </si>
  <si>
    <t>ＴＳ－通信ケーブル３ｍ</t>
  </si>
  <si>
    <t>2652437</t>
  </si>
  <si>
    <t>ＴＳ－通信ケーブル５０ｍ</t>
  </si>
  <si>
    <t>2652434</t>
  </si>
  <si>
    <t>ＴＳ－通信ケーブル５ｍ</t>
  </si>
  <si>
    <t>2652373</t>
  </si>
  <si>
    <t>ＴＳ－入隅用ガイドレール</t>
  </si>
  <si>
    <t>B00010150100051</t>
  </si>
  <si>
    <t>ＴＵ８－４０－５０　</t>
  </si>
  <si>
    <t>100ｾｯﾄ</t>
  </si>
  <si>
    <t>B00010150100052</t>
  </si>
  <si>
    <t>ＴＵ８－４０－７０　</t>
  </si>
  <si>
    <t>B00010130108501</t>
  </si>
  <si>
    <t>ＵＡＬ－１</t>
  </si>
  <si>
    <t>B00010130108502</t>
  </si>
  <si>
    <t>ＵＡＬ－２</t>
  </si>
  <si>
    <t>B00010130108504</t>
  </si>
  <si>
    <t>ＵＡＬ－４</t>
  </si>
  <si>
    <t>B00010130108514</t>
  </si>
  <si>
    <t>ＵＡＬ－４Ａ</t>
  </si>
  <si>
    <t>B00010130108506</t>
  </si>
  <si>
    <t>ＵＡＬ－６</t>
  </si>
  <si>
    <t>B00010120101836</t>
  </si>
  <si>
    <t>ＵＡベースＥ　</t>
  </si>
  <si>
    <t>30kgｾｯﾄ(主剤:20kg･硬化剤:10kg)</t>
  </si>
  <si>
    <t>B00010120101840</t>
  </si>
  <si>
    <t>ＵＡ補修材　グレー　</t>
  </si>
  <si>
    <t>2.4kgｾｯﾄ(主剤:0.9kg･硬化剤:1.5kg)</t>
  </si>
  <si>
    <t>B00010120101839</t>
  </si>
  <si>
    <t>ＵＡ補修材　ブルー　</t>
  </si>
  <si>
    <t>B00020110101670</t>
  </si>
  <si>
    <t>ＵＤＫ－１１　</t>
  </si>
  <si>
    <t xml:space="preserve">8枚／箱 </t>
  </si>
  <si>
    <t>B00010120102015</t>
  </si>
  <si>
    <t>ＵＧシート　</t>
  </si>
  <si>
    <t xml:space="preserve">2,025mm×50ｍ </t>
  </si>
  <si>
    <t>0498920</t>
  </si>
  <si>
    <t>ＵＬ－１</t>
    <phoneticPr fontId="58"/>
  </si>
  <si>
    <t>2m 10本／箱</t>
  </si>
  <si>
    <t>0498921</t>
  </si>
  <si>
    <t>ＵＬ－２</t>
  </si>
  <si>
    <t>0498922</t>
  </si>
  <si>
    <t>ＵＬ－３</t>
  </si>
  <si>
    <t>0498923</t>
  </si>
  <si>
    <t>ＵＬ－４</t>
  </si>
  <si>
    <t>0498924</t>
  </si>
  <si>
    <t>ＵＬ－５</t>
  </si>
  <si>
    <t>0498925</t>
  </si>
  <si>
    <t>ＵＬ－６</t>
  </si>
  <si>
    <t>0498926</t>
  </si>
  <si>
    <t>ＵＬ－７</t>
  </si>
  <si>
    <t>B00010130108921</t>
  </si>
  <si>
    <t>ＵＬディスク　</t>
  </si>
  <si>
    <t>B00010130108201</t>
  </si>
  <si>
    <t>ＵＰ－１</t>
  </si>
  <si>
    <t>B00010130108202</t>
  </si>
  <si>
    <t>ＵＰ－２</t>
  </si>
  <si>
    <t>B00010130108203</t>
  </si>
  <si>
    <t>ＵＰ－３</t>
  </si>
  <si>
    <t>B00010130108224</t>
  </si>
  <si>
    <t>ＵＰ－４Ａ</t>
  </si>
  <si>
    <t>B00010130108205</t>
  </si>
  <si>
    <t>ＵＰ－５</t>
  </si>
  <si>
    <t>2m( 6穴) 10本／箱</t>
  </si>
  <si>
    <t>B00010130108206</t>
  </si>
  <si>
    <t>ＵＰ－６</t>
  </si>
  <si>
    <t>0498254</t>
  </si>
  <si>
    <t>ＵＰ－７</t>
  </si>
  <si>
    <t>85mm×2000mm  10本／束</t>
  </si>
  <si>
    <t>B00010130108209</t>
  </si>
  <si>
    <t>ＵＰ－８</t>
  </si>
  <si>
    <t xml:space="preserve">10本/箱(2m/本) </t>
  </si>
  <si>
    <t>B00010130108330</t>
  </si>
  <si>
    <t>ＵＰアンカー　８－１００</t>
  </si>
  <si>
    <t>B00010130108335</t>
  </si>
  <si>
    <t>ＵＰアンカー　８－１２０</t>
  </si>
  <si>
    <t>B00010130108320</t>
  </si>
  <si>
    <t>ＵＰアンカー　８－６０</t>
  </si>
  <si>
    <t>B00010130108325</t>
  </si>
  <si>
    <t>ＵＰアンカー　８－８０</t>
  </si>
  <si>
    <t>B00010130108346</t>
  </si>
  <si>
    <t>ＵＰアンカー１０－２００</t>
  </si>
  <si>
    <t>50組／箱</t>
  </si>
  <si>
    <t>B00010130108302</t>
  </si>
  <si>
    <t>ＵＰアンカー３５</t>
  </si>
  <si>
    <t>B00010130108306</t>
  </si>
  <si>
    <t>ＵＰアンカー５０</t>
  </si>
  <si>
    <t>B00010130108311</t>
  </si>
  <si>
    <t>ＵＰアンカー６０　</t>
  </si>
  <si>
    <t>B00010130108316</t>
  </si>
  <si>
    <t>ＵＰアンカー７５　</t>
  </si>
  <si>
    <t>0498452</t>
  </si>
  <si>
    <t>ＵＰアンカー８－１００</t>
  </si>
  <si>
    <t>100本セット／箱</t>
  </si>
  <si>
    <t>0498453</t>
  </si>
  <si>
    <t>ＵＰアンカー８－１２０</t>
  </si>
  <si>
    <t>0498455</t>
  </si>
  <si>
    <t>ＵＰアンカー８－１５０</t>
  </si>
  <si>
    <t>0498454</t>
  </si>
  <si>
    <t>ＵＰアンカー８－１７０</t>
  </si>
  <si>
    <t>0498450</t>
  </si>
  <si>
    <t>ＵＰアンカー８－６０</t>
  </si>
  <si>
    <t>0498451</t>
  </si>
  <si>
    <t>ＵＰアンカー８－８０</t>
  </si>
  <si>
    <t>0498491</t>
  </si>
  <si>
    <t>ＵＰエッジ　Ｖ－１２　ジョイント板</t>
  </si>
  <si>
    <t>0498492</t>
  </si>
  <si>
    <t>ＵＰエッジ　Ｖ－１２　出隅</t>
  </si>
  <si>
    <t>0498490</t>
  </si>
  <si>
    <t>ＵＰエッジ　Ｖ－１２　本体</t>
  </si>
  <si>
    <t>0498494</t>
  </si>
  <si>
    <t>ＵＰエッジ　Ｖ－４３　ジョイント板</t>
  </si>
  <si>
    <t>0498495</t>
  </si>
  <si>
    <t>ＵＰエッジ　Ｖ－４３　出隅</t>
  </si>
  <si>
    <t>0498493</t>
  </si>
  <si>
    <t>ＵＰエッジ　Ｖ－４３　本体</t>
  </si>
  <si>
    <t>B00010130108200</t>
  </si>
  <si>
    <t>ＵＰスクエア５００</t>
  </si>
  <si>
    <t>457mm×500mm4枚／箱</t>
  </si>
  <si>
    <t>B00010130108920</t>
  </si>
  <si>
    <t>ＵＰディスク　</t>
  </si>
  <si>
    <t>2608875</t>
  </si>
  <si>
    <t>ＵＴ－１１　</t>
  </si>
  <si>
    <t>10mm×10mm×40mm L=2000</t>
  </si>
  <si>
    <t>2608876</t>
  </si>
  <si>
    <t>ＵＴ－１２　</t>
  </si>
  <si>
    <t>10mm×5mm×40mm L=2000</t>
  </si>
  <si>
    <t>2608877</t>
  </si>
  <si>
    <t>ＵＴ－１３　</t>
  </si>
  <si>
    <t>10mm×40mm L=2000</t>
  </si>
  <si>
    <t>2608878</t>
  </si>
  <si>
    <t>ＵＴ－２１　</t>
  </si>
  <si>
    <t>80mm×70mm L=2000</t>
  </si>
  <si>
    <t>2608879</t>
  </si>
  <si>
    <t>ＵＴ－３１　</t>
  </si>
  <si>
    <t>15mm×50mm L=2000</t>
  </si>
  <si>
    <t>B00010130102310</t>
  </si>
  <si>
    <t>Ｕシール　Ｖ－１０</t>
    <phoneticPr fontId="58"/>
  </si>
  <si>
    <t>1kg入缶</t>
  </si>
  <si>
    <t>B00010130102312</t>
  </si>
  <si>
    <t>Ｕシール　Ｖ－１２</t>
    <phoneticPr fontId="58"/>
  </si>
  <si>
    <t>B00020110101687</t>
  </si>
  <si>
    <t>Ｕシール　Ｖ－１３</t>
    <phoneticPr fontId="58"/>
  </si>
  <si>
    <t>1kg入/缶</t>
  </si>
  <si>
    <t>B00010130102316</t>
  </si>
  <si>
    <t>Ｕシール　Ｖ－１６</t>
    <phoneticPr fontId="58"/>
  </si>
  <si>
    <t>B00010130102321</t>
  </si>
  <si>
    <t>Ｕシール　Ｖ－２１</t>
    <phoneticPr fontId="58"/>
  </si>
  <si>
    <t>B00010130102324</t>
  </si>
  <si>
    <t>Ｕシール　Ｖ－２４</t>
    <phoneticPr fontId="58"/>
  </si>
  <si>
    <t>B00010130102343</t>
  </si>
  <si>
    <t>Ｕシール　Ｖ－４３</t>
    <phoneticPr fontId="58"/>
  </si>
  <si>
    <t>B00010130103314</t>
  </si>
  <si>
    <t>ＵシールＺ　Ｖ－１４</t>
    <phoneticPr fontId="58"/>
  </si>
  <si>
    <t>B00010120100166</t>
  </si>
  <si>
    <t>Ｕチップ</t>
  </si>
  <si>
    <t>300g入箱</t>
  </si>
  <si>
    <t>B00010130102835</t>
  </si>
  <si>
    <t>Ｕマット　２００</t>
    <phoneticPr fontId="58"/>
  </si>
  <si>
    <t>1,160mm×50m／巻　厚:2.0mm</t>
    <phoneticPr fontId="58"/>
  </si>
  <si>
    <t>2609510</t>
  </si>
  <si>
    <t>ＶＦ・シートＩＩ２００</t>
    <phoneticPr fontId="58"/>
  </si>
  <si>
    <t>200mm×21m(3巻／箱)220×640×190</t>
  </si>
  <si>
    <t>2609610</t>
  </si>
  <si>
    <t>ＶＦ・シートＩＩ５００</t>
  </si>
  <si>
    <t>500mm×21m(2巻／箱)220×430×460</t>
  </si>
  <si>
    <t>B00020110101310</t>
  </si>
  <si>
    <t>ＶＦシート２００　Ｎ　</t>
  </si>
  <si>
    <t>B00020110101330</t>
  </si>
  <si>
    <t>ＶＦシート５００（７Ｍ巻）</t>
    <phoneticPr fontId="58"/>
  </si>
  <si>
    <t>500mm×7m(6巻／箱)220×430×460</t>
  </si>
  <si>
    <t>B00020110101320</t>
  </si>
  <si>
    <t>ＶＦシート５００Ｎ　</t>
  </si>
  <si>
    <t>B00020110101355</t>
  </si>
  <si>
    <t>ＶＦシートＩＩ２００</t>
  </si>
  <si>
    <t>B00020110101365</t>
  </si>
  <si>
    <t>ＶＦシートＩＩ５００</t>
  </si>
  <si>
    <t>B00030110101056</t>
  </si>
  <si>
    <t>ＶＦシートＩＩカット用</t>
  </si>
  <si>
    <t>B00030110101045</t>
  </si>
  <si>
    <t>ＶＦシートカット用</t>
  </si>
  <si>
    <t>B00020110101300</t>
  </si>
  <si>
    <t>ＶＦフェルト</t>
  </si>
  <si>
    <t>B00020110101351</t>
  </si>
  <si>
    <t>ＶＦフェルトＩＩ</t>
  </si>
  <si>
    <t>V9049010001</t>
  </si>
  <si>
    <t>ＶＧアンダーＬ</t>
    <phoneticPr fontId="58"/>
  </si>
  <si>
    <t>3.0×900×20M/巻</t>
    <phoneticPr fontId="58"/>
  </si>
  <si>
    <t>V906501000108</t>
  </si>
  <si>
    <t>ＶＧシールＭＳ　ＶＧ－</t>
  </si>
  <si>
    <t>333ml 2本/箱</t>
    <rPh sb="9" eb="10">
      <t>ハコ</t>
    </rPh>
    <phoneticPr fontId="66"/>
  </si>
  <si>
    <t>V9048080001</t>
  </si>
  <si>
    <t>ＶＧプライマーＣＰ</t>
  </si>
  <si>
    <t>8kg</t>
  </si>
  <si>
    <t>B00020220100012</t>
  </si>
  <si>
    <t>ＶＴＡ－００８ＳＸ－８０バラ</t>
  </si>
  <si>
    <t>B00010130108120</t>
  </si>
  <si>
    <t>ＶＴアングル</t>
  </si>
  <si>
    <t>L=2,000mm　10本／束</t>
    <phoneticPr fontId="58"/>
  </si>
  <si>
    <t>0494402</t>
  </si>
  <si>
    <t>ＶＴアングル　出隅</t>
  </si>
  <si>
    <t>B00010130108105</t>
  </si>
  <si>
    <t>ＶＴエース</t>
  </si>
  <si>
    <t>2kgﾁｭｰﾌﾞ 9本/箱</t>
  </si>
  <si>
    <t>B00030110101030</t>
  </si>
  <si>
    <t>ＶＴエース用　クシ目バケ</t>
    <phoneticPr fontId="58"/>
  </si>
  <si>
    <t>B00010150101350</t>
  </si>
  <si>
    <t>ＶＴエンド</t>
  </si>
  <si>
    <t>L=2,000mm10本／束</t>
  </si>
  <si>
    <t>B00010150101351</t>
  </si>
  <si>
    <t>ＶＴエンド　出隅</t>
    <phoneticPr fontId="58"/>
  </si>
  <si>
    <t>B00010150101352</t>
  </si>
  <si>
    <t>ＶＴエンド　入隅</t>
    <phoneticPr fontId="58"/>
  </si>
  <si>
    <t>B00010130102510</t>
  </si>
  <si>
    <t>ＶＴコートＣ　パールグレー　Ｔ－１０</t>
    <phoneticPr fontId="58"/>
  </si>
  <si>
    <t>B00010130102525</t>
  </si>
  <si>
    <t>ＶＴコートＣ　ライム　Ｔ－２５</t>
    <phoneticPr fontId="58"/>
  </si>
  <si>
    <t>B00010130102535</t>
  </si>
  <si>
    <t>ＶＴコートＣ　グレープ　Ｔ－３５</t>
    <phoneticPr fontId="58"/>
  </si>
  <si>
    <t>B00010130102545</t>
  </si>
  <si>
    <t>ＶＴコートＣ　サハラ　Ｔ－４５</t>
    <phoneticPr fontId="58"/>
  </si>
  <si>
    <t>B00010130102412</t>
  </si>
  <si>
    <t>ＶＴコート　ライトグレー　Ｔ－１２</t>
    <phoneticPr fontId="58"/>
  </si>
  <si>
    <t>B00010130102414</t>
  </si>
  <si>
    <t>ＶＴコート　ミディアムグレー　Ｔ－１４</t>
    <phoneticPr fontId="58"/>
  </si>
  <si>
    <t>B00010130102416</t>
  </si>
  <si>
    <t>ＶＴコート　ダークグレー　Ｔ－１６</t>
    <phoneticPr fontId="58"/>
  </si>
  <si>
    <t>B00010130102421</t>
  </si>
  <si>
    <t>ＶＴコート　ライトグリーン　Ｔ－２１</t>
    <phoneticPr fontId="58"/>
  </si>
  <si>
    <t>B00010130102424</t>
  </si>
  <si>
    <t>ＶＴコート　グリーン　Ｔ－２４</t>
    <phoneticPr fontId="58"/>
  </si>
  <si>
    <t>B00010130102443</t>
  </si>
  <si>
    <t>ＶＴコート　アイボリー　Ｔ－４３</t>
    <phoneticPr fontId="58"/>
  </si>
  <si>
    <t>B00010130108111</t>
  </si>
  <si>
    <t>ＶＴシール　</t>
    <phoneticPr fontId="58"/>
  </si>
  <si>
    <t>333CC　20本／箱</t>
    <phoneticPr fontId="58"/>
  </si>
  <si>
    <t>B00010130108135</t>
  </si>
  <si>
    <t>ＶＴテープ</t>
    <phoneticPr fontId="58"/>
  </si>
  <si>
    <t>幅:30mm×15m　5個／箱</t>
    <phoneticPr fontId="58"/>
  </si>
  <si>
    <t>B00010130108140</t>
  </si>
  <si>
    <t>ＶＴテープ５０</t>
    <phoneticPr fontId="58"/>
  </si>
  <si>
    <t>幅:50mm×15m　3個／箱</t>
    <phoneticPr fontId="58"/>
  </si>
  <si>
    <t>B00010150101330</t>
  </si>
  <si>
    <t>ＶＴトップ</t>
  </si>
  <si>
    <t>B00010150101335</t>
  </si>
  <si>
    <t>VTトップ　小口フタ</t>
  </si>
  <si>
    <t>B00010150101333</t>
  </si>
  <si>
    <t>ＶＴトップ　ジョイント板</t>
    <phoneticPr fontId="58"/>
  </si>
  <si>
    <t>B00010150101331</t>
  </si>
  <si>
    <t>ＶＴトップ　出隅</t>
    <phoneticPr fontId="58"/>
  </si>
  <si>
    <t>B00010150101332</t>
  </si>
  <si>
    <t>ＶＴトップ　入隅</t>
    <phoneticPr fontId="58"/>
  </si>
  <si>
    <t>B00010150101360</t>
  </si>
  <si>
    <t>ＶＴドリッパー</t>
  </si>
  <si>
    <t>B00010150101363</t>
  </si>
  <si>
    <t>ＶＴドリッパー　ジョイント板</t>
    <phoneticPr fontId="58"/>
  </si>
  <si>
    <t>B00030110100846</t>
  </si>
  <si>
    <t>ＶＴドリッパー　バラ</t>
    <phoneticPr fontId="58"/>
  </si>
  <si>
    <t>B00010150101361</t>
  </si>
  <si>
    <t>ＶＴドリッパー　出隅</t>
    <phoneticPr fontId="58"/>
  </si>
  <si>
    <t>B00030110100830</t>
  </si>
  <si>
    <t>ＶＴドリッパー　生地材</t>
    <phoneticPr fontId="58"/>
  </si>
  <si>
    <t>B00010150101362</t>
  </si>
  <si>
    <t>ＶＴドリッパー　入隅</t>
    <phoneticPr fontId="58"/>
  </si>
  <si>
    <t>B00010130108720</t>
  </si>
  <si>
    <t>ＶＴドレン　たて１１５</t>
  </si>
  <si>
    <t>B00010130108725</t>
  </si>
  <si>
    <t>ＶＴドレン　たて１４０</t>
  </si>
  <si>
    <t>B00010130108701</t>
  </si>
  <si>
    <t>ＶＴドレン　たて４５</t>
  </si>
  <si>
    <t>B00010130108705</t>
  </si>
  <si>
    <t>ＶＴドレン　たて６０</t>
  </si>
  <si>
    <t>B00010130108710</t>
  </si>
  <si>
    <t>ＶＴドレン　たて７５</t>
  </si>
  <si>
    <t>B00010130108715</t>
  </si>
  <si>
    <t>ＶＴドレン　たて９０</t>
  </si>
  <si>
    <t>B00010130108820</t>
  </si>
  <si>
    <t>ＶＴドレン　横１１５</t>
  </si>
  <si>
    <t>ﾎｰｽL=500</t>
    <phoneticPr fontId="58"/>
  </si>
  <si>
    <t>B00010130108825</t>
  </si>
  <si>
    <t>ＶＴドレン　横１４０</t>
  </si>
  <si>
    <t>B00010130108802</t>
  </si>
  <si>
    <t>ＶＴドレン　横４５Ｌ</t>
  </si>
  <si>
    <t>ﾎｰｽL=600</t>
    <phoneticPr fontId="58"/>
  </si>
  <si>
    <t>B00010130108806</t>
  </si>
  <si>
    <t>ＶＴドレン　横６０Ｌ</t>
  </si>
  <si>
    <t>B00010130108811</t>
  </si>
  <si>
    <t>ＶＴドレン　横７５Ｌ</t>
  </si>
  <si>
    <t>B00010130108816</t>
  </si>
  <si>
    <t>ＶＴドレン　横９０Ｌ</t>
  </si>
  <si>
    <t>0494203</t>
  </si>
  <si>
    <t>ＶＴハードナー　</t>
    <phoneticPr fontId="58"/>
  </si>
  <si>
    <t>16kg／缶</t>
  </si>
  <si>
    <t>B00010130102895</t>
  </si>
  <si>
    <t>ＶＴパンチ　</t>
  </si>
  <si>
    <t>190*60*140 1台／箱</t>
  </si>
  <si>
    <t>B00010130102712</t>
  </si>
  <si>
    <t>ＶＴピースＵＭ　Ｖ－１２</t>
    <phoneticPr fontId="58"/>
  </si>
  <si>
    <t>640mm×5m／巻</t>
    <phoneticPr fontId="58"/>
  </si>
  <si>
    <t>B00010130102716</t>
  </si>
  <si>
    <t>ＶＴピースＵＭ　Ｖ－１６</t>
    <phoneticPr fontId="58"/>
  </si>
  <si>
    <t>B00010130108115</t>
  </si>
  <si>
    <t>ＶＴプライマー</t>
  </si>
  <si>
    <t>B00010130108146</t>
  </si>
  <si>
    <t>ＶＴベーパス　</t>
  </si>
  <si>
    <t>2個入／箱</t>
  </si>
  <si>
    <t>B00010140200025</t>
  </si>
  <si>
    <t>ＶＴボード２５</t>
    <phoneticPr fontId="58"/>
  </si>
  <si>
    <t>1,160mm×1,200mm 10枚／束</t>
    <phoneticPr fontId="58"/>
  </si>
  <si>
    <t>B00010140200030</t>
  </si>
  <si>
    <t>ＶＴボード３０</t>
    <phoneticPr fontId="58"/>
  </si>
  <si>
    <t>1,160mm×1,200mm 8枚／束</t>
    <phoneticPr fontId="58"/>
  </si>
  <si>
    <t>B00010140200035</t>
  </si>
  <si>
    <t>ＶＴボード３５</t>
    <phoneticPr fontId="58"/>
  </si>
  <si>
    <t>1,160mm×1,200mm  7枚／束</t>
    <phoneticPr fontId="58"/>
  </si>
  <si>
    <t>B00010140200050</t>
  </si>
  <si>
    <t>ＶＴボード５０</t>
    <phoneticPr fontId="58"/>
  </si>
  <si>
    <t>1,160mm×1,200mm  5枚／束</t>
    <phoneticPr fontId="58"/>
  </si>
  <si>
    <t>B00010130108102</t>
  </si>
  <si>
    <t>ＶＴボンド</t>
  </si>
  <si>
    <t xml:space="preserve">15kg入缶 </t>
  </si>
  <si>
    <t>B00010150101320</t>
  </si>
  <si>
    <t>ＶＴライン</t>
  </si>
  <si>
    <t>1737105</t>
  </si>
  <si>
    <t>ＶＴライン入隅</t>
  </si>
  <si>
    <t>B00010150101340</t>
  </si>
  <si>
    <t>ＶＴ雪止め金具</t>
    <phoneticPr fontId="58"/>
  </si>
  <si>
    <t>B00010130108161</t>
  </si>
  <si>
    <t>ＶＴ配管カバー１００　</t>
  </si>
  <si>
    <t>2個／箱</t>
  </si>
  <si>
    <t>B00010130108160</t>
  </si>
  <si>
    <t>ＶＴ配管カバー５０　</t>
  </si>
  <si>
    <t>B00010110300063</t>
  </si>
  <si>
    <t>ＶＴ溶着刷毛</t>
    <phoneticPr fontId="58"/>
  </si>
  <si>
    <t>10個／袋</t>
  </si>
  <si>
    <t>B00010130108150</t>
  </si>
  <si>
    <t>ＶＴ立上りベーパス　</t>
  </si>
  <si>
    <t>5個・脱気ﾃｰﾌﾟ(2.5m)／袋</t>
  </si>
  <si>
    <t>B00020110101380</t>
  </si>
  <si>
    <t>Ｖステン　</t>
  </si>
  <si>
    <t>B00020110101381</t>
  </si>
  <si>
    <t>Ｖステン　端尺</t>
    <phoneticPr fontId="58"/>
  </si>
  <si>
    <t>B00030110101035</t>
  </si>
  <si>
    <t>Ｖベース１０００加工用</t>
    <phoneticPr fontId="58"/>
  </si>
  <si>
    <t>16ｍ</t>
    <phoneticPr fontId="58"/>
  </si>
  <si>
    <t>B00010110102644</t>
  </si>
  <si>
    <t>ＹＰウレタンパッキン　</t>
  </si>
  <si>
    <t>50mm×50mm×2m</t>
  </si>
  <si>
    <t>B00010110102645</t>
  </si>
  <si>
    <t>ＹＰシーリングテープ</t>
    <phoneticPr fontId="58"/>
  </si>
  <si>
    <t>6mm×35mm×20m</t>
  </si>
  <si>
    <t>B00010110102646</t>
  </si>
  <si>
    <t>ＹＰタッピングビス４－３３</t>
    <phoneticPr fontId="58"/>
  </si>
  <si>
    <t>100本入/袋</t>
  </si>
  <si>
    <t>B00010110102641</t>
  </si>
  <si>
    <t>ＹＰパネル　</t>
  </si>
  <si>
    <t>厚35mm×910mm×4495mm両面鋼板断熱ｻﾝﾄﾞｲｯﾁﾊﾟﾈﾙ</t>
  </si>
  <si>
    <t>B00010110102642</t>
  </si>
  <si>
    <t>ＹＰビス　</t>
  </si>
  <si>
    <t>100本入/箱 1kg</t>
  </si>
  <si>
    <t>B00010110102643</t>
  </si>
  <si>
    <t>ＹＰボード用ワッシャー</t>
  </si>
  <si>
    <t>2650837</t>
  </si>
  <si>
    <t>アースプレート　</t>
  </si>
  <si>
    <t>3230201</t>
  </si>
  <si>
    <t>アーマガードＳＭ１２Ｍ</t>
  </si>
  <si>
    <t>0605350</t>
  </si>
  <si>
    <t>アキュラルーフα　</t>
  </si>
  <si>
    <t>B00010110102375</t>
  </si>
  <si>
    <t>アクアテープ</t>
  </si>
  <si>
    <t xml:space="preserve">0.5mm×75mm×20ｍ 8巻入/箱 </t>
  </si>
  <si>
    <t>B00010110102361</t>
  </si>
  <si>
    <t>アクアプライマー</t>
  </si>
  <si>
    <t>16kgｾｯﾄ (A剤:8kg/缶B剤:8kg/缶)</t>
  </si>
  <si>
    <t>B00010110102360</t>
  </si>
  <si>
    <t>アクアベース</t>
  </si>
  <si>
    <t>20kgｾｯﾄ (主材:19kg /缶添加剤:1kg/缶)</t>
  </si>
  <si>
    <t>B00010110102362</t>
  </si>
  <si>
    <t>アクアルーフ</t>
  </si>
  <si>
    <t xml:space="preserve">1050mm×20ｍ/巻 </t>
  </si>
  <si>
    <t>B00010110102370</t>
  </si>
  <si>
    <t>アクアルーフ　２００</t>
  </si>
  <si>
    <t xml:space="preserve">210mm×20ｍ(0.3kg)/巻 </t>
  </si>
  <si>
    <t>B00030110101050</t>
  </si>
  <si>
    <t>アコ　３．０－１０００カット用</t>
  </si>
  <si>
    <t>B00010160100740</t>
  </si>
  <si>
    <t>アコシート２号</t>
  </si>
  <si>
    <t>3281302</t>
  </si>
  <si>
    <t>アコトップＳアイボリーＳ</t>
  </si>
  <si>
    <t>3281301</t>
  </si>
  <si>
    <t>アコトップＳグリーンＳ</t>
  </si>
  <si>
    <t>3281300</t>
  </si>
  <si>
    <t>アコトップＳグレーＳ</t>
  </si>
  <si>
    <t>B00010110102380</t>
  </si>
  <si>
    <t>アゴメタル</t>
  </si>
  <si>
    <t xml:space="preserve">L=2000 5本/箱 </t>
  </si>
  <si>
    <t>B00010120100161</t>
  </si>
  <si>
    <t>アジャストＥ</t>
  </si>
  <si>
    <t>13kg／缶</t>
  </si>
  <si>
    <t>B00010120100160</t>
  </si>
  <si>
    <t>アジャストＵ</t>
  </si>
  <si>
    <t>B00010110102465</t>
  </si>
  <si>
    <t>アスキング　</t>
  </si>
  <si>
    <t>B00010110102305</t>
  </si>
  <si>
    <t>アスクールＣ　</t>
  </si>
  <si>
    <t>20kgｾｯﾄ (A剤:5kgB剤:15kg)</t>
  </si>
  <si>
    <t>B00010110102357</t>
  </si>
  <si>
    <t>アスグランド　</t>
  </si>
  <si>
    <t>9kg入缶</t>
  </si>
  <si>
    <t>B00010010100005</t>
  </si>
  <si>
    <t>アスタイトＭ　</t>
  </si>
  <si>
    <t>B00020110201220</t>
  </si>
  <si>
    <t>アスファルトクリーナー</t>
  </si>
  <si>
    <t>330ml/缶、15本/箱</t>
  </si>
  <si>
    <t>B00010110101931</t>
  </si>
  <si>
    <t>アスファルトプライマー</t>
  </si>
  <si>
    <t>B00010110101938</t>
  </si>
  <si>
    <t>アスファルトプライマーＳＳ</t>
  </si>
  <si>
    <t>B00010110100100</t>
  </si>
  <si>
    <t>アスファルトルーフィング</t>
    <phoneticPr fontId="58"/>
  </si>
  <si>
    <t>B00020110100492</t>
  </si>
  <si>
    <t>アスヤンＳＢ１０５</t>
    <phoneticPr fontId="58"/>
  </si>
  <si>
    <t>1m×10.5m</t>
  </si>
  <si>
    <t>B00020110100493</t>
  </si>
  <si>
    <t>アスヤンＳＢ２００</t>
  </si>
  <si>
    <t>1m×20m</t>
  </si>
  <si>
    <t>B00020110100494</t>
  </si>
  <si>
    <t>アスヤンルーフＳＣ</t>
  </si>
  <si>
    <t>B00010110102335</t>
  </si>
  <si>
    <t>アスレイヤ　減粘剤　</t>
  </si>
  <si>
    <t>6kg／缶</t>
  </si>
  <si>
    <t>B00010110102336</t>
  </si>
  <si>
    <t>アスレイヤ　硬化促進剤</t>
  </si>
  <si>
    <t>B00010110300194</t>
  </si>
  <si>
    <t>アスレイヤローラー</t>
  </si>
  <si>
    <t>B00020110102752</t>
  </si>
  <si>
    <t>アリンコ　フラット　１７０</t>
  </si>
  <si>
    <t>L=170mm</t>
  </si>
  <si>
    <t>B00020110102749</t>
  </si>
  <si>
    <t>アリンコ　フラット１１０</t>
  </si>
  <si>
    <t>L=110mm</t>
  </si>
  <si>
    <t>B00020110102750</t>
  </si>
  <si>
    <t>アリンコ　フラット１３０</t>
  </si>
  <si>
    <t>L=130mm</t>
  </si>
  <si>
    <t>B00020110102751</t>
  </si>
  <si>
    <t>アリンコ　フラット１５０</t>
  </si>
  <si>
    <t>L=150mm</t>
  </si>
  <si>
    <t>B00010130108047</t>
  </si>
  <si>
    <t>アルミテープ２５　</t>
  </si>
  <si>
    <t>25mm幅×100m巻</t>
  </si>
  <si>
    <t>B00010150101843</t>
  </si>
  <si>
    <t>アルミバー</t>
    <phoneticPr fontId="58"/>
  </si>
  <si>
    <t>2608301</t>
  </si>
  <si>
    <t>アルミ床見切り</t>
  </si>
  <si>
    <t>20×20×1820 20本／箱</t>
  </si>
  <si>
    <t>B00010150102660</t>
  </si>
  <si>
    <t>アルミ中間桟木２５Ｓ</t>
  </si>
  <si>
    <t>B00010150102661</t>
  </si>
  <si>
    <t>アルミ中間桟木３０Ｓ</t>
  </si>
  <si>
    <t>B00010150102662</t>
  </si>
  <si>
    <t>アルミ中間桟木３５Ｓ</t>
  </si>
  <si>
    <t>B00010150102663</t>
  </si>
  <si>
    <t>アルミ中間桟木５０Ｓ</t>
  </si>
  <si>
    <t>B00010150101240</t>
  </si>
  <si>
    <t>アングル</t>
  </si>
  <si>
    <t>L=2000mm 10×40 ｔ=1.2 10本/束</t>
  </si>
  <si>
    <t>B00010150101241</t>
  </si>
  <si>
    <t>アングル３０Ｌ</t>
  </si>
  <si>
    <t>L=2000mm 15×30 ｔ=2.0 10本/束</t>
  </si>
  <si>
    <t>B00010150101242</t>
  </si>
  <si>
    <t>アングル３０Ｍ</t>
  </si>
  <si>
    <t>L=2000mm 10×30 ｔ=1.2 10本/束</t>
  </si>
  <si>
    <t>B00020110100421</t>
  </si>
  <si>
    <t>アンダーガムロンＤＸ</t>
  </si>
  <si>
    <t>B00020110100410</t>
  </si>
  <si>
    <t>アンダーガムロンＭ　</t>
  </si>
  <si>
    <t>B00010150101842</t>
  </si>
  <si>
    <t>アンダーステイＬ</t>
    <phoneticPr fontId="58"/>
  </si>
  <si>
    <t>L=60mm 10個／袋</t>
  </si>
  <si>
    <t>B00010150101841</t>
  </si>
  <si>
    <t>アンダーステイＵ</t>
    <phoneticPr fontId="58"/>
  </si>
  <si>
    <t>B00020110100844</t>
  </si>
  <si>
    <t>イグニッションテープ　</t>
  </si>
  <si>
    <t>1,000×25×1.0mm</t>
  </si>
  <si>
    <t>0605320</t>
  </si>
  <si>
    <t>イトーピアホーム専用ルーフィング</t>
  </si>
  <si>
    <t>B00020230100005</t>
  </si>
  <si>
    <t>イノス専用ホームルーフα</t>
  </si>
  <si>
    <t>0102301</t>
  </si>
  <si>
    <t>イレーサーショート　９２０×１５５</t>
  </si>
  <si>
    <t>0102300</t>
  </si>
  <si>
    <t>イレーサーショート　９２０×２３５</t>
  </si>
  <si>
    <t>0102305</t>
  </si>
  <si>
    <t>イレーサースクエア　Ｌセット</t>
  </si>
  <si>
    <t>0102304</t>
  </si>
  <si>
    <t>イレーサースクエア　Ｓセット</t>
  </si>
  <si>
    <t>0102303</t>
  </si>
  <si>
    <t>イレーサーロング　１１７０×１５５</t>
  </si>
  <si>
    <t>0102302</t>
  </si>
  <si>
    <t>イレーサーロング　１１７０×２３５</t>
  </si>
  <si>
    <t>B00010160100733</t>
  </si>
  <si>
    <t>ウィンドウルーフィングＧ</t>
  </si>
  <si>
    <t>B00010110102033</t>
  </si>
  <si>
    <t>ウインドバー</t>
    <phoneticPr fontId="58"/>
  </si>
  <si>
    <t>60mm×30mm×2730mm</t>
  </si>
  <si>
    <t>B00010110102034</t>
  </si>
  <si>
    <t>ウインドブロック</t>
  </si>
  <si>
    <t>63mm×170mm×600mm</t>
  </si>
  <si>
    <t>B00020110101236</t>
  </si>
  <si>
    <t>ウッドビス　９０ＳＵＳ</t>
    <phoneticPr fontId="58"/>
  </si>
  <si>
    <t>L=90mm・100本/箱</t>
  </si>
  <si>
    <t>B00010110102670</t>
  </si>
  <si>
    <t>ウルトラビス６０　</t>
    <phoneticPr fontId="58"/>
  </si>
  <si>
    <t>B00010110102671</t>
  </si>
  <si>
    <t>ウルトラビス８０　</t>
  </si>
  <si>
    <t>B00010130108922</t>
  </si>
  <si>
    <t>エアディスク　</t>
  </si>
  <si>
    <t>B00010110102455</t>
  </si>
  <si>
    <t>エアピン３０　</t>
  </si>
  <si>
    <t>B00010110102454</t>
  </si>
  <si>
    <t>エアピン３５　</t>
  </si>
  <si>
    <t>B00010110102042</t>
  </si>
  <si>
    <t>エイブロック用縁石ブロック</t>
  </si>
  <si>
    <t>120mm×600mm</t>
    <phoneticPr fontId="58"/>
  </si>
  <si>
    <t>B00010110102041</t>
  </si>
  <si>
    <t>エイブロック連結プラグビス</t>
    <phoneticPr fontId="58"/>
  </si>
  <si>
    <t>ﾌﾟﾗｸﾞ+ﾋﾞｽ×50ｾｯﾄ／袋</t>
    <phoneticPr fontId="58"/>
  </si>
  <si>
    <t>B00010110102043</t>
  </si>
  <si>
    <t>エイマット　</t>
    <phoneticPr fontId="58"/>
  </si>
  <si>
    <t>厚7mm: 1m×1m　35枚／袋</t>
    <phoneticPr fontId="58"/>
  </si>
  <si>
    <t>B00010110400005</t>
  </si>
  <si>
    <t>エコムガード</t>
  </si>
  <si>
    <t>1m×17m</t>
  </si>
  <si>
    <t>B00010110400003</t>
  </si>
  <si>
    <t>エコムテープ２０</t>
    <phoneticPr fontId="58"/>
  </si>
  <si>
    <t>200mm×15m　4巻／箱</t>
    <phoneticPr fontId="58"/>
  </si>
  <si>
    <t>B00010110400010</t>
  </si>
  <si>
    <t>エコムネット４０Ｂ</t>
  </si>
  <si>
    <t>2m×20m 25mm</t>
    <phoneticPr fontId="58"/>
  </si>
  <si>
    <t>B00030110100834</t>
  </si>
  <si>
    <t>エコムフラットバーシルバー</t>
    <phoneticPr fontId="58"/>
  </si>
  <si>
    <t>B00010110400101</t>
  </si>
  <si>
    <t>エコムポットトレイＮ　</t>
  </si>
  <si>
    <t>トレイ</t>
  </si>
  <si>
    <t>B00030110100055</t>
  </si>
  <si>
    <t>エコムユニット５００</t>
    <phoneticPr fontId="58"/>
  </si>
  <si>
    <t>B00030110100053</t>
  </si>
  <si>
    <t>エコムユニット</t>
    <phoneticPr fontId="58"/>
  </si>
  <si>
    <t>2230910</t>
  </si>
  <si>
    <t>エッジシール</t>
    <phoneticPr fontId="58"/>
  </si>
  <si>
    <t>2kg／ｾｯﾄ</t>
  </si>
  <si>
    <t>2230915</t>
  </si>
  <si>
    <t>エッジシール　アクアステップＶＡＱ－</t>
  </si>
  <si>
    <t>3280121</t>
  </si>
  <si>
    <t>エバーラストルーフィング</t>
  </si>
  <si>
    <t>B00020110100710</t>
  </si>
  <si>
    <t>エラスタイト１０Ｘ１０００</t>
  </si>
  <si>
    <t>1m×1m</t>
  </si>
  <si>
    <t>B00020110100720</t>
  </si>
  <si>
    <t>エラスタイト２０Ｘ１０００</t>
  </si>
  <si>
    <t>B00020110500258</t>
  </si>
  <si>
    <t>エンドキャップ</t>
  </si>
  <si>
    <t>2枚/ｾｯﾄ</t>
  </si>
  <si>
    <t>B00010120100136</t>
  </si>
  <si>
    <t>エンドラップテープ１００</t>
  </si>
  <si>
    <t>100mm×50m</t>
  </si>
  <si>
    <t>B00010120100137</t>
  </si>
  <si>
    <t>エンドラップテープ２００</t>
  </si>
  <si>
    <t>B00010120100135</t>
  </si>
  <si>
    <t>エンドラップテープ５０</t>
  </si>
  <si>
    <t>50mm×50m</t>
  </si>
  <si>
    <t>B00020110500362</t>
  </si>
  <si>
    <t>オーヴァン　ＯＶ－１７　ブラック</t>
  </si>
  <si>
    <t>1000×40910枚入り</t>
  </si>
  <si>
    <t>B00020110500363</t>
  </si>
  <si>
    <t>オーヴァン　ＯＶ－３　ブラウン</t>
  </si>
  <si>
    <t>B00020110500364</t>
  </si>
  <si>
    <t>オーヴァン　ＯＶ－５　グレー</t>
  </si>
  <si>
    <t>B00020110500365</t>
  </si>
  <si>
    <t>オーヴァン　共通スターター</t>
  </si>
  <si>
    <t>1000×25010枚入り</t>
  </si>
  <si>
    <t>B00030110100083</t>
  </si>
  <si>
    <t>オーヴァンスターター元材</t>
  </si>
  <si>
    <t>B00030110100082</t>
  </si>
  <si>
    <t>オーヴァン元材</t>
  </si>
  <si>
    <t>B00010010101165</t>
  </si>
  <si>
    <t>オールコート　</t>
    <phoneticPr fontId="58"/>
  </si>
  <si>
    <t xml:space="preserve">20kg/ｾｯﾄ(A剤:5kg,B剤:15kg) </t>
  </si>
  <si>
    <t>B00010010101170</t>
  </si>
  <si>
    <t>オールコート　立上り用</t>
  </si>
  <si>
    <t>B00010160102035</t>
  </si>
  <si>
    <t>オルタック８３０パテ　</t>
  </si>
  <si>
    <t>B00010120100125</t>
  </si>
  <si>
    <t>オルタックＬＧパッチ　</t>
  </si>
  <si>
    <t>厚み1.0mm 300枚</t>
  </si>
  <si>
    <t>B00010120100115</t>
  </si>
  <si>
    <t>オルタックアゴテープ</t>
  </si>
  <si>
    <t>48.5mm×50m</t>
  </si>
  <si>
    <t>B00010120103180</t>
  </si>
  <si>
    <t>オルタックエース　</t>
    <phoneticPr fontId="58"/>
  </si>
  <si>
    <t>B00010120103185</t>
  </si>
  <si>
    <t>オルタックエースＵＣ　</t>
  </si>
  <si>
    <t>B00010120103188</t>
  </si>
  <si>
    <t>オルタックエースＵＣ２１</t>
  </si>
  <si>
    <t>21kgｾｯﾄ (主剤:7kg･硬化剤:14kg)</t>
  </si>
  <si>
    <t>B00010120103190</t>
  </si>
  <si>
    <t>オルタックエースＶＲ　</t>
  </si>
  <si>
    <t>B00010120100147</t>
  </si>
  <si>
    <t>オルタッククシゴテ１．５</t>
  </si>
  <si>
    <t>B00010120100148</t>
  </si>
  <si>
    <t>オルタッククシゴテ２．０</t>
  </si>
  <si>
    <t>B00010120100100</t>
  </si>
  <si>
    <t>オルタックコーナーテープ</t>
  </si>
  <si>
    <t>150mm×15m2巻／包</t>
  </si>
  <si>
    <t>B00010120103030</t>
  </si>
  <si>
    <t>オルタックサンキュアＨＳ</t>
  </si>
  <si>
    <t>B00010120103010</t>
  </si>
  <si>
    <t>オルタックサンキュアＲ</t>
  </si>
  <si>
    <t>B00010120103020</t>
  </si>
  <si>
    <t>オルタックサンキュアＴ</t>
  </si>
  <si>
    <t>B00010120100080</t>
  </si>
  <si>
    <t>オルタックシートＧＡ</t>
  </si>
  <si>
    <t>B00010120100050</t>
  </si>
  <si>
    <t>オルタックシートＧＳ</t>
  </si>
  <si>
    <t>B00010120100070</t>
  </si>
  <si>
    <t>オルタックシートＬＧ</t>
  </si>
  <si>
    <t>B00010120100030</t>
  </si>
  <si>
    <t>オルタックシートＭ</t>
  </si>
  <si>
    <t>1m×30m</t>
  </si>
  <si>
    <t>B00010160102011</t>
  </si>
  <si>
    <t>オルタックスプレーＥＳ　イソ</t>
  </si>
  <si>
    <t>B00010160102010</t>
  </si>
  <si>
    <t>オルタックスプレーＥＳ　ポリ</t>
  </si>
  <si>
    <t>B00010120101851</t>
  </si>
  <si>
    <t>オルタックスプレーＦＦ　グレー</t>
  </si>
  <si>
    <t>B00010120101861</t>
  </si>
  <si>
    <t>オルタックスプレーＦＦ－Ｓ　グレー</t>
  </si>
  <si>
    <t>B00010120101831</t>
  </si>
  <si>
    <t>オルタックスプレーＵＡ　硬化剤グレー</t>
  </si>
  <si>
    <t xml:space="preserve">200kg/缶 </t>
  </si>
  <si>
    <t>B00010120101832</t>
  </si>
  <si>
    <t>オルタックスプレーＵＡ　硬化剤ブルー</t>
  </si>
  <si>
    <t>B00010120101830</t>
  </si>
  <si>
    <t>オルタックスプレーＵＡ　主剤</t>
  </si>
  <si>
    <t xml:space="preserve">210kg/缶 </t>
  </si>
  <si>
    <t>B00010120101834</t>
  </si>
  <si>
    <t>オルタックスプレーＵＡ－Ｓ　硬化剤グレー</t>
  </si>
  <si>
    <t>B00010120101835</t>
  </si>
  <si>
    <t>オルタックスプレーＵＡ－Ｓ　硬化剤ブルー</t>
  </si>
  <si>
    <t>B00010120101833</t>
  </si>
  <si>
    <t>オルタックスプレーＵＡ－Ｓ　主剤</t>
  </si>
  <si>
    <t xml:space="preserve">21kg/缶 </t>
  </si>
  <si>
    <t>B00010120100105</t>
  </si>
  <si>
    <t>オルタックテープＷフィルムタイプ</t>
    <phoneticPr fontId="58"/>
  </si>
  <si>
    <t>B00010120100120</t>
  </si>
  <si>
    <t>オルタックテープマルチ</t>
    <phoneticPr fontId="58"/>
  </si>
  <si>
    <t>197mm×50m</t>
  </si>
  <si>
    <t>B00010120101870</t>
  </si>
  <si>
    <t>オルタックトナーパック</t>
  </si>
  <si>
    <t>400g/ﾊﾟｯｸ　5ﾊﾟｯｸ/箱</t>
    <phoneticPr fontId="58"/>
  </si>
  <si>
    <t>B00010120100179</t>
  </si>
  <si>
    <t>オルタックプライマーＳ</t>
  </si>
  <si>
    <t>B00010120100171</t>
  </si>
  <si>
    <t>オルタックプライマーＵ　１６Ｋ</t>
  </si>
  <si>
    <t>16kg入缶</t>
  </si>
  <si>
    <t>B00010120100162</t>
  </si>
  <si>
    <t>オルタック硬化促進剤</t>
    <phoneticPr fontId="58"/>
  </si>
  <si>
    <t>B00010140100194</t>
  </si>
  <si>
    <t>ガムキャントＦＸ</t>
    <phoneticPr fontId="58"/>
  </si>
  <si>
    <t>20本入</t>
    <phoneticPr fontId="58"/>
  </si>
  <si>
    <t>B00030110101036</t>
  </si>
  <si>
    <t>ＦＸ－３３</t>
    <phoneticPr fontId="58"/>
  </si>
  <si>
    <t>330mm×16m</t>
    <phoneticPr fontId="58"/>
  </si>
  <si>
    <t>B00010110102410</t>
  </si>
  <si>
    <t>ガムクールＦＸ</t>
  </si>
  <si>
    <t>B00010110100053</t>
  </si>
  <si>
    <t>ガムクールＭＩＩ　</t>
  </si>
  <si>
    <t>B00010110102420</t>
  </si>
  <si>
    <t>ガムクールキャップ</t>
  </si>
  <si>
    <t>B00010110102430</t>
  </si>
  <si>
    <t>ガムクールキャップＥＸ</t>
  </si>
  <si>
    <t>B00010110300012</t>
  </si>
  <si>
    <t>ガムクールスターターキット</t>
  </si>
  <si>
    <t>B00010110102415</t>
  </si>
  <si>
    <t>ガムクールベースＥ</t>
  </si>
  <si>
    <t>B00010110100250</t>
  </si>
  <si>
    <t>ガムトップ２５</t>
  </si>
  <si>
    <t>B00010110100260</t>
  </si>
  <si>
    <t>ガムトップ３０</t>
  </si>
  <si>
    <t>B00010110102458</t>
  </si>
  <si>
    <t>ガムホット</t>
  </si>
  <si>
    <t>20本／箱</t>
  </si>
  <si>
    <t>B00010110101774</t>
  </si>
  <si>
    <t>ガムリッチ１８</t>
  </si>
  <si>
    <t>180mm×8m</t>
  </si>
  <si>
    <t>B00010110100700</t>
  </si>
  <si>
    <t>ガムロンＭＧベースＢ</t>
    <phoneticPr fontId="58"/>
  </si>
  <si>
    <t>B00010110100710</t>
  </si>
  <si>
    <t>ガムロンＭＧベースＢ２０</t>
    <phoneticPr fontId="58"/>
  </si>
  <si>
    <t>200mm×12m</t>
  </si>
  <si>
    <t>B00010110100770</t>
  </si>
  <si>
    <t>ガムロンＭＧベースＦ</t>
  </si>
  <si>
    <t>B00030110101046</t>
  </si>
  <si>
    <t>ガムロングラスガードテープ用グリーン</t>
  </si>
  <si>
    <t>B00030110101019</t>
  </si>
  <si>
    <t>ガムロンタイル用接着剤</t>
  </si>
  <si>
    <t>B00010110100580</t>
  </si>
  <si>
    <t>ガムロンフォルトＢ</t>
  </si>
  <si>
    <t>B00020110100941</t>
  </si>
  <si>
    <t>ガラスマットＥＣＭ３８０</t>
  </si>
  <si>
    <t>1,000mm×79m   (30kg)</t>
  </si>
  <si>
    <t>B00020110100946</t>
  </si>
  <si>
    <t>ガラスマットＥＣＭ４５０</t>
  </si>
  <si>
    <t>1,000mm×67m (30kg)</t>
  </si>
  <si>
    <t>B00010110300053</t>
  </si>
  <si>
    <t>ガン１４００　</t>
  </si>
  <si>
    <t>丁</t>
  </si>
  <si>
    <t>B00010110300044</t>
  </si>
  <si>
    <t>ガン１５００ガイド板　</t>
  </si>
  <si>
    <t>2枚／ｾｯﾄ</t>
  </si>
  <si>
    <t>B00010110300046</t>
  </si>
  <si>
    <t>ガン１５００ノズルセット</t>
  </si>
  <si>
    <t>B00010110300043</t>
  </si>
  <si>
    <t>ガン１５００角型ノズル</t>
  </si>
  <si>
    <t>B00010110300045</t>
  </si>
  <si>
    <t>ガン１５００内輪螺６ｍｍ</t>
  </si>
  <si>
    <t>4個／組</t>
  </si>
  <si>
    <t>組</t>
  </si>
  <si>
    <t>B00010110300048</t>
  </si>
  <si>
    <t>ガン１５００平丸パッキン</t>
  </si>
  <si>
    <t>B00010110300042</t>
  </si>
  <si>
    <t>ガン１５００用二又ノズル</t>
  </si>
  <si>
    <t>B00010110300049</t>
  </si>
  <si>
    <t>ガン１５００椀型パッキン</t>
  </si>
  <si>
    <t>2個／組</t>
  </si>
  <si>
    <t>B00010140100192</t>
  </si>
  <si>
    <t>ギルキャント　</t>
  </si>
  <si>
    <t>L=910mm50本／箱</t>
  </si>
  <si>
    <t>B00010140100026</t>
  </si>
  <si>
    <t>ギルフォーム　２５Ｓ</t>
  </si>
  <si>
    <t>605mm×910mm(16枚／梱包)</t>
  </si>
  <si>
    <t>B00010140100031</t>
  </si>
  <si>
    <t>ギルフォーム　３０Ｓ</t>
  </si>
  <si>
    <t>605mm×910mm(14枚／梱包)</t>
  </si>
  <si>
    <t>B00010140100036</t>
  </si>
  <si>
    <t>ギルフォーム　３５Ｓ</t>
  </si>
  <si>
    <t>605mm×910mm(12枚／梱包)</t>
  </si>
  <si>
    <t>B00010140100041</t>
  </si>
  <si>
    <t>ギルフォーム　４０Ｓ</t>
  </si>
  <si>
    <t>605mm×910mm(10枚／梱包)</t>
  </si>
  <si>
    <t>B00010140100051</t>
  </si>
  <si>
    <t>ギルフォーム　５０Ｓ</t>
  </si>
  <si>
    <t>605mm×910mm(8枚／梱包)</t>
  </si>
  <si>
    <t>B00010140100061</t>
  </si>
  <si>
    <t>ギルフォーム　６０Ｓ</t>
  </si>
  <si>
    <t>605mm×910mm(7枚／梱包)</t>
  </si>
  <si>
    <t>B00010110102440</t>
  </si>
  <si>
    <t>クールスポットＢ</t>
    <phoneticPr fontId="58"/>
  </si>
  <si>
    <t>B00010110102351</t>
  </si>
  <si>
    <t>クールベース</t>
    <phoneticPr fontId="58"/>
  </si>
  <si>
    <t>8kg入缶(主剤)</t>
  </si>
  <si>
    <t>B00010110102352</t>
  </si>
  <si>
    <t>クールベースパウダー　</t>
  </si>
  <si>
    <t>16kg入袋(粉体)</t>
  </si>
  <si>
    <t>B00010110101930</t>
  </si>
  <si>
    <t>クールボンド</t>
  </si>
  <si>
    <t>B00010110300055</t>
  </si>
  <si>
    <t>クシゴテＬＳ　</t>
  </si>
  <si>
    <t>5枚入／袋</t>
  </si>
  <si>
    <t>B00030110101060</t>
  </si>
  <si>
    <t>グラスバリアシートテープ用　新緑　</t>
  </si>
  <si>
    <t>B00030110101061</t>
  </si>
  <si>
    <t>グラスバリアシートテープ用　赤茶</t>
  </si>
  <si>
    <t>B00030110101059</t>
  </si>
  <si>
    <t>グラスバリアシートテープ用　天然砂ＴＳ</t>
  </si>
  <si>
    <t>B00010110102356</t>
  </si>
  <si>
    <t>グランドパウダー　</t>
  </si>
  <si>
    <t>12kg入袋(粉体)</t>
  </si>
  <si>
    <t>2231260</t>
  </si>
  <si>
    <t>けこみ用シート　ＶＧＫ－</t>
    <phoneticPr fontId="58"/>
  </si>
  <si>
    <t>1.8mm×1,350mm×10m</t>
  </si>
  <si>
    <t>B00020110500203</t>
  </si>
  <si>
    <t>ケラバ水切ＧＬ　黒</t>
  </si>
  <si>
    <t>L=1,829mm</t>
    <phoneticPr fontId="58"/>
  </si>
  <si>
    <t>B00020110500204</t>
  </si>
  <si>
    <t>ケラバ水切ＧＬ　茶</t>
    <phoneticPr fontId="58"/>
  </si>
  <si>
    <t>2411240</t>
  </si>
  <si>
    <t>コーナーガード　ＶＣＧ－</t>
    <phoneticPr fontId="58"/>
  </si>
  <si>
    <t>2.5mm×80mm×30m</t>
  </si>
  <si>
    <t>B00010130102010</t>
  </si>
  <si>
    <t>コーナーパッチ出隅　Ｖ－１０</t>
  </si>
  <si>
    <t>25個入袋</t>
  </si>
  <si>
    <t>B00010130102012</t>
  </si>
  <si>
    <t>コーナーパッチ出隅　Ｖ－１２</t>
  </si>
  <si>
    <t>B00010130102016</t>
  </si>
  <si>
    <t>コーナーパッチ出隅　Ｖ－１６</t>
  </si>
  <si>
    <t>B00010130102021</t>
  </si>
  <si>
    <t>コーナーパッチ出隅　Ｖ－２１</t>
  </si>
  <si>
    <t>B00010130102024</t>
  </si>
  <si>
    <t>コーナーパッチ出隅　Ｖ－２４</t>
  </si>
  <si>
    <t>B00010130102043</t>
  </si>
  <si>
    <t>コーナーパッチ出隅　Ｖ－４３</t>
  </si>
  <si>
    <t>B00010130102110</t>
  </si>
  <si>
    <t>コーナーパッチ入隅　Ｖ－１０</t>
  </si>
  <si>
    <t>B00010130102112</t>
  </si>
  <si>
    <t>コーナーパッチ入隅　Ｖ－１２</t>
  </si>
  <si>
    <t>B00010130102116</t>
  </si>
  <si>
    <t>コーナーパッチ入隅　Ｖ－１６</t>
  </si>
  <si>
    <t>B00010130102121</t>
  </si>
  <si>
    <t>コーナーパッチ入隅　Ｖ－２１</t>
  </si>
  <si>
    <t>B00010130102124</t>
  </si>
  <si>
    <t>コーナーパッチ入隅　Ｖ－２４</t>
  </si>
  <si>
    <t>B00010130102143</t>
  </si>
  <si>
    <t>コーナーパッチ入隅　Ｖ－４３</t>
  </si>
  <si>
    <t>B00010110300018</t>
  </si>
  <si>
    <t>コーナーブレード　</t>
  </si>
  <si>
    <t>1個/袋</t>
  </si>
  <si>
    <t>B00030110100844</t>
  </si>
  <si>
    <t>コーナー用ＦＤアング</t>
  </si>
  <si>
    <t>B00010150100100</t>
  </si>
  <si>
    <t>ライナーコーピング１３５　</t>
    <phoneticPr fontId="58"/>
  </si>
  <si>
    <t>B00010150100260</t>
  </si>
  <si>
    <t>ライナーコーピング１３５　Ｔ－１１</t>
  </si>
  <si>
    <t>B00010150100430</t>
  </si>
  <si>
    <t>ライナーコーピング１３５　Ｔ－３</t>
  </si>
  <si>
    <t>B00010150100101</t>
  </si>
  <si>
    <t>ライナーコピング１３５　出隅</t>
  </si>
  <si>
    <t>B00010150100261</t>
  </si>
  <si>
    <t>ライナーコピング１３５　出隅　Ｔ－１１</t>
  </si>
  <si>
    <t>B00010150100431</t>
  </si>
  <si>
    <t>ライナーコピング１３５　出隅　Ｔ－３</t>
  </si>
  <si>
    <t>B00010150100104</t>
  </si>
  <si>
    <t>ライナーコピング１３５　小口Ａ</t>
  </si>
  <si>
    <t>B00010150100264</t>
  </si>
  <si>
    <t>ライナーコピング１３５　小口Ａ　Ｔ－１１</t>
  </si>
  <si>
    <t>B00010150100434</t>
  </si>
  <si>
    <t>ライナーコピング１３５　小口Ａ　Ｔ－３</t>
  </si>
  <si>
    <t>B00010150100105</t>
  </si>
  <si>
    <t>ライナーコピング１３５　小口Ｂ</t>
  </si>
  <si>
    <t>B00010150100265</t>
  </si>
  <si>
    <t>ライナーコピング１３５　小口Ｂ　Ｔ－１１</t>
  </si>
  <si>
    <t>B00010150100435</t>
  </si>
  <si>
    <t>ライナーコピング１３５　小口Ｂ　Ｔ－３</t>
  </si>
  <si>
    <t>B00010150100102</t>
  </si>
  <si>
    <t>ライナーコピング１３５　入隅</t>
  </si>
  <si>
    <t>B00010150100262</t>
  </si>
  <si>
    <t>ライナーコピング１３５　入隅　Ｔ－１１</t>
  </si>
  <si>
    <t>B00010150100432</t>
  </si>
  <si>
    <t>ライナーコピング１３５　入隅　Ｔ－３</t>
  </si>
  <si>
    <t>B00010150100103</t>
  </si>
  <si>
    <t>ライナーコピング１３５　部品セット</t>
  </si>
  <si>
    <t>B00010150100263</t>
  </si>
  <si>
    <t>ライナーコピング１３５　部品セット　Ｔ－１１</t>
  </si>
  <si>
    <t>B00010150100433</t>
  </si>
  <si>
    <t>ライナーコピング１３５　部品セット　Ｔ－３</t>
  </si>
  <si>
    <t>B00010150100110</t>
  </si>
  <si>
    <t>ライナーコピング１５０</t>
  </si>
  <si>
    <t>B00010150100270</t>
  </si>
  <si>
    <t>ライナーコピング１５０　Ｔ－１１</t>
  </si>
  <si>
    <t>B00010150100440</t>
  </si>
  <si>
    <t>ライナーコピング１５０　Ｔ－３</t>
  </si>
  <si>
    <t>B00010150100111</t>
  </si>
  <si>
    <t>ライナーコピング１５０　出隅</t>
  </si>
  <si>
    <t>B00010150100271</t>
  </si>
  <si>
    <t>ライナーコピング１５０　出隅　Ｔ－１１</t>
  </si>
  <si>
    <t>B00010150100441</t>
  </si>
  <si>
    <t>ライナーコピング１５０　出隅　Ｔ－３</t>
  </si>
  <si>
    <t>B00010150100114</t>
  </si>
  <si>
    <t>ライナーコピング１５０　小口Ａ</t>
  </si>
  <si>
    <t>B00010150100274</t>
  </si>
  <si>
    <t>ライナーコピング１５０　小口Ａ　Ｔ－１１</t>
  </si>
  <si>
    <t>B00010150100444</t>
  </si>
  <si>
    <t>ライナーコピング１５０　小口Ａ　Ｔ－３</t>
  </si>
  <si>
    <t>B00010150100115</t>
  </si>
  <si>
    <t>ライナーコピング１５０　小口Ｂ</t>
  </si>
  <si>
    <t>B00010150100275</t>
  </si>
  <si>
    <t>ライナーコピング１５０　小口Ｂ　Ｔ－１１</t>
  </si>
  <si>
    <t>B00010150100445</t>
  </si>
  <si>
    <t>ライナーコピング１５０　小口Ｂ　Ｔ－３</t>
  </si>
  <si>
    <t>B00010150100112</t>
  </si>
  <si>
    <t>ライナーコピング１５０　入隅</t>
  </si>
  <si>
    <t>B00010150100272</t>
  </si>
  <si>
    <t>ライナーコピング１５０　入隅　Ｔ－１１</t>
  </si>
  <si>
    <t>B00010150100442</t>
  </si>
  <si>
    <t>ライナーコピング１５０　入隅　Ｔ－３</t>
  </si>
  <si>
    <t>B00010150100113</t>
  </si>
  <si>
    <t>ライナーコピング１５０　部品セット</t>
  </si>
  <si>
    <t>B00010150100273</t>
  </si>
  <si>
    <t>ライナーコピング１５０　部品セット　Ｔ－１１</t>
  </si>
  <si>
    <t>B00010150100443</t>
  </si>
  <si>
    <t>ライナーコピング１５０　部品セット　Ｔ－３</t>
  </si>
  <si>
    <t>B00010150100120</t>
  </si>
  <si>
    <t>ライナーコピング１７５</t>
  </si>
  <si>
    <t>B00010150100280</t>
  </si>
  <si>
    <t>ライナーコピング１７５　Ｔ－１１</t>
  </si>
  <si>
    <t>B00010150100450</t>
  </si>
  <si>
    <t>ライナーコピング１７５　Ｔ－３</t>
  </si>
  <si>
    <t>B00010150100121</t>
  </si>
  <si>
    <t>ライナーコピング１７５　出隅</t>
  </si>
  <si>
    <t>B00010150100281</t>
  </si>
  <si>
    <t>ライナーコピング１７５　出隅　Ｔ－１１</t>
  </si>
  <si>
    <t>B00010150100451</t>
  </si>
  <si>
    <t>ライナーコピング１７５　出隅　Ｔ－３</t>
  </si>
  <si>
    <t>B00010150100124</t>
  </si>
  <si>
    <t>ライナーコピング１７５　小口Ａ</t>
  </si>
  <si>
    <t>B00010150100284</t>
  </si>
  <si>
    <t>ライナーコピング１７５　小口Ａ　Ｔ－１１</t>
  </si>
  <si>
    <t>B00010150100454</t>
  </si>
  <si>
    <t>ライナーコピング１７５　小口Ａ　Ｔ－３</t>
  </si>
  <si>
    <t>B00010150100125</t>
  </si>
  <si>
    <t>ライナーコピング１７５　小口Ｂ</t>
  </si>
  <si>
    <t>B00010150100285</t>
  </si>
  <si>
    <t>ライナーコピング１７５　小口Ｂ　Ｔ－１１</t>
  </si>
  <si>
    <t>B00010150100455</t>
  </si>
  <si>
    <t>ライナーコピング１７５　小口Ｂ　Ｔ－３</t>
  </si>
  <si>
    <t>B00010150100122</t>
  </si>
  <si>
    <t>ライナーコピング１７５　入隅</t>
  </si>
  <si>
    <t>B00010150100282</t>
  </si>
  <si>
    <t>ライナーコピング１７５　入隅　Ｔ－１１</t>
  </si>
  <si>
    <t>B00010150100452</t>
  </si>
  <si>
    <t>ライナーコピング１７５　入隅　Ｔ－３</t>
  </si>
  <si>
    <t>B00010150100123</t>
  </si>
  <si>
    <t>ライナーコピング１７５　部品セット</t>
  </si>
  <si>
    <t>B00010150100283</t>
  </si>
  <si>
    <t>ライナーコピング１７５　部品セット　Ｔ－１１</t>
  </si>
  <si>
    <t>B00010150100453</t>
  </si>
  <si>
    <t>ライナーコピング１７５　部品セット　Ｔ－３</t>
  </si>
  <si>
    <t>B00010150100130</t>
  </si>
  <si>
    <t>ライナーコピング２００</t>
  </si>
  <si>
    <t>B00010150100290</t>
  </si>
  <si>
    <t>ライナーコピング２００　Ｔ－１１</t>
  </si>
  <si>
    <t>B00010150100460</t>
  </si>
  <si>
    <t>ライナーコピング２００　Ｔ－３</t>
  </si>
  <si>
    <t>B00010150100131</t>
  </si>
  <si>
    <t>ライナーコピング２００　出隅</t>
  </si>
  <si>
    <t>B00010150100291</t>
  </si>
  <si>
    <t>ライナーコピング２００　出隅　Ｔ－１１</t>
  </si>
  <si>
    <t>B00010150100461</t>
  </si>
  <si>
    <t>ライナーコピング２００　出隅　Ｔ－３</t>
  </si>
  <si>
    <t>B00010150100134</t>
  </si>
  <si>
    <t>ライナーコピング２００　小口Ａ</t>
  </si>
  <si>
    <t>B00010150100294</t>
  </si>
  <si>
    <t>ライナーコピング２００　小口Ａ　Ｔ－１１</t>
  </si>
  <si>
    <t>B00010150100464</t>
  </si>
  <si>
    <t>ライナーコピング２００　小口Ａ　Ｔ－３</t>
  </si>
  <si>
    <t>B00010150100135</t>
  </si>
  <si>
    <t>ライナーコピング２００　小口Ｂ</t>
  </si>
  <si>
    <t>B00010150100295</t>
  </si>
  <si>
    <t>ライナーコピング２００　小口Ｂ　Ｔ－１１</t>
  </si>
  <si>
    <t>B00010150100465</t>
  </si>
  <si>
    <t>ライナーコピング２００　小口Ｂ　Ｔ－３</t>
  </si>
  <si>
    <t>B00010150100132</t>
  </si>
  <si>
    <t>ライナーコピング２００　入隅</t>
  </si>
  <si>
    <t>B00010150100292</t>
  </si>
  <si>
    <t>ライナーコピング２００　入隅　Ｔ－１１</t>
  </si>
  <si>
    <t>B00010150100462</t>
  </si>
  <si>
    <t>ライナーコピング２００　入隅　Ｔ－３</t>
  </si>
  <si>
    <t>B00010150100133</t>
  </si>
  <si>
    <t>ライナーコピング２００　部品セット</t>
  </si>
  <si>
    <t>B00010150100293</t>
  </si>
  <si>
    <t>ライナーコピング２００　部品セット　Ｔ－１１</t>
  </si>
  <si>
    <t>B00010150100463</t>
  </si>
  <si>
    <t>ライナーコピング２００　部品セット　Ｔ－３</t>
  </si>
  <si>
    <t>B00010150100140</t>
  </si>
  <si>
    <t>ライナーコピング２２５</t>
  </si>
  <si>
    <t>B00010150100300</t>
  </si>
  <si>
    <t>ライナーコピング２２５　Ｔ－１１</t>
  </si>
  <si>
    <t>B00010150100470</t>
  </si>
  <si>
    <t>ライナーコピング２２５　Ｔ－３</t>
  </si>
  <si>
    <t>B00010150100141</t>
  </si>
  <si>
    <t>ライナーコピング２２５　出隅　</t>
  </si>
  <si>
    <t>B00010150100301</t>
  </si>
  <si>
    <t>ライナーコピング２２５　出隅　Ｔ－１１</t>
  </si>
  <si>
    <t>B00010150100471</t>
  </si>
  <si>
    <t>ライナーコピング２２５　出隅　Ｔ－３</t>
  </si>
  <si>
    <t>B00010150100144</t>
  </si>
  <si>
    <t>ライナーコピング２２５　小口Ａ</t>
  </si>
  <si>
    <t>B00010150100304</t>
  </si>
  <si>
    <t>ライナーコピング２２５　小口Ａ　Ｔ－１１</t>
  </si>
  <si>
    <t>B00010150100474</t>
  </si>
  <si>
    <t>ライナーコピング２２５　小口Ａ　Ｔ－３</t>
  </si>
  <si>
    <t>B00010150100145</t>
  </si>
  <si>
    <t>ライナーコピング２２５　小口Ｂ</t>
  </si>
  <si>
    <t>B00010150100305</t>
  </si>
  <si>
    <t>ライナーコピング２２５　小口Ｂ　Ｔ－１１</t>
  </si>
  <si>
    <t>B00010150100475</t>
  </si>
  <si>
    <t>ライナーコピング２２５　小口Ｂ　Ｔ－３</t>
  </si>
  <si>
    <t>B00010150100142</t>
  </si>
  <si>
    <t>ライナーコピング２２５　入隅</t>
  </si>
  <si>
    <t>B00010150100302</t>
  </si>
  <si>
    <t>ライナーコピング２２５　入隅　Ｔ－１１</t>
  </si>
  <si>
    <t>B00010150100472</t>
  </si>
  <si>
    <t>ライナーコピング２２５　入隅　Ｔ－３</t>
  </si>
  <si>
    <t>B00010150100143</t>
  </si>
  <si>
    <t>ライナーコピング２２５　部品セット</t>
  </si>
  <si>
    <t>B00010150100303</t>
  </si>
  <si>
    <t>ライナーコピング２２５　部品セット　Ｔ－１１</t>
  </si>
  <si>
    <t>B00010150100473</t>
  </si>
  <si>
    <t>ライナーコピング２２５　部品セット　Ｔ－３</t>
  </si>
  <si>
    <t>B00010150100150</t>
  </si>
  <si>
    <t>ライナーコピング２５０　</t>
  </si>
  <si>
    <t>B00010150100230</t>
  </si>
  <si>
    <t>ライナーコピング２５０Ｋ</t>
  </si>
  <si>
    <t>B00010150100231</t>
  </si>
  <si>
    <t>ライナーコピング２５０Ｋ　出隅</t>
    <phoneticPr fontId="58"/>
  </si>
  <si>
    <t>B00010150100234</t>
  </si>
  <si>
    <t>ライナーコピング２５０Ｋ　小口Ａ</t>
    <phoneticPr fontId="58"/>
  </si>
  <si>
    <t>B00010150100235</t>
  </si>
  <si>
    <t>ライナーコピング２５０Ｋ　小口Ｂ</t>
    <phoneticPr fontId="58"/>
  </si>
  <si>
    <t>B00010150100232</t>
  </si>
  <si>
    <t>ライナーコピング２５０Ｋ　入隅</t>
    <phoneticPr fontId="58"/>
  </si>
  <si>
    <t>B00010150100233</t>
  </si>
  <si>
    <t>ライナーコピング２５０Ｋ　部品セット</t>
    <phoneticPr fontId="58"/>
  </si>
  <si>
    <t>B00010150100310</t>
  </si>
  <si>
    <t>ライナーコピング２５０　Ｔ－１１</t>
  </si>
  <si>
    <t>B00010150100480</t>
  </si>
  <si>
    <t>ライナーコピング２５０　Ｔ－３</t>
  </si>
  <si>
    <t>B00010150100151</t>
  </si>
  <si>
    <t>ライナーコピング２５０　出隅</t>
  </si>
  <si>
    <t>B00010150100311</t>
  </si>
  <si>
    <t>ライナーコピング２５０　出隅　Ｔ－１１</t>
  </si>
  <si>
    <t>B00010150100481</t>
  </si>
  <si>
    <t>ライナーコピング２５０　出隅　Ｔ－３</t>
  </si>
  <si>
    <t>B00010150100154</t>
  </si>
  <si>
    <t>ライナーコピング２５０　小口Ａ</t>
  </si>
  <si>
    <t>B00010150100314</t>
  </si>
  <si>
    <t>ライナーコピング２５０　小口Ａ　Ｔ－１１</t>
  </si>
  <si>
    <t>B00010150100484</t>
  </si>
  <si>
    <t>ライナーコピング２５０　小口Ａ　Ｔ－３</t>
  </si>
  <si>
    <t>B00010150100155</t>
  </si>
  <si>
    <t>ライナーコピング２５０　小口Ｂ</t>
  </si>
  <si>
    <t>B00010150100315</t>
  </si>
  <si>
    <t>ライナーコピング２５０　小口Ｂ　Ｔ－１１</t>
  </si>
  <si>
    <t>B00010150100485</t>
  </si>
  <si>
    <t>ライナーコピング２５０　小口Ｂ　Ｔ－３</t>
  </si>
  <si>
    <t>B00010150100152</t>
  </si>
  <si>
    <t>ライナーコピング２５０　入隅</t>
  </si>
  <si>
    <t>B00010150100312</t>
  </si>
  <si>
    <t>ライナーコピング２５０　入隅　Ｔ－１１</t>
  </si>
  <si>
    <t>B00010150100482</t>
  </si>
  <si>
    <t>ライナーコピング２５０　入隅　Ｔ－３</t>
  </si>
  <si>
    <t>B00010150100153</t>
  </si>
  <si>
    <t>ライナーコピング２５０　部品セット</t>
  </si>
  <si>
    <t>B00010150100313</t>
  </si>
  <si>
    <t>ライナーコピング２５０　部品セット　Ｔ－１１</t>
  </si>
  <si>
    <t>B00010150100483</t>
  </si>
  <si>
    <t>ライナーコピング２５０　部品セット　Ｔ－３</t>
  </si>
  <si>
    <t>B00010150100160</t>
  </si>
  <si>
    <t>ライナーコピング２７５　</t>
  </si>
  <si>
    <t>B00010150100320</t>
  </si>
  <si>
    <t>ライナーコピング２７５　Ｔ－１１</t>
  </si>
  <si>
    <t>B00010150100490</t>
  </si>
  <si>
    <t>ライナーコピング２７５　Ｔ－３</t>
  </si>
  <si>
    <t>B00010150100161</t>
  </si>
  <si>
    <t>ライナーコピング２７５　出隅</t>
  </si>
  <si>
    <t>B00010150100321</t>
  </si>
  <si>
    <t>ライナーコピング２７５　出隅　Ｔ－１１</t>
  </si>
  <si>
    <t>B00010150100491</t>
  </si>
  <si>
    <t>ライナーコピング２７５　出隅　Ｔ－３</t>
  </si>
  <si>
    <t>B00010150100164</t>
  </si>
  <si>
    <t>ライナーコピング２７５　小口Ａ</t>
  </si>
  <si>
    <t>B00010150100324</t>
  </si>
  <si>
    <t>ライナーコピング２７５　小口Ａ　Ｔ－１１</t>
  </si>
  <si>
    <t>B00010150100494</t>
  </si>
  <si>
    <t>ライナーコピング２７５　小口Ａ　Ｔ－３</t>
  </si>
  <si>
    <t>B00010150100165</t>
  </si>
  <si>
    <t>ライナーコピング２７５　小口Ｂ</t>
  </si>
  <si>
    <t>B00010150100325</t>
  </si>
  <si>
    <t>ライナーコピング２７５　小口Ｂ　Ｔ－１１</t>
  </si>
  <si>
    <t>B00010150100495</t>
  </si>
  <si>
    <t>ライナーコピング２７５　小口Ｂ　Ｔ－３</t>
  </si>
  <si>
    <t>B00010150100162</t>
  </si>
  <si>
    <t>ライナーコピング２７５　入隅</t>
  </si>
  <si>
    <t>B00010150100322</t>
  </si>
  <si>
    <t>ライナーコピング２７５　入隅　Ｔ－１１</t>
  </si>
  <si>
    <t>B00010150100492</t>
  </si>
  <si>
    <t>ライナーコピング２７５　入隅　Ｔ－３</t>
  </si>
  <si>
    <t>B00010150100163</t>
  </si>
  <si>
    <t>ライナーコピング２７５　部品セット</t>
  </si>
  <si>
    <t>B00010150100323</t>
  </si>
  <si>
    <t>ライナーコピング２７５　部品セット　Ｔ－１１</t>
  </si>
  <si>
    <t>B00010150100493</t>
  </si>
  <si>
    <t>ライナーコピング２７５　部品セット　Ｔ－３</t>
  </si>
  <si>
    <t>B00010150100170</t>
  </si>
  <si>
    <t>ライナーコピング３００　　</t>
  </si>
  <si>
    <t>B00010150100330</t>
  </si>
  <si>
    <t>ライナーコピング３００　Ｔ－１１</t>
  </si>
  <si>
    <t>B00010150100331</t>
  </si>
  <si>
    <t>ライナーコピング３００　出隅　Ｔ－１１</t>
  </si>
  <si>
    <t>B00010150100334</t>
  </si>
  <si>
    <t>ライナーコピング３００　小口Ａ　Ｔ－１１</t>
  </si>
  <si>
    <t>B00010150100335</t>
  </si>
  <si>
    <t>ライナーコピング３００　小口Ｂ　Ｔ－１１</t>
  </si>
  <si>
    <t>B00010150100332</t>
  </si>
  <si>
    <t>ライナーコピング３００　入隅　Ｔ－１１</t>
  </si>
  <si>
    <t>B00010150100333</t>
  </si>
  <si>
    <t>ライナーコピング３００　部品セット　Ｔ－１１</t>
  </si>
  <si>
    <t>B00010150100240</t>
  </si>
  <si>
    <t>ライナーコピング３００Ｋ</t>
  </si>
  <si>
    <t>B00010150100241</t>
  </si>
  <si>
    <t>ライナーコピング３００Ｋ　出隅</t>
    <phoneticPr fontId="58"/>
  </si>
  <si>
    <t>B00010150100244</t>
  </si>
  <si>
    <t>ライナーコピング３００Ｋ　小口Ａ</t>
    <phoneticPr fontId="58"/>
  </si>
  <si>
    <t>B00010150100245</t>
  </si>
  <si>
    <t>ライナーコピング３００Ｋ　小口Ｂ</t>
    <phoneticPr fontId="58"/>
  </si>
  <si>
    <t>B00010150100242</t>
  </si>
  <si>
    <t>ライナーコピング３００Ｋ　入隅</t>
    <phoneticPr fontId="58"/>
  </si>
  <si>
    <t>B00010150100243</t>
  </si>
  <si>
    <t>ライナーコピング３００Ｋ　部品セット</t>
    <phoneticPr fontId="58"/>
  </si>
  <si>
    <t>B00010150100500</t>
  </si>
  <si>
    <t>ライナーコピング３００　Ｔ－３</t>
  </si>
  <si>
    <t>B00010150100171</t>
  </si>
  <si>
    <t>ライナーコピング３００　出隅</t>
  </si>
  <si>
    <t>B00010150100501</t>
  </si>
  <si>
    <t>ライナーコピング３００　出隅　Ｔ－３</t>
  </si>
  <si>
    <t>B00010150100174</t>
  </si>
  <si>
    <t>ライナーコピング３００　小口Ａ</t>
  </si>
  <si>
    <t>B00010150100504</t>
  </si>
  <si>
    <t>ライナーコピング３００　小口Ａ　Ｔ－３</t>
  </si>
  <si>
    <t>B00010150100175</t>
  </si>
  <si>
    <t>ライナーコピング３００　小口Ｂ</t>
  </si>
  <si>
    <t>B00010150100505</t>
  </si>
  <si>
    <t>ライナーコピング３００　小口Ｂ　Ｔ－３</t>
  </si>
  <si>
    <t>B00010150100172</t>
  </si>
  <si>
    <t>ライナーコピング３００　入隅</t>
  </si>
  <si>
    <t>B00010150100502</t>
  </si>
  <si>
    <t>ライナーコピング３００　入隅　Ｔ－３</t>
  </si>
  <si>
    <t>B00010150100173</t>
  </si>
  <si>
    <t>ライナーコピング３００　部品セット</t>
  </si>
  <si>
    <t>B00010150100503</t>
  </si>
  <si>
    <t>ライナーコピング３００　部品セット　Ｔ－３</t>
  </si>
  <si>
    <t>B00010150100180</t>
  </si>
  <si>
    <t>ライナーコピング３２５</t>
  </si>
  <si>
    <t>B00010150100340</t>
  </si>
  <si>
    <t>ライナーコピング３２５　Ｔ－１１</t>
  </si>
  <si>
    <t>B00010150100341</t>
  </si>
  <si>
    <t>ライナーコピング３２５　出隅　Ｔ－１１</t>
  </si>
  <si>
    <t>B00010150100344</t>
  </si>
  <si>
    <t>ライナーコピング３２５　小口Ａ　Ｔ－１１</t>
  </si>
  <si>
    <t>B00010150100345</t>
  </si>
  <si>
    <t>ライナーコピング３２５　小口Ｂ　Ｔ－１１</t>
  </si>
  <si>
    <t>B00010150100342</t>
  </si>
  <si>
    <t>ライナーコピング３２５　入隅　Ｔ－１１</t>
  </si>
  <si>
    <t>B00010150100343</t>
  </si>
  <si>
    <t>ライナーコピング３２５　部品セット　Ｔ－１１</t>
  </si>
  <si>
    <t>B00010150100510</t>
  </si>
  <si>
    <t>ライナーコピング３２５　Ｔ－３</t>
  </si>
  <si>
    <t>B00010150100181</t>
  </si>
  <si>
    <t>ライナーコピング３２５　出隅</t>
  </si>
  <si>
    <t>B00010150100511</t>
  </si>
  <si>
    <t>ライナーコピング３２５　出隅　Ｔ－３</t>
  </si>
  <si>
    <t>B00010150100184</t>
  </si>
  <si>
    <t>ライナーコピング３２５　小口Ａ</t>
  </si>
  <si>
    <t>B00010150100514</t>
  </si>
  <si>
    <t>ライナーコピング３２５　小口Ａ　Ｔ－３</t>
  </si>
  <si>
    <t>B00010150100185</t>
  </si>
  <si>
    <t>ライナーコピング３２５　小口Ｂ</t>
  </si>
  <si>
    <t>B00010150100515</t>
  </si>
  <si>
    <t>ライナーコピング３２５　小口Ｂ　Ｔ－３</t>
  </si>
  <si>
    <t>B00010150100182</t>
  </si>
  <si>
    <t>ライナーコピング３２５　入隅</t>
  </si>
  <si>
    <t>B00010150100512</t>
  </si>
  <si>
    <t>ライナーコピング３２５　入隅　Ｔ－３</t>
  </si>
  <si>
    <t>B00010150100183</t>
  </si>
  <si>
    <t>ライナーコピング３２５　部品セット</t>
  </si>
  <si>
    <t>B00010150100513</t>
  </si>
  <si>
    <t>ライナーコピング３２５　部品セット　Ｔ－３</t>
  </si>
  <si>
    <t>B00010150100190</t>
  </si>
  <si>
    <t>ライナーコピング３５０</t>
  </si>
  <si>
    <t>B00010150100350</t>
  </si>
  <si>
    <t>ライナーコピング３５０　Ｔ－１１</t>
  </si>
  <si>
    <t>B00010150100351</t>
  </si>
  <si>
    <t>ライナーコピング３５０　出隅　Ｔ－１１</t>
  </si>
  <si>
    <t>B00010150100354</t>
  </si>
  <si>
    <t>ライナーコピング３５０　小口Ａ　Ｔ－１１</t>
  </si>
  <si>
    <t>B00010150100355</t>
  </si>
  <si>
    <t>ライナーコピング３５０　小口Ｂ　Ｔ－１１</t>
  </si>
  <si>
    <t>B00010150100352</t>
  </si>
  <si>
    <t>ライナーコピング３５０　入隅　Ｔ－１１</t>
  </si>
  <si>
    <t>B00010150100353</t>
  </si>
  <si>
    <t>ライナーコピング３５０　部品セット　Ｔ－１１</t>
  </si>
  <si>
    <t>B00010150100250</t>
  </si>
  <si>
    <t>ライナーコピング３５０Ｋ</t>
  </si>
  <si>
    <t>B00010150100251</t>
  </si>
  <si>
    <t>ライナーコピング３５０Ｋ　出隅</t>
    <phoneticPr fontId="58"/>
  </si>
  <si>
    <t>B00010150100254</t>
  </si>
  <si>
    <t>ライナーコピング３５０Ｋ　小口Ａ</t>
    <phoneticPr fontId="58"/>
  </si>
  <si>
    <t>B00010150100255</t>
  </si>
  <si>
    <t>ライナーコピング３５０Ｋ　小口Ｂ</t>
    <phoneticPr fontId="58"/>
  </si>
  <si>
    <t>B00010150100252</t>
  </si>
  <si>
    <t>ライナーコピング３５０Ｋ　入隅</t>
    <phoneticPr fontId="58"/>
  </si>
  <si>
    <t>B00010150100253</t>
  </si>
  <si>
    <t>ライナーコピング３５０Ｋ　部品セット</t>
    <phoneticPr fontId="58"/>
  </si>
  <si>
    <t>B00010150100520</t>
  </si>
  <si>
    <t>ライナーコピング３５０　Ｔ－３</t>
  </si>
  <si>
    <t>B00010150100191</t>
  </si>
  <si>
    <t>ライナーコピング３５０　出隅</t>
  </si>
  <si>
    <t>B00010150100521</t>
  </si>
  <si>
    <t>ライナーコピング３５０　出隅　Ｔ－３</t>
  </si>
  <si>
    <t>B00010150100194</t>
  </si>
  <si>
    <t>ライナーコピング３５０　小口Ａ</t>
  </si>
  <si>
    <t>B00010150100524</t>
  </si>
  <si>
    <t>ライナーコピング３５０　小口Ａ　Ｔ－３</t>
  </si>
  <si>
    <t>B00010150100195</t>
  </si>
  <si>
    <t>ライナーコピング３５０　小口Ｂ</t>
  </si>
  <si>
    <t>B00010150100525</t>
  </si>
  <si>
    <t>ライナーコピング３５０　小口Ｂ　Ｔ－３</t>
  </si>
  <si>
    <t>B00010150100192</t>
  </si>
  <si>
    <t>ライナーコピング３５０　入隅</t>
  </si>
  <si>
    <t>B00010150100522</t>
  </si>
  <si>
    <t>ライナーコピング３５０　入隅　Ｔ－３</t>
  </si>
  <si>
    <t>B00010150100193</t>
  </si>
  <si>
    <t>ライナーコピング３５０　部品セット</t>
  </si>
  <si>
    <t>B00010150100523</t>
  </si>
  <si>
    <t>ライナーコピング３５０　部品セット　Ｔ－３</t>
  </si>
  <si>
    <t>B00010150100200</t>
  </si>
  <si>
    <t>ライナーコピング４００</t>
  </si>
  <si>
    <t>B00010150100360</t>
  </si>
  <si>
    <t>ライナーコピング４００　Ｔ－１１</t>
  </si>
  <si>
    <t>B00010150100361</t>
  </si>
  <si>
    <t>ライナーコピング４００　出隅　Ｔ－１１</t>
  </si>
  <si>
    <t>B00010150100364</t>
  </si>
  <si>
    <t>ライナーコピング４００　小口Ａ　　Ｔ－１１</t>
  </si>
  <si>
    <t>B00010150100365</t>
  </si>
  <si>
    <t>ライナーコピング４００　小口Ｂ　　Ｔ－１１</t>
  </si>
  <si>
    <t>B00010150100362</t>
  </si>
  <si>
    <t>ライナーコピング４００　入隅　Ｔ－１１</t>
  </si>
  <si>
    <t>B00010150100363</t>
  </si>
  <si>
    <t>ライナーコピング４００　部品セット　Ｔ－１１</t>
  </si>
  <si>
    <t>B00010150100530</t>
  </si>
  <si>
    <t>ライナーコピング４００　Ｔ－３</t>
  </si>
  <si>
    <t>B00010150100201</t>
  </si>
  <si>
    <t>ライナーコピング４００　出隅</t>
  </si>
  <si>
    <t>B00010150100531</t>
  </si>
  <si>
    <t>ライナーコピング４００　出隅　Ｔ－３</t>
  </si>
  <si>
    <t>B00010150100204</t>
  </si>
  <si>
    <t>ライナーコピング４００　小口Ａ</t>
  </si>
  <si>
    <t>B00010150100534</t>
  </si>
  <si>
    <t>ライナーコピング４００　小口Ａ　Ｔ－３</t>
  </si>
  <si>
    <t>B00010150100205</t>
  </si>
  <si>
    <t>ライナーコピング４００　小口Ｂ</t>
  </si>
  <si>
    <t>B00010150100535</t>
  </si>
  <si>
    <t>ライナーコピング４００　小口Ｂ　Ｔ－３</t>
  </si>
  <si>
    <t>B00010150100202</t>
  </si>
  <si>
    <t>ライナーコピング４００　入隅　</t>
  </si>
  <si>
    <t>B00010150100532</t>
  </si>
  <si>
    <t>ライナーコピング４００　入隅　Ｔ－３</t>
  </si>
  <si>
    <t>B00010150100203</t>
  </si>
  <si>
    <t>ライナーコピング４００　部品セット</t>
  </si>
  <si>
    <t>B00010150100533</t>
  </si>
  <si>
    <t>ライナーコピング４００　部品セット　Ｔ－３</t>
  </si>
  <si>
    <t>B00010150100210</t>
  </si>
  <si>
    <t>ライナーコピング４５０</t>
  </si>
  <si>
    <t>B00010150100370</t>
  </si>
  <si>
    <t>ライナーコピング４５０　Ｔ－１１</t>
  </si>
  <si>
    <t>B00010150100371</t>
  </si>
  <si>
    <t>ライナーコピング４５０　出隅　Ｔ－１１</t>
  </si>
  <si>
    <t>B00010150100374</t>
  </si>
  <si>
    <t>ライナーコピング４５０　小口Ａ　Ｔ－１１</t>
  </si>
  <si>
    <t>B00010150100375</t>
  </si>
  <si>
    <t>ライナーコピング４５０　小口Ｂ　Ｔ－１１</t>
  </si>
  <si>
    <t>B00010150100372</t>
  </si>
  <si>
    <t>ライナーコピング４５０　入隅　Ｔ－１１</t>
  </si>
  <si>
    <t>B00010150100373</t>
  </si>
  <si>
    <t>ライナーコピング４５０　部品セット　Ｔ－１１</t>
  </si>
  <si>
    <t>B00010150100540</t>
  </si>
  <si>
    <t>ライナーコピング４５０　Ｔ－３</t>
  </si>
  <si>
    <t>B00010150100211</t>
  </si>
  <si>
    <t>ライナーコピング４５０　出隅</t>
  </si>
  <si>
    <t>B00010150100541</t>
  </si>
  <si>
    <t>ライナーコピング４５０　出隅　Ｔ－３</t>
  </si>
  <si>
    <t>B00010150100214</t>
  </si>
  <si>
    <t>ライナーコピング４５０　小口Ａ</t>
  </si>
  <si>
    <t>B00010150100544</t>
  </si>
  <si>
    <t>ライナーコピング４５０　小口Ａ　Ｔ－３</t>
  </si>
  <si>
    <t>B00010150100215</t>
  </si>
  <si>
    <t>ライナーコピング４５０　小口Ｂ</t>
  </si>
  <si>
    <t>B00010150100545</t>
  </si>
  <si>
    <t>ライナーコピング４５０　小口Ｂ　Ｔ－３</t>
  </si>
  <si>
    <t>B00010150100212</t>
  </si>
  <si>
    <t>ライナーコピング４５０　入隅</t>
  </si>
  <si>
    <t>B00010150100542</t>
  </si>
  <si>
    <t>ライナーコピング４５０　入隅　Ｔ－３</t>
  </si>
  <si>
    <t>B00010150100213</t>
  </si>
  <si>
    <t>ライナーコピング４５０　部品セット</t>
  </si>
  <si>
    <t>B00010150100543</t>
  </si>
  <si>
    <t>ライナーコピング４５０　部品セット　Ｔ－３</t>
  </si>
  <si>
    <t>B00030110100506</t>
  </si>
  <si>
    <t>ゴムアスプライマー</t>
    <phoneticPr fontId="58"/>
  </si>
  <si>
    <t>15kg／缶</t>
    <phoneticPr fontId="58"/>
  </si>
  <si>
    <t>パレ</t>
  </si>
  <si>
    <t>B00010110101752</t>
  </si>
  <si>
    <t>コンクリートネイル１９</t>
  </si>
  <si>
    <t>4kg／箱(約3,980本)</t>
  </si>
  <si>
    <t>B00010110101753</t>
  </si>
  <si>
    <t>コンクリートネイル３５</t>
  </si>
  <si>
    <t>4kg／箱(約2,280本) 釘長さ35mm</t>
  </si>
  <si>
    <t>B00010110102595</t>
  </si>
  <si>
    <t>サーモフィックス　</t>
  </si>
  <si>
    <t>200個／箱</t>
  </si>
  <si>
    <t>0202230</t>
  </si>
  <si>
    <t>サイディングテープ両面－１００</t>
  </si>
  <si>
    <t>100mm×20m 12巻／箱</t>
  </si>
  <si>
    <t>B00020110200103</t>
  </si>
  <si>
    <t>サイディングテープ両面－１００(12巻入)</t>
  </si>
  <si>
    <t>0202210</t>
  </si>
  <si>
    <t>サイディングテープ両面－５０</t>
  </si>
  <si>
    <t>50mm×20m 24巻／箱</t>
  </si>
  <si>
    <t>0202220</t>
  </si>
  <si>
    <t>サイディングテープ両面－７５</t>
  </si>
  <si>
    <t>75mm×20m 16巻／箱</t>
  </si>
  <si>
    <t>B00020110200102</t>
  </si>
  <si>
    <t>サイディングテープ両面－７５(１６巻入)</t>
  </si>
  <si>
    <t>2650918</t>
  </si>
  <si>
    <t>サイドＴ字用ブチル</t>
  </si>
  <si>
    <t>1.5t×58×58（mm）</t>
  </si>
  <si>
    <t>2652105</t>
  </si>
  <si>
    <t>サイド捨水切　Ｚ　</t>
  </si>
  <si>
    <t>2652302</t>
  </si>
  <si>
    <t>サイド捨水切ＳＬ３２</t>
  </si>
  <si>
    <t>2651216</t>
  </si>
  <si>
    <t>サイド捨水切ＳＬ３５　</t>
  </si>
  <si>
    <t>2651217</t>
  </si>
  <si>
    <t>サイド捨水切ＳＬ４０　</t>
  </si>
  <si>
    <t>2651218</t>
  </si>
  <si>
    <t>サイド捨水切ＳＬ４６</t>
  </si>
  <si>
    <t>2651219</t>
  </si>
  <si>
    <t>サイド捨水切ＳＬ５０</t>
  </si>
  <si>
    <t>B00010120103007</t>
  </si>
  <si>
    <t>サンキュア用硬化促進剤</t>
  </si>
  <si>
    <t xml:space="preserve">7kg／缶 </t>
  </si>
  <si>
    <t>B00010130108118</t>
  </si>
  <si>
    <t>シートクリーナー</t>
  </si>
  <si>
    <t xml:space="preserve">1kg／缶 </t>
  </si>
  <si>
    <t>1737880</t>
  </si>
  <si>
    <t>シーリングテクスビス４×１６</t>
  </si>
  <si>
    <t>B00020110100623</t>
  </si>
  <si>
    <t>シールシリコーン　クリアー</t>
  </si>
  <si>
    <t>330CC 10本／箱×2箱ｾｯﾄ</t>
  </si>
  <si>
    <t>B00020110100621</t>
  </si>
  <si>
    <t>シールシリコーン　グレー</t>
  </si>
  <si>
    <t>B00020110100625</t>
  </si>
  <si>
    <t>シールシリコーン　ダークブラウン</t>
  </si>
  <si>
    <t>B00020110100622</t>
  </si>
  <si>
    <t>シールシリコーン　ブラウン</t>
  </si>
  <si>
    <t>B00020110100624</t>
  </si>
  <si>
    <t>シールシリコーン　ブラック</t>
  </si>
  <si>
    <t>B00020110100626</t>
  </si>
  <si>
    <t>シールシリコーン　銀黒</t>
  </si>
  <si>
    <t>1102101</t>
  </si>
  <si>
    <t>シールシリコーンアイボリー</t>
  </si>
  <si>
    <t>1101601</t>
  </si>
  <si>
    <t>シールシリコーンクリアー</t>
  </si>
  <si>
    <t>1101301</t>
  </si>
  <si>
    <t>シールシリコーングレー</t>
  </si>
  <si>
    <t>1101201</t>
  </si>
  <si>
    <t>シールシリコーンシルバー</t>
  </si>
  <si>
    <t>1101801</t>
  </si>
  <si>
    <t>シールシリコーンダークブラウン</t>
  </si>
  <si>
    <t>1102201</t>
  </si>
  <si>
    <t>シールシリコーンニューグレー</t>
  </si>
  <si>
    <t>1101401</t>
  </si>
  <si>
    <t>シールシリコーンブラウン</t>
  </si>
  <si>
    <t>1101701</t>
  </si>
  <si>
    <t>シールシリコーンブラック</t>
  </si>
  <si>
    <t>1101501</t>
  </si>
  <si>
    <t>シールシリコーンホワイト</t>
  </si>
  <si>
    <t>1102001</t>
  </si>
  <si>
    <t>シールシリコーン銀黒</t>
  </si>
  <si>
    <t>B00010130108021</t>
  </si>
  <si>
    <t>シールドボンド</t>
  </si>
  <si>
    <t>15kg入缶</t>
  </si>
  <si>
    <t>B00010130108016</t>
  </si>
  <si>
    <t>シールドマット２００</t>
  </si>
  <si>
    <t>1,180mm×100m</t>
    <phoneticPr fontId="58"/>
  </si>
  <si>
    <t>B00010160100409</t>
  </si>
  <si>
    <t>シールベースＰ</t>
  </si>
  <si>
    <t>0457860</t>
  </si>
  <si>
    <t>シャークバーＧＦ　</t>
  </si>
  <si>
    <t>50mm×15mm×204mm 厚み0.8mm 100個入／箱</t>
  </si>
  <si>
    <t>0457861</t>
  </si>
  <si>
    <t>シャークバーＳＦ　</t>
  </si>
  <si>
    <t>50mm×15mm×204mm 厚み1.0mm 100個入／箱</t>
  </si>
  <si>
    <t>B00020110400004</t>
  </si>
  <si>
    <t>シャオンＱ４ＦＳ</t>
  </si>
  <si>
    <t>4mm×500mm×1000mm</t>
  </si>
  <si>
    <t>B00020110400002</t>
  </si>
  <si>
    <t>シャオンＱ４Ｓ</t>
  </si>
  <si>
    <t>4mm×455mm×910mm</t>
  </si>
  <si>
    <t>0607210</t>
  </si>
  <si>
    <t>シャオンＱ４Ｓ　無印</t>
  </si>
  <si>
    <t>B00020110400001</t>
  </si>
  <si>
    <t>シャオンＱ４Ｗ</t>
  </si>
  <si>
    <t>4mm×910mm×910mm</t>
  </si>
  <si>
    <t>0607710</t>
  </si>
  <si>
    <t>シャオンＱ６ＦＳ</t>
  </si>
  <si>
    <t>6mm×500mm×1000mm</t>
  </si>
  <si>
    <t>B00020110400025</t>
  </si>
  <si>
    <t>シャオンＱ６ＦＳ　比重２．３</t>
  </si>
  <si>
    <t>B00020110400012</t>
  </si>
  <si>
    <t>シャオンＱ６Ｓ</t>
  </si>
  <si>
    <t>6mm×455mm×910mm</t>
  </si>
  <si>
    <t>B00020110400011</t>
  </si>
  <si>
    <t>シャオンＱ６Ｗ</t>
  </si>
  <si>
    <t>6mm×910mm×910mm</t>
  </si>
  <si>
    <t>0607600</t>
  </si>
  <si>
    <t>シャオンＱ８ＦＳ</t>
  </si>
  <si>
    <t>8mm×500mm×1000mm</t>
  </si>
  <si>
    <t>B00020110400035</t>
  </si>
  <si>
    <t>シャオンＱ８ＦＳ　比重２．３</t>
  </si>
  <si>
    <t>B00020110400032</t>
  </si>
  <si>
    <t>シャオンＱ８Ｓ</t>
  </si>
  <si>
    <t>8mm×455mm×910mm</t>
  </si>
  <si>
    <t>B00020110400037</t>
  </si>
  <si>
    <t>シャオンＱ８Ｓ　比重３</t>
  </si>
  <si>
    <t>8mm×455mm×910mm床遮音材</t>
  </si>
  <si>
    <t>0607410</t>
  </si>
  <si>
    <t>シャオンＱ８Ｓ　無印</t>
  </si>
  <si>
    <t>B00020110400031</t>
  </si>
  <si>
    <t>シャオンＱ８Ｗ</t>
  </si>
  <si>
    <t>8mm×910mm×910mm</t>
  </si>
  <si>
    <t>B00020110400042</t>
  </si>
  <si>
    <t>シャオンＱテープ</t>
  </si>
  <si>
    <t>100mm×20m</t>
  </si>
  <si>
    <t>V0901010001</t>
  </si>
  <si>
    <t>ｼｭﾝｶﾝｾｯﾁｬｸｻﾞｲEX</t>
  </si>
  <si>
    <t>B00020110500257</t>
  </si>
  <si>
    <t>ジョイントピース</t>
  </si>
  <si>
    <t>B00010110101502</t>
  </si>
  <si>
    <t>シングル　ＳＡ－１２</t>
  </si>
  <si>
    <t>B00010110101505</t>
  </si>
  <si>
    <t>シングル　ＳＡ－２００</t>
  </si>
  <si>
    <t>B00010110101510</t>
  </si>
  <si>
    <t>シングル　ＳＡ－３１０</t>
  </si>
  <si>
    <t>B00010110101515</t>
  </si>
  <si>
    <t>シングル　ＳＡ－３２０</t>
  </si>
  <si>
    <t>B00010110101520</t>
  </si>
  <si>
    <t>シングル　ＳＡ－３３０</t>
  </si>
  <si>
    <t>B00010110101500</t>
  </si>
  <si>
    <t>シングル　ＳＡ－８</t>
  </si>
  <si>
    <t>B00010110101749</t>
  </si>
  <si>
    <t>シングルセメント１８Ｌ</t>
    <phoneticPr fontId="58"/>
  </si>
  <si>
    <t>18ﾘｯﾀｰ缶入(20kg)</t>
  </si>
  <si>
    <t>B00020110100504</t>
  </si>
  <si>
    <t>シングルセメントカートリッジ</t>
  </si>
  <si>
    <t>320cc(400ｇ)5本／箱</t>
    <phoneticPr fontId="58"/>
  </si>
  <si>
    <t>B00010110101736</t>
  </si>
  <si>
    <t>シングルセメントパック１．４</t>
    <phoneticPr fontId="58"/>
  </si>
  <si>
    <t>12本／箱(17kg)</t>
  </si>
  <si>
    <t>B00010110101750</t>
  </si>
  <si>
    <t>シングル釘Ｒ</t>
  </si>
  <si>
    <t>L=25mm 3.5kg／箱</t>
    <phoneticPr fontId="58"/>
  </si>
  <si>
    <t>B00010110101751</t>
  </si>
  <si>
    <t>シングル釘Ｒ３８</t>
  </si>
  <si>
    <t>L=38mm 3.5kg／箱</t>
    <phoneticPr fontId="58"/>
  </si>
  <si>
    <t>B00020110500217</t>
  </si>
  <si>
    <t>シングル用換気　棟０．５Ｐ　黒</t>
  </si>
  <si>
    <t>耐摩ｶﾗｰGL0.35mmL=455mm</t>
  </si>
  <si>
    <t>B00020110500218</t>
  </si>
  <si>
    <t>シングル用換気　棟０．５Ｐ　茶</t>
  </si>
  <si>
    <t>B00020110500219</t>
  </si>
  <si>
    <t>シングル用換気　棟１Ｐ　黒</t>
  </si>
  <si>
    <t>耐摩ｶﾗｰGL0.35mmL=910mm</t>
  </si>
  <si>
    <t>B00020110500220</t>
  </si>
  <si>
    <t>シングル用換気　棟１Ｐ　茶</t>
  </si>
  <si>
    <t>B00020110500221</t>
  </si>
  <si>
    <t>シングル用換気　棟２Ｐ　黒</t>
  </si>
  <si>
    <t>耐摩ｶﾗｰGL0.35mmL=1,820mm</t>
  </si>
  <si>
    <t>B00020110500222</t>
  </si>
  <si>
    <t>シングル用換気　棟２Ｐ　茶</t>
  </si>
  <si>
    <t>V37710000000000</t>
  </si>
  <si>
    <t>ｼﾝｺｰﾙﾌﾛｱ　BKｼｰﾄ</t>
  </si>
  <si>
    <t>V37710100000000</t>
  </si>
  <si>
    <t>ｼﾝｺｰﾙﾌﾛｱ　BKｼｰﾄ(1350)</t>
  </si>
  <si>
    <t>V37710200000000</t>
  </si>
  <si>
    <t>ｼﾝｺｰﾙﾌﾛｱ　BKｼｰﾄ(1820)</t>
  </si>
  <si>
    <t>V37580000000000</t>
  </si>
  <si>
    <t>ｼﾝｺｰﾙﾌﾛｱ　BKｽﾃｯﾌﾟ</t>
  </si>
  <si>
    <t>V37580200000000</t>
  </si>
  <si>
    <t>ｼﾝｺｰﾙﾌﾛｱ　BKｽﾃｯﾌﾟ(1250)</t>
  </si>
  <si>
    <t>V37580100000000</t>
  </si>
  <si>
    <t>ｼﾝｺｰﾙﾌﾛｱ　BKｽﾃｯﾌﾟ(950)</t>
  </si>
  <si>
    <t>3240300</t>
  </si>
  <si>
    <t>スーパールーフ２号</t>
  </si>
  <si>
    <t>0606320</t>
  </si>
  <si>
    <t>スクラッチテープ１００</t>
  </si>
  <si>
    <t>0606330</t>
  </si>
  <si>
    <t>スクラッチテープ２００</t>
  </si>
  <si>
    <t>0606300</t>
  </si>
  <si>
    <t>スクラッチテープ５０</t>
  </si>
  <si>
    <t>0606310</t>
  </si>
  <si>
    <t>スクラッチテープ７５</t>
  </si>
  <si>
    <t>B00010140200205</t>
  </si>
  <si>
    <t>スタイロエース-ＩＩ　２５ｍｍ</t>
    <phoneticPr fontId="58"/>
  </si>
  <si>
    <t>910mm×1,820m／枚</t>
    <phoneticPr fontId="58"/>
  </si>
  <si>
    <t>B00010140200206</t>
  </si>
  <si>
    <t>スタイロエース-ＩＩ　３０ｍｍ</t>
  </si>
  <si>
    <t>B00010140200207</t>
  </si>
  <si>
    <t>スタイロエース-ＩＩ　３５ｍｍ</t>
  </si>
  <si>
    <t>B00010140200208</t>
  </si>
  <si>
    <t>スタイロエース-ＩＩ　４０ｍｍ</t>
  </si>
  <si>
    <t>B00010140200209</t>
  </si>
  <si>
    <t>スタイロエース-ＩＩ　５０ｍｍ</t>
  </si>
  <si>
    <t>B00010140101026</t>
  </si>
  <si>
    <t>スタイロフォーム　ＲＢ‐ＧＫ‐ＩＩ２５</t>
  </si>
  <si>
    <t>B00010140101031</t>
  </si>
  <si>
    <t>スタイロフォーム　ＲＢ‐ＧＫ‐ＩＩ３０</t>
  </si>
  <si>
    <t>B00010140101036</t>
  </si>
  <si>
    <t>スタイロフォーム　ＲＢ‐ＧＫ‐ＩＩ３５</t>
  </si>
  <si>
    <t>B00010140101041</t>
  </si>
  <si>
    <t>スタイロフォーム　ＲＢ‐ＧＫ-ＩＩ４０</t>
  </si>
  <si>
    <t>B00010140101051</t>
  </si>
  <si>
    <t>スタイロフォーム　ＲＢ‐ＧＫ‐ＩＩ５０</t>
  </si>
  <si>
    <t>B00010140101061</t>
  </si>
  <si>
    <t>スタイロフォーム　ＲＢ‐ＧＫ‐ＩＩ６０</t>
  </si>
  <si>
    <t>B00010140101076</t>
  </si>
  <si>
    <t>スタイロフォーム　ＲＢ‐ＧＫ‐ＩＩ７５</t>
  </si>
  <si>
    <t>B00010110300010</t>
  </si>
  <si>
    <t>ステッチャー</t>
    <phoneticPr fontId="58"/>
  </si>
  <si>
    <t>5本入／箱</t>
  </si>
  <si>
    <t>B00010110102092</t>
  </si>
  <si>
    <t>ステップエッジ</t>
    <phoneticPr fontId="58"/>
  </si>
  <si>
    <t>8.5mm×50mm×1m　10本／箱</t>
    <phoneticPr fontId="58"/>
  </si>
  <si>
    <t>B00010110102084</t>
  </si>
  <si>
    <t>ステップスクエア　５００Ｈ－５４０</t>
  </si>
  <si>
    <t>7.5mm×500mm×500mm　6枚／箱</t>
    <phoneticPr fontId="58"/>
  </si>
  <si>
    <t>B00010110102081</t>
  </si>
  <si>
    <t>ステップスクエア５００Ｈ－５０１</t>
  </si>
  <si>
    <t>B00010110102082</t>
  </si>
  <si>
    <t>ステップスクエア５００Ｈ－５２０</t>
  </si>
  <si>
    <t>B00010110102075</t>
  </si>
  <si>
    <t>ステップパブル５ｋｇＮｏ－５０１</t>
  </si>
  <si>
    <t>5kg／袋</t>
  </si>
  <si>
    <t>B00010110102077</t>
  </si>
  <si>
    <t>ステップパブル５ｋｇＮｏ－５２０</t>
  </si>
  <si>
    <t>B00010110102089</t>
  </si>
  <si>
    <t>ステップパブル５ｋｇＮｏ－５４０</t>
  </si>
  <si>
    <t>B00010160100600</t>
  </si>
  <si>
    <t>ステムガード　セット銀色</t>
  </si>
  <si>
    <t>(ﾎﾟﾘﾏｰ充填材,ﾎﾙﾀﾞｰ20本,ｽﾃﾑｶﾊﾞｰ60個)</t>
  </si>
  <si>
    <t>B00010160100610</t>
  </si>
  <si>
    <t>ステムガード　セット黒色</t>
  </si>
  <si>
    <t>B00010160100621</t>
  </si>
  <si>
    <t>ステムガード　ポリマー充填材</t>
  </si>
  <si>
    <t>(主剤:2.1kg,硬化剤:0.9kg,ﾊﾟｳﾀﾞｰ:8.4kg)</t>
  </si>
  <si>
    <t>B00010160100622</t>
  </si>
  <si>
    <t>ステムガード　ホルダーツール</t>
  </si>
  <si>
    <t>(ﾎﾟﾘｶｰﾄ:20本,ﾉｽﾞﾙ:20個,計量ｶｯﾌﾟ他)</t>
  </si>
  <si>
    <t>B00010160100623</t>
  </si>
  <si>
    <t>ステムカバー銀色</t>
  </si>
  <si>
    <t xml:space="preserve">60個入／箱 </t>
  </si>
  <si>
    <t>B00010160100624</t>
  </si>
  <si>
    <t>ステムカバー黒色</t>
  </si>
  <si>
    <t>B00010110102122</t>
  </si>
  <si>
    <t>ステンレスベーパス用アジャスター</t>
    <phoneticPr fontId="58"/>
  </si>
  <si>
    <t>L=63mm 42φ</t>
    <phoneticPr fontId="58"/>
  </si>
  <si>
    <t>B00010150102724</t>
  </si>
  <si>
    <t>ステンレスケラバＬ　黒</t>
    <phoneticPr fontId="58"/>
  </si>
  <si>
    <t>B00010150102723</t>
  </si>
  <si>
    <t>ステンレスケラバＬ　新茶</t>
    <phoneticPr fontId="58"/>
  </si>
  <si>
    <t>B00010150102721</t>
  </si>
  <si>
    <t>ステンレスケラバ　黒</t>
    <phoneticPr fontId="58"/>
  </si>
  <si>
    <t>B00010150102720</t>
  </si>
  <si>
    <t>ステンレスケラバ　新茶</t>
    <phoneticPr fontId="58"/>
  </si>
  <si>
    <t>B00010150102741</t>
  </si>
  <si>
    <t>ステンレストップ　黒</t>
    <phoneticPr fontId="58"/>
  </si>
  <si>
    <t>B00010150102740</t>
  </si>
  <si>
    <t>ステンレストップ　新茶</t>
    <phoneticPr fontId="58"/>
  </si>
  <si>
    <t>B00010150102701</t>
  </si>
  <si>
    <t>ステンレスノキサキ　黒</t>
  </si>
  <si>
    <t>B00010150102704</t>
  </si>
  <si>
    <t>ステンレスノキサキＬ　黒</t>
  </si>
  <si>
    <t>B00010150102703</t>
  </si>
  <si>
    <t>ステンレスノキサキＬ　新茶</t>
  </si>
  <si>
    <t>B00010150102700</t>
  </si>
  <si>
    <t>ステンレスノキサキ　新茶</t>
    <phoneticPr fontId="58"/>
  </si>
  <si>
    <t>B00010110102123</t>
  </si>
  <si>
    <t>ステンレスバンドＦ</t>
  </si>
  <si>
    <t xml:space="preserve">ﾌｰﾌﾟ5m ｸﾘｯﾌﾟ10個 </t>
  </si>
  <si>
    <t>B00010110102124</t>
  </si>
  <si>
    <t>ステンレスバンドＦ　クリップ</t>
    <phoneticPr fontId="58"/>
  </si>
  <si>
    <t xml:space="preserve">ｸﾘｯﾌﾟ10個 </t>
  </si>
  <si>
    <t>B00010110102125</t>
  </si>
  <si>
    <t>ステンレスバンドＦ　フープ</t>
    <phoneticPr fontId="58"/>
  </si>
  <si>
    <t xml:space="preserve">ﾌｰﾌﾟ5m </t>
  </si>
  <si>
    <t>B00010110102120</t>
  </si>
  <si>
    <t>ステンレスベーパスＮ</t>
  </si>
  <si>
    <t>1個入り／箱</t>
    <rPh sb="1" eb="3">
      <t>コイ</t>
    </rPh>
    <rPh sb="5" eb="6">
      <t>ハコ</t>
    </rPh>
    <phoneticPr fontId="58"/>
  </si>
  <si>
    <t>B00010130200110</t>
  </si>
  <si>
    <t>ステンレスベーパスＶＰ</t>
    <phoneticPr fontId="58"/>
  </si>
  <si>
    <t>B00010110102121</t>
  </si>
  <si>
    <t>ステンレスベーパスＷ</t>
  </si>
  <si>
    <t>ｱﾝﾀﾞｰﾍﾞｰﾊﾟｽ付箱入り</t>
  </si>
  <si>
    <t>B00010110100451</t>
  </si>
  <si>
    <t>ストライプルーフィング</t>
    <phoneticPr fontId="58"/>
  </si>
  <si>
    <t>B00010110102481</t>
  </si>
  <si>
    <t>スレート砂（共砂）</t>
  </si>
  <si>
    <t>0605220</t>
  </si>
  <si>
    <t>セーフティールーフ</t>
  </si>
  <si>
    <t>0606010</t>
  </si>
  <si>
    <t>セキスイルーフ１２５ＷＥＡ－８４７</t>
  </si>
  <si>
    <t>0606000</t>
  </si>
  <si>
    <t>セキスイルーフ２５０ＷＥＡ－６４５</t>
  </si>
  <si>
    <t>0605206</t>
  </si>
  <si>
    <t>セキスイルーフ５００ＷＥＡ－６６５</t>
  </si>
  <si>
    <t>0605204</t>
  </si>
  <si>
    <t>セキスイルーフＷＥＡ－６４６</t>
  </si>
  <si>
    <t>2410420</t>
  </si>
  <si>
    <t>セメントＤＢ　　</t>
    <phoneticPr fontId="58"/>
  </si>
  <si>
    <t>320ml／ｶｰﾄﾘｯｼﾞ</t>
  </si>
  <si>
    <t>2230880</t>
  </si>
  <si>
    <t>セメントＥＰ２０</t>
    <phoneticPr fontId="58"/>
  </si>
  <si>
    <t>16kg／ｾｯﾄ</t>
  </si>
  <si>
    <t>2230890</t>
  </si>
  <si>
    <t>8kg／ｾｯﾄ</t>
  </si>
  <si>
    <t>B00010110101920</t>
  </si>
  <si>
    <t>セメントＭＳ</t>
    <phoneticPr fontId="58"/>
  </si>
  <si>
    <t>1.3kgｶｰﾄ×12本／箱</t>
  </si>
  <si>
    <t>2410410</t>
  </si>
  <si>
    <t>セメントＶＧ　１８ｋｇ</t>
  </si>
  <si>
    <t>18kg缶</t>
  </si>
  <si>
    <t>2410400</t>
  </si>
  <si>
    <t>セメントＶＧ　９ｋｇ</t>
  </si>
  <si>
    <t>9kg缶</t>
  </si>
  <si>
    <t>B00020110100843</t>
  </si>
  <si>
    <t>セラ・ミック・ボード(ソフトグレー)</t>
  </si>
  <si>
    <t>200×400×15mm6枚/束</t>
  </si>
  <si>
    <t>B00020110100320</t>
  </si>
  <si>
    <t>タディス　クール　</t>
  </si>
  <si>
    <t>0100699</t>
  </si>
  <si>
    <t>タディスクール　</t>
  </si>
  <si>
    <t>0100771</t>
  </si>
  <si>
    <t>タディスセルフ　</t>
  </si>
  <si>
    <t>0100781</t>
  </si>
  <si>
    <t>タディスセルフ　１．２</t>
  </si>
  <si>
    <t>B00020110100347</t>
  </si>
  <si>
    <t>タディスセルフ　アーマー４５０スリット</t>
  </si>
  <si>
    <t>B00020110100340</t>
  </si>
  <si>
    <t>タディスセルフアーマー</t>
  </si>
  <si>
    <t>0605412</t>
  </si>
  <si>
    <t>タディスセルフアーマー４５０</t>
  </si>
  <si>
    <t>450mm×16m 厚:1.0mm</t>
  </si>
  <si>
    <t>0605411</t>
  </si>
  <si>
    <t>タディスセルフカバー</t>
  </si>
  <si>
    <t>B00020110100355</t>
  </si>
  <si>
    <t>タディスバリア　</t>
  </si>
  <si>
    <t>1m×50m／巻2巻／箱単位での販売</t>
  </si>
  <si>
    <t>B00020110100310</t>
  </si>
  <si>
    <t>タディスブラック</t>
  </si>
  <si>
    <t>B00020110100300</t>
  </si>
  <si>
    <t>タディスブラッサム　</t>
  </si>
  <si>
    <t>B00020110100480</t>
  </si>
  <si>
    <t>タディスホワイト　</t>
  </si>
  <si>
    <t>B00020110100490</t>
  </si>
  <si>
    <t>ダブルベスト</t>
  </si>
  <si>
    <t>0612003</t>
  </si>
  <si>
    <t>ダブルベスト３００</t>
  </si>
  <si>
    <t>3230400</t>
  </si>
  <si>
    <t>ダンガード</t>
  </si>
  <si>
    <t>B00010110100500</t>
  </si>
  <si>
    <t>ダンパーシート　</t>
    <phoneticPr fontId="58"/>
  </si>
  <si>
    <t>1m×32m 0.8mm厚</t>
  </si>
  <si>
    <t>2231280</t>
  </si>
  <si>
    <t>だんばなプライマー　</t>
  </si>
  <si>
    <t>0.4kg缶</t>
  </si>
  <si>
    <t>0605261</t>
  </si>
  <si>
    <t>ツーユールーフ５００ＷＥＡ－６５４</t>
  </si>
  <si>
    <t>0605260</t>
  </si>
  <si>
    <t>ツーユールーフＷＥＡ－６５３</t>
  </si>
  <si>
    <t>B00010110102457</t>
  </si>
  <si>
    <t>ディスク６０</t>
  </si>
  <si>
    <t>60mm径×1.6mm厚100枚入</t>
  </si>
  <si>
    <t>B00010130102200</t>
  </si>
  <si>
    <t>ディスクパッチ　</t>
  </si>
  <si>
    <t>500枚／箱</t>
  </si>
  <si>
    <t>0902910</t>
  </si>
  <si>
    <t>テーパーフォーム　Ｌ２５</t>
  </si>
  <si>
    <t>150mm×175mm×25mm×910mm 22枚/箱</t>
  </si>
  <si>
    <t>0902911</t>
  </si>
  <si>
    <t>テーパーフォーム　Ｌ３０</t>
  </si>
  <si>
    <t>150mm×180mm×30mm×910mm 20枚/箱</t>
  </si>
  <si>
    <t>0902912</t>
  </si>
  <si>
    <t>テーパーフォーム　Ｌ３５</t>
  </si>
  <si>
    <t>150mm×185mm×35mm×910mm 16枚/箱</t>
  </si>
  <si>
    <t>0902913</t>
  </si>
  <si>
    <t>テーパーフォーム　Ｌ４０</t>
  </si>
  <si>
    <t>150mm×190mm×40mm×910mm 14枚/箱</t>
  </si>
  <si>
    <t>0902914</t>
  </si>
  <si>
    <t>テーパーフォーム　Ｌ５０</t>
  </si>
  <si>
    <t>150mm×200mm×50mm×910mm 12枚/箱</t>
  </si>
  <si>
    <t>0902900</t>
  </si>
  <si>
    <t>テーパーフォーム　Ｓ２５</t>
  </si>
  <si>
    <t>50mm×75mm×25mm×910mm 24枚/箱</t>
  </si>
  <si>
    <t>0902901</t>
  </si>
  <si>
    <t>テーパーフォーム　Ｓ３０</t>
  </si>
  <si>
    <t>50mm×80mm×30mm×910mm 24枚/箱</t>
  </si>
  <si>
    <t>0902902</t>
  </si>
  <si>
    <t>テーパーフォーム　Ｓ３５</t>
  </si>
  <si>
    <t>50mm×85mm×35mm×910mm 24枚/箱</t>
  </si>
  <si>
    <t>0902903</t>
  </si>
  <si>
    <t>テーパーフォーム　Ｓ４０</t>
  </si>
  <si>
    <t>50mm×90mm×40mm×910mm 24枚/箱</t>
  </si>
  <si>
    <t>0902904</t>
  </si>
  <si>
    <t>テーパーフォーム　Ｓ５０</t>
  </si>
  <si>
    <t>50mm×100mm×50mm×910mm 24枚/箱</t>
  </si>
  <si>
    <t>0902920</t>
  </si>
  <si>
    <t>テーパーフォーム　ＵＲ５０</t>
  </si>
  <si>
    <t>50mm×110mm×50mm×910mm 24枚/箱</t>
  </si>
  <si>
    <t>0902921</t>
  </si>
  <si>
    <t>テーパーフォーム　ＵＲ６０</t>
  </si>
  <si>
    <t>50mm×122mm×60mm×910mm 20枚/箱</t>
  </si>
  <si>
    <t>0494581</t>
  </si>
  <si>
    <t>テーパープレートＫ２５</t>
  </si>
  <si>
    <t>L=2000mm   Kｳｫｰｸ工法用</t>
  </si>
  <si>
    <t>0494582</t>
  </si>
  <si>
    <t>テーパープレートＫ３０</t>
  </si>
  <si>
    <t>0494583</t>
  </si>
  <si>
    <t>テーパープレートＫ３５</t>
  </si>
  <si>
    <t>0494584</t>
  </si>
  <si>
    <t>テーパープレートＫ４０</t>
  </si>
  <si>
    <t>0494585</t>
  </si>
  <si>
    <t>テーパープレートＫ５０</t>
  </si>
  <si>
    <t>0494551</t>
  </si>
  <si>
    <t>テーパープレートＳ２５</t>
  </si>
  <si>
    <t>L=2000mm</t>
  </si>
  <si>
    <t>0494552</t>
  </si>
  <si>
    <t>テーパープレートＳ３０</t>
  </si>
  <si>
    <t>0494553</t>
  </si>
  <si>
    <t>テーパープレートＳ３５</t>
  </si>
  <si>
    <t>0494554</t>
  </si>
  <si>
    <t>テーパープレートＳ４０</t>
  </si>
  <si>
    <t>0494555</t>
  </si>
  <si>
    <t>テーパープレートＳ５０</t>
  </si>
  <si>
    <t>B00010120100106</t>
  </si>
  <si>
    <t>テープＧＳ　</t>
  </si>
  <si>
    <t>80mm×80m</t>
  </si>
  <si>
    <t>B00020110200995</t>
  </si>
  <si>
    <t>テープシール　</t>
  </si>
  <si>
    <t>1mm; 30mm×15m 黒 40巻／箱</t>
  </si>
  <si>
    <t>1002740</t>
  </si>
  <si>
    <t>テープシール　ＯＤ３０</t>
  </si>
  <si>
    <t>0.6mm; 30mm×20m 黒 40巻／箱</t>
  </si>
  <si>
    <t>1002741</t>
  </si>
  <si>
    <t>テープシール　ＯＤ５０</t>
  </si>
  <si>
    <t>0.6mm; 50mm×20m 黒 24巻／箱</t>
  </si>
  <si>
    <t>3103570</t>
  </si>
  <si>
    <t>テックスビスシルバー</t>
  </si>
  <si>
    <t>B00010110400040</t>
  </si>
  <si>
    <t>テックスビスシルバー</t>
    <phoneticPr fontId="58"/>
  </si>
  <si>
    <t>B00010110100800</t>
  </si>
  <si>
    <t>テトロメッシュ２号　</t>
  </si>
  <si>
    <t>1m×33m</t>
  </si>
  <si>
    <t>B00010110100810</t>
  </si>
  <si>
    <t>テトロメッシュ２号１００</t>
  </si>
  <si>
    <t>100mm×33m 3巻／箱</t>
  </si>
  <si>
    <t>B00010110100820</t>
  </si>
  <si>
    <t>テトロメッシュ２号３００</t>
  </si>
  <si>
    <t>300mm×33m 3巻／箱</t>
  </si>
  <si>
    <t>1120000</t>
  </si>
  <si>
    <t>とめ吉</t>
  </si>
  <si>
    <t>24缶入</t>
  </si>
  <si>
    <t>B00020270100005</t>
  </si>
  <si>
    <t>トヨタルーフィング　</t>
  </si>
  <si>
    <t>0602506</t>
  </si>
  <si>
    <t>トヨタ向けホームルーフα</t>
  </si>
  <si>
    <t>0464953</t>
  </si>
  <si>
    <t>トライアングルフッカー</t>
  </si>
  <si>
    <t>B00020110200521</t>
  </si>
  <si>
    <t>とりあいルーフィングＦ</t>
  </si>
  <si>
    <t xml:space="preserve">500mm×20m </t>
  </si>
  <si>
    <t>B00010110200101</t>
  </si>
  <si>
    <t>トルネードドレン　たて８０</t>
  </si>
  <si>
    <t>φ80mm（筒外径）</t>
  </si>
  <si>
    <t>B00010110200105</t>
  </si>
  <si>
    <t>トルネードドレン　たて９０</t>
  </si>
  <si>
    <t>φ88mm（筒外径）</t>
  </si>
  <si>
    <t>B00010110200110</t>
  </si>
  <si>
    <t>トルネードドレン用Ｔ型レンチ</t>
  </si>
  <si>
    <t>2610500</t>
  </si>
  <si>
    <t>ドレンカバーＶ</t>
  </si>
  <si>
    <t>6枚入</t>
  </si>
  <si>
    <t>0495050</t>
  </si>
  <si>
    <t>ドレンキャップ１９０　黒</t>
  </si>
  <si>
    <t>B00010110200067</t>
  </si>
  <si>
    <t>ドレンキャップたてＡＳ　ライトグレー</t>
  </si>
  <si>
    <t>5個入／箱</t>
    <phoneticPr fontId="58"/>
  </si>
  <si>
    <t>B00010110200068</t>
  </si>
  <si>
    <t>ドレンキャップたてＡＳ　黒</t>
  </si>
  <si>
    <t>0495015</t>
  </si>
  <si>
    <t>ドレンキャップ横引用ＡＳ</t>
    <phoneticPr fontId="58"/>
  </si>
  <si>
    <t>1個／箱</t>
    <phoneticPr fontId="58"/>
  </si>
  <si>
    <t>B00010110200065</t>
  </si>
  <si>
    <t>ドレンキャップ横引用Ｃ２００</t>
    <phoneticPr fontId="58"/>
  </si>
  <si>
    <t>B00010110200070</t>
  </si>
  <si>
    <t>ドレンキャップ横引用ＤＸ</t>
  </si>
  <si>
    <t>B00010110300019</t>
  </si>
  <si>
    <t>ドレンゲージＤＸ</t>
  </si>
  <si>
    <t>B00010130109040</t>
  </si>
  <si>
    <t>ドレンプレート１００</t>
  </si>
  <si>
    <t>457mm×500mm　4枚／箱</t>
    <phoneticPr fontId="58"/>
  </si>
  <si>
    <t>B00010130109035</t>
  </si>
  <si>
    <t>ドレンプレート７５</t>
  </si>
  <si>
    <t>0602510</t>
  </si>
  <si>
    <t>ニチハパミールシート</t>
  </si>
  <si>
    <t>B00020110100460</t>
  </si>
  <si>
    <t>ニューライナールーフィング</t>
  </si>
  <si>
    <t>巾1m×長さ20m／巻</t>
  </si>
  <si>
    <t>3290200</t>
  </si>
  <si>
    <t>ネオ・ベースＫ　</t>
  </si>
  <si>
    <t>B00010160100841</t>
  </si>
  <si>
    <t>ネオハードフォーム　２５</t>
  </si>
  <si>
    <t>B00010160100842</t>
  </si>
  <si>
    <t>ネオハードフォーム　３０</t>
  </si>
  <si>
    <t>B00010160100843</t>
  </si>
  <si>
    <t>ネオハードフォーム　３５</t>
  </si>
  <si>
    <t>B00010160100844</t>
  </si>
  <si>
    <t>ネオハードフォーム　４０</t>
  </si>
  <si>
    <t>B00010160100845</t>
  </si>
  <si>
    <t>ネオハードフォーム　５０</t>
  </si>
  <si>
    <t>3290290</t>
  </si>
  <si>
    <t>ネオハードフォーム２５</t>
  </si>
  <si>
    <t>3290291</t>
  </si>
  <si>
    <t>ネオハードフォーム３０</t>
  </si>
  <si>
    <t>3290292</t>
  </si>
  <si>
    <t>ネオハードフォーム３５</t>
  </si>
  <si>
    <t>3290293</t>
  </si>
  <si>
    <t>ネオハードフォーム４０</t>
  </si>
  <si>
    <t>3290294</t>
  </si>
  <si>
    <t>ネオハードフォーム５０</t>
  </si>
  <si>
    <t>B00010160100877</t>
  </si>
  <si>
    <t>ネオレタンハード硬化促進剤</t>
  </si>
  <si>
    <t>B00020110200125</t>
  </si>
  <si>
    <t>ノービルテープ（ＤＩＹ）</t>
  </si>
  <si>
    <t>100mm×200mm/枚 10枚/袋 5袋／箱</t>
  </si>
  <si>
    <t>B00020110200111</t>
  </si>
  <si>
    <t>ノービルテープカット１００</t>
  </si>
  <si>
    <t>100mm×200mm200枚／箱</t>
  </si>
  <si>
    <t>B00020110200112</t>
  </si>
  <si>
    <t>ノービルテープカット１００（５０枚）</t>
  </si>
  <si>
    <t>1.5mm×100mm×200mm50枚／箱</t>
  </si>
  <si>
    <t>B00020110200113</t>
  </si>
  <si>
    <t>ノービルテープカット２００</t>
  </si>
  <si>
    <t>200mm×200mm100枚／箱</t>
  </si>
  <si>
    <t>B00020110200114</t>
  </si>
  <si>
    <t>ノービルテープカット２００（５０枚）</t>
  </si>
  <si>
    <t>1.5mm×200mm×200mm50枚／箱</t>
  </si>
  <si>
    <t>B00020110200118</t>
  </si>
  <si>
    <t>ノービルテープスクエア１００</t>
  </si>
  <si>
    <t>100mm×100mm200枚／箱</t>
  </si>
  <si>
    <t>0606246</t>
  </si>
  <si>
    <t>ノービルテープパッチ</t>
  </si>
  <si>
    <t>30mm×60mm 4枚／袋</t>
  </si>
  <si>
    <t>B00020110200119</t>
  </si>
  <si>
    <t>ノービルテープパッチ（４枚入）</t>
  </si>
  <si>
    <t>30mm×60mm4枚／袋</t>
  </si>
  <si>
    <t>B00020110200116</t>
  </si>
  <si>
    <t>ノービルテープロール１００</t>
  </si>
  <si>
    <t>100mm×10m4巻／箱</t>
  </si>
  <si>
    <t>B00020110200117</t>
  </si>
  <si>
    <t>ノービルテープロール２００</t>
  </si>
  <si>
    <t>200mm×5m4巻／箱</t>
  </si>
  <si>
    <t>B00020110200115</t>
  </si>
  <si>
    <t>ノービルテープロール７５</t>
  </si>
  <si>
    <t>75mm×10m  t＝1.06巻／箱   箱ｻｲｽﾞ120T×290W×470L</t>
  </si>
  <si>
    <t>B00010110100006</t>
  </si>
  <si>
    <t>ハイコートＭ　</t>
  </si>
  <si>
    <t>B00010110100010</t>
  </si>
  <si>
    <t>ハイスター</t>
  </si>
  <si>
    <t xml:space="preserve">1m×16m </t>
  </si>
  <si>
    <t>B00010110100008</t>
  </si>
  <si>
    <t>ハイタイトＪ　</t>
  </si>
  <si>
    <t>10kg袋入り</t>
  </si>
  <si>
    <t>B00020110200258</t>
  </si>
  <si>
    <t>ハイテープＡＬ－１００</t>
    <phoneticPr fontId="58"/>
  </si>
  <si>
    <t>100mm×20m1　2巻／箱</t>
    <phoneticPr fontId="58"/>
  </si>
  <si>
    <t>B00020110200256</t>
  </si>
  <si>
    <t>ハイテープＡＬ－５０</t>
    <phoneticPr fontId="58"/>
  </si>
  <si>
    <t>50mm×20m　24巻／箱</t>
    <phoneticPr fontId="58"/>
  </si>
  <si>
    <t>B00020110200257</t>
  </si>
  <si>
    <t>ハイテープＡＬ－７５</t>
    <phoneticPr fontId="58"/>
  </si>
  <si>
    <t>75mm×20m　16巻／箱</t>
    <phoneticPr fontId="58"/>
  </si>
  <si>
    <t>B00020110200223</t>
  </si>
  <si>
    <t>ハイテープＢ－１００</t>
    <phoneticPr fontId="58"/>
  </si>
  <si>
    <t>100mm×20m　6巻／箱</t>
    <phoneticPr fontId="58"/>
  </si>
  <si>
    <t>0601250</t>
  </si>
  <si>
    <t>ハイテープＢ－１４０</t>
  </si>
  <si>
    <t>0601260</t>
  </si>
  <si>
    <t>ハイテープＢ－１５０</t>
  </si>
  <si>
    <t>0601270</t>
  </si>
  <si>
    <t>ハイテープＢ－１６５</t>
  </si>
  <si>
    <t>0601000</t>
  </si>
  <si>
    <t>ハイテープＢ－５０</t>
  </si>
  <si>
    <t>50mm×20m 12巻／箱</t>
  </si>
  <si>
    <t>B00020110200221</t>
  </si>
  <si>
    <t>ハイテープＢ－５０</t>
    <phoneticPr fontId="58"/>
  </si>
  <si>
    <t>50mm×20m　12巻／箱</t>
    <phoneticPr fontId="58"/>
  </si>
  <si>
    <t>B00020110200222</t>
  </si>
  <si>
    <t>ハイテープＢ－７５</t>
    <phoneticPr fontId="58"/>
  </si>
  <si>
    <t>75mm×20m　8巻／箱</t>
    <phoneticPr fontId="58"/>
  </si>
  <si>
    <t>B00020110200241</t>
  </si>
  <si>
    <t>ハイテープＤ－１０１００</t>
  </si>
  <si>
    <t>100mm×10.5m　12巻／箱</t>
    <phoneticPr fontId="58"/>
  </si>
  <si>
    <t>B00020110200243</t>
  </si>
  <si>
    <t>ハイテープＤ－２３５</t>
    <phoneticPr fontId="58"/>
  </si>
  <si>
    <t>235mm×10.5m　6巻／箱</t>
    <phoneticPr fontId="58"/>
  </si>
  <si>
    <t>B00020110200245</t>
  </si>
  <si>
    <t>ハイテープＤ－２５２５０</t>
  </si>
  <si>
    <t>250mm×10.5m　4巻／箱</t>
    <phoneticPr fontId="58"/>
  </si>
  <si>
    <t>0602410</t>
  </si>
  <si>
    <t>ハイテープＧ７５　</t>
  </si>
  <si>
    <t>0606114</t>
  </si>
  <si>
    <t>ハイテープＫ－１　３０　ＺＴＩ－００９</t>
  </si>
  <si>
    <t>B00020110200203</t>
  </si>
  <si>
    <t>ハイテープＭ－１００</t>
    <phoneticPr fontId="58"/>
  </si>
  <si>
    <t>100mm×20m　12巻／箱</t>
    <phoneticPr fontId="58"/>
  </si>
  <si>
    <t>B00020110200204</t>
  </si>
  <si>
    <t>ハイテープＭ－１２０</t>
    <phoneticPr fontId="58"/>
  </si>
  <si>
    <t>B00020110200206</t>
  </si>
  <si>
    <t>ハイテープＭ－１５０</t>
    <phoneticPr fontId="58"/>
  </si>
  <si>
    <t>B00020110200207</t>
  </si>
  <si>
    <t>ハイテープＭ－１６０</t>
  </si>
  <si>
    <t>160mm×20m　8巻／箱</t>
    <phoneticPr fontId="58"/>
  </si>
  <si>
    <t>B00020110200208</t>
  </si>
  <si>
    <t>ハイテープＭ－１８０</t>
    <phoneticPr fontId="58"/>
  </si>
  <si>
    <t>B00020110200209</t>
  </si>
  <si>
    <t>ハイテープＭ－２００</t>
    <phoneticPr fontId="58"/>
  </si>
  <si>
    <t>B00020110290251</t>
  </si>
  <si>
    <t>ハイテープＭ－４００</t>
  </si>
  <si>
    <t>B00020110200201</t>
  </si>
  <si>
    <t>ハイテープＭ－５０</t>
    <phoneticPr fontId="58"/>
  </si>
  <si>
    <t>B00020110200202</t>
  </si>
  <si>
    <t>ハイテープＭ－７５</t>
    <phoneticPr fontId="58"/>
  </si>
  <si>
    <t>0606119</t>
  </si>
  <si>
    <t>ハイテープＳ－１１５（ＷＲＡ－２０６）</t>
  </si>
  <si>
    <t>0606121</t>
  </si>
  <si>
    <t>ハイテープＳ－１６０（ＷＲＡ－２０７）</t>
  </si>
  <si>
    <t>2112270</t>
  </si>
  <si>
    <t>ハイテープSX－100</t>
  </si>
  <si>
    <t>B00020110200254</t>
  </si>
  <si>
    <t>ハイテープＳＸ－２５</t>
  </si>
  <si>
    <t>0602950</t>
  </si>
  <si>
    <t>ハイテープＳＸ－８０</t>
  </si>
  <si>
    <t>80mm×20m 8巻／箱</t>
  </si>
  <si>
    <t>0604300</t>
  </si>
  <si>
    <t>ハイテープコーナー</t>
  </si>
  <si>
    <t>40個／箱</t>
  </si>
  <si>
    <t>0604301</t>
  </si>
  <si>
    <t>ハイテープコーナーＱＥＫ－２６２</t>
  </si>
  <si>
    <t>3230500</t>
  </si>
  <si>
    <t>ハイネスシートＳＦ</t>
  </si>
  <si>
    <t>3230301</t>
  </si>
  <si>
    <t>ハイネスシートＷ１．５　１２Ｍ</t>
  </si>
  <si>
    <t>0402550</t>
  </si>
  <si>
    <t>ハイブリーズＥＸ</t>
  </si>
  <si>
    <t>0402450</t>
  </si>
  <si>
    <t>B00020110100936</t>
  </si>
  <si>
    <t>ハウタン　トナー　</t>
  </si>
  <si>
    <t>B00020110100926</t>
  </si>
  <si>
    <t>ハウタン　パテ</t>
  </si>
  <si>
    <t>5kg入缶</t>
  </si>
  <si>
    <t>B00020110100971</t>
  </si>
  <si>
    <t>ハウタン　難燃コート</t>
  </si>
  <si>
    <t>20kg入缶</t>
  </si>
  <si>
    <t>B00020110100966</t>
  </si>
  <si>
    <t>ハウタンＥＰドレンタテ－ＳＤ（５セット入</t>
  </si>
  <si>
    <t>w250×d300×h2505個／箱</t>
  </si>
  <si>
    <t>2606216</t>
  </si>
  <si>
    <t>ハウタンＥＰドレン縦</t>
  </si>
  <si>
    <t>w250×d300×h250 5個／箱</t>
  </si>
  <si>
    <t>2606005</t>
  </si>
  <si>
    <t>ハウタンコートＫ２０（グレー）</t>
  </si>
  <si>
    <t>2605100</t>
  </si>
  <si>
    <t>ハウタンシートＦ</t>
  </si>
  <si>
    <t>2605110</t>
  </si>
  <si>
    <t>ハウタンシートＦ１．５</t>
  </si>
  <si>
    <t>2605200</t>
  </si>
  <si>
    <t>ハウタンシートＦＳ</t>
  </si>
  <si>
    <t>B00020110100915</t>
  </si>
  <si>
    <t>ハウタンシートＭ</t>
  </si>
  <si>
    <t>1m×15m</t>
  </si>
  <si>
    <t>2606026</t>
  </si>
  <si>
    <t>ハウタントナーグレー（チューブ入）</t>
  </si>
  <si>
    <t>1kg入/本</t>
  </si>
  <si>
    <t>2606015</t>
  </si>
  <si>
    <t>ハウタンパテＮ</t>
  </si>
  <si>
    <t>2606022</t>
  </si>
  <si>
    <t>ハウタンプライマーＡ</t>
  </si>
  <si>
    <t>B00020110100932</t>
  </si>
  <si>
    <t>ハウタンプライマーＡ　</t>
  </si>
  <si>
    <t>B00020110100956</t>
  </si>
  <si>
    <t>ハウタンポリマー　</t>
  </si>
  <si>
    <t>2606200</t>
  </si>
  <si>
    <t>ハウタンポリマーＶＥ</t>
  </si>
  <si>
    <t>2606042</t>
  </si>
  <si>
    <t>ハウタンマット３８０</t>
  </si>
  <si>
    <t>2606043</t>
  </si>
  <si>
    <t>ハウタンマット４５０</t>
  </si>
  <si>
    <t>1,000mm×66.7m (30kg)</t>
  </si>
  <si>
    <t>2606060</t>
  </si>
  <si>
    <t>ハウタン硬化剤５ＫｇＸ２本</t>
  </si>
  <si>
    <t>5Kgﾎﾟﾘ容器×2本／箱</t>
  </si>
  <si>
    <t>B00020110100442</t>
  </si>
  <si>
    <t>バスタック</t>
  </si>
  <si>
    <t>ﾊﾞｽﾀｯｸｼｰﾄ 475mm×20m 1本ﾊﾞｽﾀｯｸﾃｰﾌﾟ 100mm×15m 2巻</t>
  </si>
  <si>
    <t>3300500</t>
  </si>
  <si>
    <t>バステック・創研用ドレンキャップＡＳ</t>
  </si>
  <si>
    <t>2651125</t>
  </si>
  <si>
    <t>パッキン付板金ビス　</t>
  </si>
  <si>
    <t>2609700</t>
  </si>
  <si>
    <t>ハッピー通気シート</t>
  </si>
  <si>
    <t>1020mm×42mm/巻</t>
  </si>
  <si>
    <t>B00020110101550</t>
  </si>
  <si>
    <t>パティオエンドテープ　</t>
  </si>
  <si>
    <t>2620056</t>
  </si>
  <si>
    <t>パティオコート（遮熱）硬化剤</t>
  </si>
  <si>
    <t>2620055</t>
  </si>
  <si>
    <t>パティオコート（遮熱）主剤</t>
  </si>
  <si>
    <t>2620045</t>
  </si>
  <si>
    <t>パティオコートグレー（遮熱）</t>
  </si>
  <si>
    <t>主剤：0.9kg 硬化剤：1.2kg2.1kg／ｾｯﾄ</t>
  </si>
  <si>
    <t>2620046</t>
  </si>
  <si>
    <t>パティオコートグレー１４kg（遮熱）</t>
  </si>
  <si>
    <t>2620018</t>
  </si>
  <si>
    <t>パティオシートＭ　</t>
  </si>
  <si>
    <t>B00020110101520</t>
  </si>
  <si>
    <t>パティオシートＭＦ３００</t>
  </si>
  <si>
    <t>300mm4,300mm 9巻/箱</t>
  </si>
  <si>
    <t>2620019</t>
  </si>
  <si>
    <t>パティオシートＮＳ　</t>
  </si>
  <si>
    <t>2620061</t>
  </si>
  <si>
    <t>パティオシール　</t>
  </si>
  <si>
    <t>320ml／本 10本／箱×２</t>
  </si>
  <si>
    <t>B00020110101543</t>
  </si>
  <si>
    <t>パティオチップ　</t>
  </si>
  <si>
    <t>420g／箱</t>
  </si>
  <si>
    <t>2620066</t>
  </si>
  <si>
    <t>パティオテープＷ　</t>
  </si>
  <si>
    <t>B00020110101552</t>
  </si>
  <si>
    <t>パティオテープＷ４７　</t>
  </si>
  <si>
    <t>47mm×50m</t>
  </si>
  <si>
    <t>B00020110101530</t>
  </si>
  <si>
    <t>パティオプライマー　</t>
  </si>
  <si>
    <t>2620032</t>
  </si>
  <si>
    <t>パティオプライマーＭ</t>
  </si>
  <si>
    <t>2620080</t>
  </si>
  <si>
    <t>パティオポリマー　</t>
  </si>
  <si>
    <t>2620022</t>
  </si>
  <si>
    <t>パティオポリマー３２　</t>
  </si>
  <si>
    <t>2620086</t>
  </si>
  <si>
    <t>パティオポリマー硬化剤</t>
  </si>
  <si>
    <t>2620085</t>
  </si>
  <si>
    <t>パティオポリマー主剤</t>
  </si>
  <si>
    <t>B00020110101545</t>
  </si>
  <si>
    <t>パティオメッシュ　</t>
  </si>
  <si>
    <t>1005mm×30m</t>
  </si>
  <si>
    <t>2620050</t>
  </si>
  <si>
    <t>パティオ硬化促進剤</t>
  </si>
  <si>
    <t>7kg／缶</t>
  </si>
  <si>
    <t>B00020110101534</t>
  </si>
  <si>
    <t>パティオ硬化促進剤Ｎ</t>
  </si>
  <si>
    <t>2112530</t>
  </si>
  <si>
    <t>パナホームムケルーフィング11.3</t>
  </si>
  <si>
    <t>0605230</t>
  </si>
  <si>
    <t>パナホーム専用ルーフィング</t>
  </si>
  <si>
    <t>0605231</t>
  </si>
  <si>
    <t>パナホーム専用ルーフィング11.3</t>
  </si>
  <si>
    <t>0605425</t>
  </si>
  <si>
    <t>バラ　　ＢＡ壁上１１５（ＷＤＡ－７４９）</t>
  </si>
  <si>
    <t>0605424</t>
  </si>
  <si>
    <t>バラ　ＢＡ壁上１６０（ＷＤＡ－７４８）</t>
  </si>
  <si>
    <t>0606117</t>
  </si>
  <si>
    <t>バラ　ＷＲＡ－５３０（Ｋ－１１５）</t>
  </si>
  <si>
    <t>0606120</t>
  </si>
  <si>
    <t>バラ　ＷＲＡ－５３１（Ｋ－１６０）</t>
  </si>
  <si>
    <t>0606118</t>
  </si>
  <si>
    <t>バラ　ＷＲＡ－５３２（Ｋ－１１５）</t>
  </si>
  <si>
    <t>0606130</t>
  </si>
  <si>
    <t>バラ　ＺＴＩ－００５（Ｋ－１３０）</t>
  </si>
  <si>
    <t>2112804</t>
  </si>
  <si>
    <t>バラ　ＺＴＩ－００９（Ｋ－１３０）</t>
  </si>
  <si>
    <t>0602702</t>
  </si>
  <si>
    <t>バラ－ＷＥＡ－６４７Ｓ－１００</t>
  </si>
  <si>
    <t>0602801</t>
  </si>
  <si>
    <t>バラ－ＸＥＡ－０１８Ｓ－２５０バラ</t>
  </si>
  <si>
    <t>0602703</t>
  </si>
  <si>
    <t>バラ－ＸＥＡ－０１９Ｓ－１００</t>
  </si>
  <si>
    <t>2224230</t>
  </si>
  <si>
    <t>パラペット用増粘剤　</t>
  </si>
  <si>
    <t>B00010110102009</t>
  </si>
  <si>
    <t>バリキャップ　ライトグレー</t>
    <phoneticPr fontId="58"/>
  </si>
  <si>
    <t>6mm×500mm×1m</t>
  </si>
  <si>
    <t>B00010110102004</t>
  </si>
  <si>
    <t>バリキャップ　自然色</t>
  </si>
  <si>
    <t>B00010110102008</t>
  </si>
  <si>
    <t>バリキャップ　新緑</t>
  </si>
  <si>
    <t>B00010110102007</t>
  </si>
  <si>
    <t>バリキャップ　赤茶</t>
  </si>
  <si>
    <t>B00010110102014</t>
  </si>
  <si>
    <t>バリキャップＰ　ライトグレー</t>
  </si>
  <si>
    <t>B00010110102011</t>
  </si>
  <si>
    <t>バリキャップＰ　自然色</t>
  </si>
  <si>
    <t>B00010110102013</t>
  </si>
  <si>
    <t>バリキャップＰ　新緑</t>
  </si>
  <si>
    <t>B00010110102012</t>
  </si>
  <si>
    <t>バリキャップＰ　赤茶</t>
  </si>
  <si>
    <t>B00010110102002</t>
  </si>
  <si>
    <t>バリスター</t>
  </si>
  <si>
    <t>0455511</t>
  </si>
  <si>
    <t>バリスターＷＰ</t>
  </si>
  <si>
    <t>4mm×500mm×1m</t>
  </si>
  <si>
    <t>0456942</t>
  </si>
  <si>
    <t>バリテープＣ　</t>
    <phoneticPr fontId="58"/>
  </si>
  <si>
    <t>0.6mm×100mm×20m</t>
    <phoneticPr fontId="58"/>
  </si>
  <si>
    <t>巻</t>
    <rPh sb="0" eb="1">
      <t>マ</t>
    </rPh>
    <phoneticPr fontId="58"/>
  </si>
  <si>
    <t>0456941</t>
  </si>
  <si>
    <t>バリテープＨ　</t>
  </si>
  <si>
    <t>1.5mm×100mm×10m</t>
    <phoneticPr fontId="58"/>
  </si>
  <si>
    <t>2811900</t>
  </si>
  <si>
    <t>バリテープＰＭ</t>
  </si>
  <si>
    <t>0.2mm100mm×8m</t>
    <phoneticPr fontId="58"/>
  </si>
  <si>
    <t>B00010110102017</t>
  </si>
  <si>
    <t>バリボードＰＳ</t>
    <phoneticPr fontId="58"/>
  </si>
  <si>
    <t>4mm×900mm×1m</t>
  </si>
  <si>
    <t>B00010110102016</t>
  </si>
  <si>
    <t>バリボードＳ</t>
  </si>
  <si>
    <t>0602301</t>
  </si>
  <si>
    <t>バリヤーシートＫ</t>
  </si>
  <si>
    <t>B00020110100440</t>
  </si>
  <si>
    <t>バリヤシート２００</t>
  </si>
  <si>
    <t>0602508</t>
  </si>
  <si>
    <t>パワールーフ</t>
  </si>
  <si>
    <t>B00010150101266</t>
  </si>
  <si>
    <t>ハンマーフィックス５×３０</t>
  </si>
  <si>
    <t>B00010150101262</t>
  </si>
  <si>
    <t>ハンマーフィックス６×４０</t>
  </si>
  <si>
    <t>50本／箱ｽﾃﾝﾚｽ</t>
  </si>
  <si>
    <t>2411232</t>
  </si>
  <si>
    <t>ビュージスタ　ＶＡＱ－</t>
    <phoneticPr fontId="58"/>
  </si>
  <si>
    <t>2.5mm×1,820mm×10m</t>
  </si>
  <si>
    <t>2411233</t>
  </si>
  <si>
    <t>ビュージスタ　ＶＡＱ－</t>
  </si>
  <si>
    <t>2.5mm×1,820mm</t>
  </si>
  <si>
    <t>2411190</t>
  </si>
  <si>
    <t>ビュージスタ　ＶＧＢ－</t>
  </si>
  <si>
    <t>2.5mm×1,350mm×10m</t>
  </si>
  <si>
    <t>2411191</t>
  </si>
  <si>
    <t>2.5mm×1,350mm</t>
  </si>
  <si>
    <t>2411194</t>
  </si>
  <si>
    <t>2411195</t>
  </si>
  <si>
    <t>2411180</t>
  </si>
  <si>
    <t>ビュージスタ　ＶＧＧ－</t>
  </si>
  <si>
    <t>2.5mm×1,250mm×10m</t>
  </si>
  <si>
    <t>2411181</t>
  </si>
  <si>
    <t>2.5mm×1,250mm</t>
  </si>
  <si>
    <t>2411182</t>
  </si>
  <si>
    <t>2411183</t>
  </si>
  <si>
    <t>2411184</t>
  </si>
  <si>
    <t>2.5mm×1,620mm×10m</t>
  </si>
  <si>
    <t>2411185</t>
  </si>
  <si>
    <t>2.5mm×1,620mm</t>
  </si>
  <si>
    <t>2411186</t>
  </si>
  <si>
    <t>2411187</t>
  </si>
  <si>
    <t>2411210</t>
  </si>
  <si>
    <t>ビュージスタ　ＶＭＬ－</t>
  </si>
  <si>
    <t>2411211</t>
  </si>
  <si>
    <t>2411214</t>
  </si>
  <si>
    <t>2411215</t>
  </si>
  <si>
    <t>2411216</t>
  </si>
  <si>
    <t>2411217</t>
  </si>
  <si>
    <t>2231330</t>
  </si>
  <si>
    <t>ビュージスタ　ＶＰＡ－</t>
  </si>
  <si>
    <t>3.5mm×1,350mm×10m</t>
  </si>
  <si>
    <t>2411257</t>
  </si>
  <si>
    <t>3.5mm×1,350mm</t>
  </si>
  <si>
    <t>2411222</t>
  </si>
  <si>
    <t>ビュージスタ　ＶＰＣ－</t>
  </si>
  <si>
    <t>2411223</t>
  </si>
  <si>
    <t>2411224</t>
  </si>
  <si>
    <t>2411225</t>
  </si>
  <si>
    <t>2411226</t>
  </si>
  <si>
    <t>2411227</t>
  </si>
  <si>
    <t>V376903000640</t>
  </si>
  <si>
    <t>ビュージスタ　ＶＰＤ－</t>
  </si>
  <si>
    <t>V376903000641</t>
  </si>
  <si>
    <t>V376903000642</t>
  </si>
  <si>
    <t>V376908000640</t>
  </si>
  <si>
    <t>2411196</t>
  </si>
  <si>
    <t>ビュージスタ　ＶＳＨ－</t>
  </si>
  <si>
    <t>2411197</t>
  </si>
  <si>
    <t>2411198</t>
  </si>
  <si>
    <t>2411199</t>
  </si>
  <si>
    <t>2411200</t>
  </si>
  <si>
    <t>2411201</t>
  </si>
  <si>
    <t>2411202</t>
  </si>
  <si>
    <t>ビュージスタ　ＶＳＳ－</t>
  </si>
  <si>
    <t>2411203</t>
  </si>
  <si>
    <t>2411204</t>
  </si>
  <si>
    <t>2411205</t>
  </si>
  <si>
    <t>2411206</t>
  </si>
  <si>
    <t>2411207</t>
  </si>
  <si>
    <t>V90610100000000</t>
  </si>
  <si>
    <t>ビュージスタ　中空ドレンホルダーＥＸ　ＶＣＨ－</t>
    <rPh sb="7" eb="9">
      <t>チュウクウ</t>
    </rPh>
    <phoneticPr fontId="66"/>
  </si>
  <si>
    <t>ﾎﾙﾀﾞｰ20個 ｷｬｯﾌﾟ40個 接着剤1個</t>
    <rPh sb="7" eb="8">
      <t>コ</t>
    </rPh>
    <rPh sb="16" eb="17">
      <t>コ</t>
    </rPh>
    <rPh sb="18" eb="21">
      <t>セッチャクザイ</t>
    </rPh>
    <rPh sb="22" eb="23">
      <t>コ</t>
    </rPh>
    <phoneticPr fontId="66"/>
  </si>
  <si>
    <t>セット</t>
    <phoneticPr fontId="58"/>
  </si>
  <si>
    <t>V906601000314</t>
  </si>
  <si>
    <t>ビュージスタ　中空ドレンＥＸII　ＶＣＤ－</t>
  </si>
  <si>
    <t>6X50X25M／箱</t>
    <phoneticPr fontId="58"/>
  </si>
  <si>
    <t>2411050</t>
  </si>
  <si>
    <t>ビュージスタステップ　ＶＬＴ－</t>
  </si>
  <si>
    <t>5Ｒ 巾950mm</t>
  </si>
  <si>
    <t>2411052</t>
  </si>
  <si>
    <t>10Ｒ 巾950mm</t>
  </si>
  <si>
    <t>2411054</t>
  </si>
  <si>
    <t>5Ｒ 巾1250mm</t>
  </si>
  <si>
    <t>2411086</t>
  </si>
  <si>
    <t>10Ｒ 巾1250mm</t>
  </si>
  <si>
    <t>2411120</t>
  </si>
  <si>
    <t>5Ｒ 巾950mm  7枚入/箱</t>
    <rPh sb="15" eb="16">
      <t>ハコ</t>
    </rPh>
    <phoneticPr fontId="66"/>
  </si>
  <si>
    <t>2411121</t>
  </si>
  <si>
    <t>10Ｒ 巾950mm  7枚入/箱</t>
    <rPh sb="16" eb="17">
      <t>ハコ</t>
    </rPh>
    <phoneticPr fontId="66"/>
  </si>
  <si>
    <t>2411125</t>
  </si>
  <si>
    <t>5Ｒ 巾1250mm  7枚入/箱</t>
    <rPh sb="16" eb="17">
      <t>ハコ</t>
    </rPh>
    <phoneticPr fontId="66"/>
  </si>
  <si>
    <t>2411126</t>
  </si>
  <si>
    <t>10Ｒ 巾1250mm  7枚入/箱</t>
    <rPh sb="17" eb="18">
      <t>ハコ</t>
    </rPh>
    <phoneticPr fontId="66"/>
  </si>
  <si>
    <t>2411069</t>
  </si>
  <si>
    <t>ビュージスタステップ　ＶＳＴ－</t>
  </si>
  <si>
    <t>2411080</t>
  </si>
  <si>
    <t>2411082</t>
  </si>
  <si>
    <t>2411084</t>
  </si>
  <si>
    <t>2411130</t>
  </si>
  <si>
    <t>5Ｒ 巾950mm  7枚入/箱</t>
  </si>
  <si>
    <t>2411131</t>
  </si>
  <si>
    <t>10Ｒ 巾950mm  7枚入/箱</t>
  </si>
  <si>
    <t>2411135</t>
  </si>
  <si>
    <t>5Ｒ 巾1250mm  7枚入/箱</t>
  </si>
  <si>
    <t>2411136</t>
  </si>
  <si>
    <t>10Ｒ 巾1250mm  7枚入/箱</t>
  </si>
  <si>
    <t>2411056</t>
  </si>
  <si>
    <t>ビュージスタステップ　ＹＶＬＴ－</t>
  </si>
  <si>
    <t>2411060</t>
  </si>
  <si>
    <t>2411063</t>
  </si>
  <si>
    <t>2411066</t>
  </si>
  <si>
    <t>2411140</t>
  </si>
  <si>
    <t>2411141</t>
  </si>
  <si>
    <t>2411145</t>
  </si>
  <si>
    <t>2411146</t>
  </si>
  <si>
    <t>2411150</t>
  </si>
  <si>
    <t>ビュージスタステップ　ＹＶＳＴ－</t>
  </si>
  <si>
    <t>2411151</t>
  </si>
  <si>
    <t>2411155</t>
  </si>
  <si>
    <t>2411156</t>
  </si>
  <si>
    <t>V375120000706CP</t>
  </si>
  <si>
    <t>ビュージスタステップＣＰ　ＶＳＴ－ＣＰ</t>
  </si>
  <si>
    <t>5Ｒ 巾950mm  4枚入/箱</t>
  </si>
  <si>
    <t>V375120100706CP</t>
  </si>
  <si>
    <t xml:space="preserve">5Ｒ 巾950mm </t>
  </si>
  <si>
    <t>V375123000706CP</t>
  </si>
  <si>
    <t>5Ｒ 巾1250mm  4枚入/箱</t>
  </si>
  <si>
    <t>V375123100706CP</t>
  </si>
  <si>
    <t xml:space="preserve">5Ｒ 巾1250mm </t>
  </si>
  <si>
    <t>V375110000803</t>
  </si>
  <si>
    <t>ビュージスタステップＶＳＴ　ＡＱＵＡタイプ　ＶＳＴ－</t>
  </si>
  <si>
    <t>5Ｒ 巾1850mm 7枚入/箱</t>
  </si>
  <si>
    <t>V375110100803</t>
  </si>
  <si>
    <t>5Ｒ 巾1850mm</t>
  </si>
  <si>
    <t>2411170</t>
  </si>
  <si>
    <t>ビュージスタ避難ハッチサイン３００　</t>
  </si>
  <si>
    <t>2.5mm×300mm×300mm</t>
  </si>
  <si>
    <t>2411173</t>
  </si>
  <si>
    <t>ビュージスタ避難ハッチサイン４５０　</t>
  </si>
  <si>
    <t>2.5mm×450mm×450mm</t>
  </si>
  <si>
    <t>2411176</t>
  </si>
  <si>
    <t>ビュージスタ避難ハッチサイン６００</t>
  </si>
  <si>
    <t>2.5mm×600mm×600mm</t>
  </si>
  <si>
    <t>2410210</t>
  </si>
  <si>
    <t>ビュージスタ溶接棒　Ｖ－Y</t>
  </si>
  <si>
    <t>φ3.5mm×50m</t>
    <phoneticPr fontId="58"/>
  </si>
  <si>
    <t>1530030</t>
  </si>
  <si>
    <t>ビューソーサーＰＶ</t>
  </si>
  <si>
    <t>B00010130100611</t>
  </si>
  <si>
    <t>ビュートップＣ１５　Ｖ－１０</t>
  </si>
  <si>
    <t>B00010130100930</t>
  </si>
  <si>
    <t>ビュートップＨ１５　Ｖ－１２</t>
  </si>
  <si>
    <t>B00010130100012</t>
  </si>
  <si>
    <t>ビュートップＭ２０　Ｖ－１２</t>
  </si>
  <si>
    <t>B00010130100016</t>
  </si>
  <si>
    <t>ビュートップＭ２０　Ｖ－１６</t>
  </si>
  <si>
    <t>B00010130100021</t>
  </si>
  <si>
    <t>ビュートップＭ２０　Ｖ－２１</t>
  </si>
  <si>
    <t>B00010130100024</t>
  </si>
  <si>
    <t>ビュートップＭ２０　Ｖ－２４</t>
  </si>
  <si>
    <t>B00010130100043</t>
  </si>
  <si>
    <t>ビュートップＭ２０　Ｖ－４３</t>
  </si>
  <si>
    <t>B00010130101012</t>
  </si>
  <si>
    <t>ビュートップＵ１５　Ｖ－１２</t>
  </si>
  <si>
    <t>B00010130101016</t>
  </si>
  <si>
    <t>ビュートップＵ１５　Ｖ－１６</t>
  </si>
  <si>
    <t>B00010130101021</t>
  </si>
  <si>
    <t>ビュートップＵ１５　Ｖ－２１</t>
  </si>
  <si>
    <t>B00010130101024</t>
  </si>
  <si>
    <t>ビュートップＵ１５　Ｖ－２４</t>
  </si>
  <si>
    <t>B00010130101043</t>
  </si>
  <si>
    <t>ビュートップＵ１５　Ｖ－４３</t>
  </si>
  <si>
    <t>B00010130101112</t>
  </si>
  <si>
    <t>ビュートップＵ２０　Ｖ－１２</t>
  </si>
  <si>
    <t>B00010130101116</t>
  </si>
  <si>
    <t>ビュートップＵ２０　Ｖ－１６</t>
  </si>
  <si>
    <t>B00010130101121</t>
  </si>
  <si>
    <t>ビュートップＵ２０　Ｖ－２１</t>
  </si>
  <si>
    <t>B00010130101124</t>
  </si>
  <si>
    <t>ビュートップＵ２０　Ｖ－２４</t>
  </si>
  <si>
    <t>B00010130101143</t>
  </si>
  <si>
    <t>ビュートップＵ２０　Ｖ－４３</t>
  </si>
  <si>
    <t>B00010130103015</t>
  </si>
  <si>
    <t>ビュートップＺ２０　Ｖ－１４</t>
  </si>
  <si>
    <t>B00010120400010</t>
  </si>
  <si>
    <t>ビルコートＳ　</t>
  </si>
  <si>
    <t>B00010120400007</t>
  </si>
  <si>
    <t>ビル増粘剤</t>
  </si>
  <si>
    <t>5kg/缶</t>
  </si>
  <si>
    <t>0105100</t>
  </si>
  <si>
    <t>ファーブルーフィング　</t>
  </si>
  <si>
    <t>B00010140201070</t>
  </si>
  <si>
    <t>フォームエース１５　５０ｍロール</t>
    <phoneticPr fontId="58"/>
  </si>
  <si>
    <t>厚:15mm×1000mm×50m</t>
  </si>
  <si>
    <t>B00010140201071</t>
  </si>
  <si>
    <t>フォームエース２５　２５ｍロール</t>
    <phoneticPr fontId="58"/>
  </si>
  <si>
    <t>厚:25mm×1000mm×25m</t>
  </si>
  <si>
    <t>B00010140201072</t>
  </si>
  <si>
    <t>フォームエース２５　２ｍカット</t>
    <phoneticPr fontId="58"/>
  </si>
  <si>
    <t>厚:25mm×1000mm×2m</t>
  </si>
  <si>
    <t>B00010140201073</t>
  </si>
  <si>
    <t>フォームエース３０　２ｍカット</t>
    <phoneticPr fontId="58"/>
  </si>
  <si>
    <t>厚:30mm×1000mm×2m</t>
  </si>
  <si>
    <t>B00020110200014</t>
  </si>
  <si>
    <t>ブチルテープ片面１００</t>
  </si>
  <si>
    <t>B00020110200066</t>
  </si>
  <si>
    <t>ブチルテープ片面１６０</t>
  </si>
  <si>
    <t>160mm幅×20m巻 8巻/箱入り</t>
  </si>
  <si>
    <t>B00020110200067</t>
  </si>
  <si>
    <t>ブチルテープ片面１６０（１０ｍ巻）</t>
  </si>
  <si>
    <t>160mm幅×10m巻 12巻/箱入り</t>
  </si>
  <si>
    <t>B00020110200012</t>
  </si>
  <si>
    <t>ブチルテープ片面５０</t>
  </si>
  <si>
    <t>B00020110200062</t>
  </si>
  <si>
    <t>ブチルテープ片面５０</t>
    <phoneticPr fontId="58"/>
  </si>
  <si>
    <t>50mm×5m54ﾏｷ/ｹｰｽ</t>
  </si>
  <si>
    <t>B00020110200013</t>
  </si>
  <si>
    <t>ブチルテープ片面７５</t>
  </si>
  <si>
    <t>B00020110200004</t>
  </si>
  <si>
    <t>ブチルテープ両面－１００</t>
    <phoneticPr fontId="58"/>
  </si>
  <si>
    <t>B00020110200001</t>
  </si>
  <si>
    <t>ブチルテープ両面－３０</t>
    <phoneticPr fontId="58"/>
  </si>
  <si>
    <t>30mm×20m4　0巻／箱</t>
    <phoneticPr fontId="58"/>
  </si>
  <si>
    <t>B00020110200002</t>
  </si>
  <si>
    <t>ブチルテープ両面－５０</t>
    <phoneticPr fontId="58"/>
  </si>
  <si>
    <t>B00020110200003</t>
  </si>
  <si>
    <t>ブチルテープ両面－７５</t>
    <phoneticPr fontId="58"/>
  </si>
  <si>
    <t>B00010120100185</t>
  </si>
  <si>
    <t>プライマーＢＰ　０．５ｋｇ</t>
  </si>
  <si>
    <t>450g(500ml)/缶</t>
  </si>
  <si>
    <t>B00010120100186</t>
  </si>
  <si>
    <t>プライマーＢＰ　１６ｋｇ　</t>
  </si>
  <si>
    <t>B00010120400016</t>
  </si>
  <si>
    <t>プライマーＣＲ　</t>
  </si>
  <si>
    <t>3kg入缶</t>
  </si>
  <si>
    <t>B00010120100184</t>
  </si>
  <si>
    <t>プライマーＰＧ　</t>
  </si>
  <si>
    <t>6kgｾｯﾄ（主剤:4Kg・硬化剤:2Kg）</t>
  </si>
  <si>
    <t>B00010010100009</t>
  </si>
  <si>
    <t>プライムタイト　</t>
  </si>
  <si>
    <t>0498379</t>
  </si>
  <si>
    <t>プラストＪボンド</t>
    <phoneticPr fontId="58"/>
  </si>
  <si>
    <t>5kg</t>
    <phoneticPr fontId="58"/>
  </si>
  <si>
    <t>B00010130200093</t>
  </si>
  <si>
    <t>主剤2.8㎏　硬化剤0.2㎏</t>
    <phoneticPr fontId="58"/>
  </si>
  <si>
    <t>B00010130200060</t>
  </si>
  <si>
    <t>プラストカラーＡ　グリーン</t>
  </si>
  <si>
    <t>B00010130200061</t>
  </si>
  <si>
    <t>プラストカラーＡ　グレー</t>
  </si>
  <si>
    <t>B00010130200071</t>
  </si>
  <si>
    <t>プラストカラーＢ　グリーン</t>
  </si>
  <si>
    <t>B00010130200072</t>
  </si>
  <si>
    <t>プラストカラーＢ　グレー</t>
  </si>
  <si>
    <t>B00010130200080</t>
  </si>
  <si>
    <t>プラストカラーハード　グリーン</t>
  </si>
  <si>
    <t>B00010130200082</t>
  </si>
  <si>
    <t>プラストカラーハード　グレー</t>
  </si>
  <si>
    <t>B00010130200081</t>
  </si>
  <si>
    <t>プラストカラーハード　ライトグレー</t>
  </si>
  <si>
    <t>B00010130200100</t>
  </si>
  <si>
    <t>プラストコーナーパッチ　出隅</t>
    <rPh sb="12" eb="14">
      <t>デスミ</t>
    </rPh>
    <phoneticPr fontId="58"/>
  </si>
  <si>
    <t>50個入／箱</t>
  </si>
  <si>
    <t>B00010130200101</t>
  </si>
  <si>
    <t>プラストコーナーパッチ　入隅</t>
    <rPh sb="12" eb="14">
      <t>イリスミ</t>
    </rPh>
    <phoneticPr fontId="58"/>
  </si>
  <si>
    <t>B00010130200010</t>
  </si>
  <si>
    <t>プラストシートＢ１．０</t>
  </si>
  <si>
    <t>厚:1.0mm×1.2m×20m</t>
    <phoneticPr fontId="58"/>
  </si>
  <si>
    <t>B00010130200011</t>
  </si>
  <si>
    <t>プラストシートＢ１．２</t>
  </si>
  <si>
    <t>厚:1.2mm×1.2m×20m</t>
    <phoneticPr fontId="58"/>
  </si>
  <si>
    <t>B00010130200030</t>
  </si>
  <si>
    <t>プラストシートＢ１．２Ｎ　糊付　１５ｍ</t>
  </si>
  <si>
    <t>厚:1.2mm×1.2m×15m</t>
    <phoneticPr fontId="58"/>
  </si>
  <si>
    <t>B00010130200012</t>
  </si>
  <si>
    <t>プラストシートＢ１．５</t>
  </si>
  <si>
    <t>厚:1.5mm×1.2m×15m</t>
    <phoneticPr fontId="58"/>
  </si>
  <si>
    <t>B00010130200013</t>
  </si>
  <si>
    <t>プラストシートＢ２．０</t>
  </si>
  <si>
    <t>B00010130200020</t>
  </si>
  <si>
    <t>プラストシートＣ１．２　グリーン</t>
    <phoneticPr fontId="58"/>
  </si>
  <si>
    <t>B00010130200021</t>
  </si>
  <si>
    <t>プラストシートＣ１．２　グレー</t>
    <phoneticPr fontId="58"/>
  </si>
  <si>
    <t>B00010130200022</t>
  </si>
  <si>
    <t>プラストシートＣ１．５　グリーン</t>
    <phoneticPr fontId="58"/>
  </si>
  <si>
    <t>B00010130200023</t>
  </si>
  <si>
    <t>プラストシートＣ１．５　グレー</t>
    <phoneticPr fontId="58"/>
  </si>
  <si>
    <t>B00010130200024</t>
  </si>
  <si>
    <t>プラストシートＣ２．０　グリーン</t>
    <phoneticPr fontId="58"/>
  </si>
  <si>
    <t>B00010130200025</t>
  </si>
  <si>
    <t>プラストシートＣ２．０　グレー</t>
    <phoneticPr fontId="58"/>
  </si>
  <si>
    <t>B00010130200091</t>
  </si>
  <si>
    <t>プラストシールブラック</t>
  </si>
  <si>
    <t>330ccｶｰﾄﾘｯｼﾞ×25本</t>
    <phoneticPr fontId="58"/>
  </si>
  <si>
    <t>B00010130200063</t>
  </si>
  <si>
    <t>プラストシルバー　Ａ</t>
  </si>
  <si>
    <t>15kg入18ﾘｯﾀｰ缶</t>
    <phoneticPr fontId="58"/>
  </si>
  <si>
    <t>B00010130200070</t>
  </si>
  <si>
    <t>プラストシルバー　Ｂ</t>
  </si>
  <si>
    <t>B00010130200045</t>
  </si>
  <si>
    <t>プラストテープ　ＳＣ１００</t>
    <phoneticPr fontId="58"/>
  </si>
  <si>
    <t>厚:2.0mm×100mm×10m　4本／箱</t>
    <phoneticPr fontId="58"/>
  </si>
  <si>
    <t>B00010130200049</t>
  </si>
  <si>
    <t>プラストテープ　ＳＣ３００</t>
    <phoneticPr fontId="58"/>
  </si>
  <si>
    <t>厚:2.0mm×300mm×10m　1巻/箱</t>
    <phoneticPr fontId="58"/>
  </si>
  <si>
    <t>B00010130200046</t>
  </si>
  <si>
    <t>プラストテープＤ３０</t>
  </si>
  <si>
    <t>30mm×30m　10本／箱</t>
    <phoneticPr fontId="58"/>
  </si>
  <si>
    <t>B00010130200044</t>
  </si>
  <si>
    <t>プラストテープＥＢ１２０</t>
    <phoneticPr fontId="58"/>
  </si>
  <si>
    <t>厚:1.3mm×120mm×20m　5巻／箱</t>
    <phoneticPr fontId="58"/>
  </si>
  <si>
    <t>B00010130200040</t>
  </si>
  <si>
    <t>プラストテープＮＴ３０</t>
    <phoneticPr fontId="58"/>
  </si>
  <si>
    <t>厚:0.8mm×30mm×30m　10巻／箱</t>
    <phoneticPr fontId="58"/>
  </si>
  <si>
    <t>B00010130200042</t>
  </si>
  <si>
    <t>プラストテープＲＮ１００</t>
    <phoneticPr fontId="58"/>
  </si>
  <si>
    <t>厚:1.5mm×100mm×10m　4巻／箱</t>
    <phoneticPr fontId="58"/>
  </si>
  <si>
    <t>B00010130200048</t>
  </si>
  <si>
    <t>プラストテープＲＮ２００</t>
  </si>
  <si>
    <t>厚:1.5mm×200mm×10m　巻／箱</t>
    <phoneticPr fontId="58"/>
  </si>
  <si>
    <t>B00010130200043</t>
  </si>
  <si>
    <t>プラストテープＲＮ３００</t>
  </si>
  <si>
    <t>厚:1.5mm×300mm×10m</t>
  </si>
  <si>
    <t>B00010130200247</t>
  </si>
  <si>
    <t>プラストドレンＩＩたて４７</t>
    <phoneticPr fontId="58"/>
  </si>
  <si>
    <t>φ47mm（外径）4個入／箱</t>
  </si>
  <si>
    <t>B00010130200265</t>
  </si>
  <si>
    <t>プラストドレンＩＩたて６５</t>
    <phoneticPr fontId="58"/>
  </si>
  <si>
    <t>φ65mm（外径）4個入／箱</t>
  </si>
  <si>
    <t>B00010130200295</t>
  </si>
  <si>
    <t>プラストドレンＩＩたて９５</t>
    <phoneticPr fontId="58"/>
  </si>
  <si>
    <t>φ95mm（外径）4個入／箱</t>
  </si>
  <si>
    <t>B00010130200345</t>
  </si>
  <si>
    <t>プラストドレンII横４５</t>
    <phoneticPr fontId="58"/>
  </si>
  <si>
    <t>φ45mm（外径）4個入／箱</t>
  </si>
  <si>
    <t>B00010130200373</t>
  </si>
  <si>
    <t>プラストドレンII横７３</t>
    <phoneticPr fontId="58"/>
  </si>
  <si>
    <t>φ73mm（外径）4個入／箱</t>
  </si>
  <si>
    <t>B00010130200387</t>
  </si>
  <si>
    <t>プラストドレンII横８７</t>
    <phoneticPr fontId="58"/>
  </si>
  <si>
    <t>φ87mm（外径）4個入／箱</t>
  </si>
  <si>
    <t>B00010130200130</t>
  </si>
  <si>
    <t>プラストドレンキャップＩＩたて小</t>
    <phoneticPr fontId="58"/>
  </si>
  <si>
    <t>B00010130200120</t>
  </si>
  <si>
    <t>プラストドレンキャップＩＩたて大</t>
    <phoneticPr fontId="58"/>
  </si>
  <si>
    <t>B00010130200150</t>
  </si>
  <si>
    <t>プラストドレンキャップＩＩ横小</t>
    <phoneticPr fontId="58"/>
  </si>
  <si>
    <t>B00010130200140</t>
  </si>
  <si>
    <t>プラストドレンキャップＩＩ横大</t>
    <phoneticPr fontId="58"/>
  </si>
  <si>
    <t>B00010140201001</t>
  </si>
  <si>
    <t>プラストフォームＶＦ</t>
    <phoneticPr fontId="58"/>
  </si>
  <si>
    <t>厚:4mm×1m×50m</t>
  </si>
  <si>
    <t>B00010130200050</t>
  </si>
  <si>
    <t>プラストプライマー</t>
  </si>
  <si>
    <t>15kg入18ﾘｯﾀｰ缶</t>
  </si>
  <si>
    <t>B00010130200051</t>
  </si>
  <si>
    <t>プラストプライマーＡＬＣ用</t>
  </si>
  <si>
    <t>B00010150101500</t>
  </si>
  <si>
    <t>フラッシュ１０Ｓ</t>
  </si>
  <si>
    <t xml:space="preserve">L=2000mm </t>
  </si>
  <si>
    <t>B00010110300112</t>
  </si>
  <si>
    <t>フラッシュエッジ１１０Ａ用ベンダー</t>
  </si>
  <si>
    <t>L=150×900×150ｍｍ</t>
  </si>
  <si>
    <t>B00010110300111</t>
  </si>
  <si>
    <t>フラッシュエッジ７０Ａ用ベンダー</t>
  </si>
  <si>
    <t>B00010150101612</t>
  </si>
  <si>
    <t>フラッシュエッジ出隅用カバー</t>
  </si>
  <si>
    <t>B00010150101730</t>
  </si>
  <si>
    <t>フラッシュエッジ出隅用カバー　Ｔ－</t>
    <phoneticPr fontId="58"/>
  </si>
  <si>
    <t>B00010150101613</t>
  </si>
  <si>
    <t>フラッシュエッジ入隅用カバー</t>
  </si>
  <si>
    <t>B00010150101731</t>
  </si>
  <si>
    <t>フラッシュエッジ入隅用カバー　Ｔ－</t>
    <phoneticPr fontId="58"/>
  </si>
  <si>
    <t>B00010110101770</t>
  </si>
  <si>
    <t>フラッシングテープ</t>
  </si>
  <si>
    <t>160mm×25m</t>
  </si>
  <si>
    <t>2230930</t>
  </si>
  <si>
    <t>フラッターＱ</t>
    <phoneticPr fontId="58"/>
  </si>
  <si>
    <t>24kgｾｯﾄ</t>
  </si>
  <si>
    <t>2608911</t>
  </si>
  <si>
    <t>フラットドレン７５　</t>
  </si>
  <si>
    <t>B00010110100650</t>
  </si>
  <si>
    <t>フリースベスト</t>
  </si>
  <si>
    <t>B00010110100300</t>
  </si>
  <si>
    <t>フリースポット</t>
  </si>
  <si>
    <t>B00020110201001</t>
  </si>
  <si>
    <t>ブルズエコルーフィング</t>
  </si>
  <si>
    <t>B00020110201010</t>
  </si>
  <si>
    <t>ブルズカバールーフィング</t>
  </si>
  <si>
    <t>B00020110201090</t>
  </si>
  <si>
    <t>ブルズコーナー防水テープ</t>
  </si>
  <si>
    <t>100mm×200mm50枚／箱</t>
  </si>
  <si>
    <t>B00020110201063</t>
  </si>
  <si>
    <t>ブルズブチルテープＮ片面１００</t>
  </si>
  <si>
    <t>B00020110201061</t>
  </si>
  <si>
    <t>ブルズブチルテープＮ片面５０</t>
  </si>
  <si>
    <t>B00020110201062</t>
  </si>
  <si>
    <t>ブルズブチルテープＮ片面７５</t>
  </si>
  <si>
    <t>B00020110201023</t>
  </si>
  <si>
    <t>ブルズブチルテープ両面－１００</t>
  </si>
  <si>
    <t>B00020110201021</t>
  </si>
  <si>
    <t>ブルズブチルテープ両面－５０</t>
  </si>
  <si>
    <t>B00020110201022</t>
  </si>
  <si>
    <t>ブルズブチルテープ両面－７５</t>
  </si>
  <si>
    <t>B00020110201101</t>
  </si>
  <si>
    <t>ブルズ先張り防水シート</t>
  </si>
  <si>
    <t>B00020110201110</t>
  </si>
  <si>
    <t>ブルズ先張り防水シート５００</t>
  </si>
  <si>
    <t>0426500</t>
  </si>
  <si>
    <t>フレッシュシート</t>
  </si>
  <si>
    <t>2651124</t>
  </si>
  <si>
    <t>ベースプロテクター（京セラパネル用）</t>
  </si>
  <si>
    <t>B00010110102114</t>
  </si>
  <si>
    <t>ベーパス１０００</t>
    <phoneticPr fontId="58"/>
  </si>
  <si>
    <t>H:1,000mm ･ W:240mm5本入／箱</t>
  </si>
  <si>
    <t>B00010110102111</t>
  </si>
  <si>
    <t>ベーパス３５０</t>
    <phoneticPr fontId="58"/>
  </si>
  <si>
    <t>H:350mm ･ W:240mm5本入／箱</t>
  </si>
  <si>
    <t>B00010110102112</t>
  </si>
  <si>
    <t>ベーパス５００　</t>
    <phoneticPr fontId="58"/>
  </si>
  <si>
    <t>H:500mm ･ W:240mm5本入／箱</t>
  </si>
  <si>
    <t>B00010110102113</t>
  </si>
  <si>
    <t>ベーパス７００</t>
    <phoneticPr fontId="58"/>
  </si>
  <si>
    <t>H:700mm ･ W:240mm5本入／箱</t>
  </si>
  <si>
    <t>B00020210100009</t>
  </si>
  <si>
    <t>ベーパスＭＨ　</t>
  </si>
  <si>
    <t>H:250mm ･ W:240mm5枚入／箱</t>
  </si>
  <si>
    <t>B00010110102115</t>
  </si>
  <si>
    <t>ベーパスライン</t>
  </si>
  <si>
    <t>L=500mm5枚入／箱</t>
  </si>
  <si>
    <t>B00010150101215</t>
  </si>
  <si>
    <t>ボードクリップ　</t>
  </si>
  <si>
    <t>8個／袋</t>
  </si>
  <si>
    <t>B00020110100450</t>
  </si>
  <si>
    <t>ホームルーフα</t>
  </si>
  <si>
    <t>0499033</t>
  </si>
  <si>
    <t>ポーラスマットＧ３８０</t>
    <phoneticPr fontId="58"/>
  </si>
  <si>
    <t>1m×79m30kg (両耳)</t>
  </si>
  <si>
    <t>0499032</t>
  </si>
  <si>
    <t>ポーラスマットＧ４５０</t>
  </si>
  <si>
    <t>1m×66.7m30kg (両耳)</t>
  </si>
  <si>
    <t>B00020270100040</t>
  </si>
  <si>
    <t>ポラスルーフィング</t>
  </si>
  <si>
    <t>0499002</t>
  </si>
  <si>
    <t>ポリエスター</t>
  </si>
  <si>
    <t>0499020</t>
  </si>
  <si>
    <t>ポリエスターＨ</t>
  </si>
  <si>
    <t>0499004</t>
  </si>
  <si>
    <t>ポリエスターＶＥ</t>
  </si>
  <si>
    <t>0499008</t>
  </si>
  <si>
    <t>ポリエスターコートＫ　グリーン</t>
  </si>
  <si>
    <t>20kg／缶 骨材入</t>
  </si>
  <si>
    <t>0499007</t>
  </si>
  <si>
    <t>ポリエスターコートＫ　グレー</t>
  </si>
  <si>
    <t>0499013</t>
  </si>
  <si>
    <t>ポリエスターコートＶＥ　クリアー</t>
  </si>
  <si>
    <t>0499012</t>
  </si>
  <si>
    <t>ポリエスターコートＶＥ　グリーン</t>
  </si>
  <si>
    <t>0499011</t>
  </si>
  <si>
    <t>ポリエスターコートＶＥ　グレー</t>
  </si>
  <si>
    <t>0499006</t>
  </si>
  <si>
    <t>ポリエスターコート　グリーン</t>
    <phoneticPr fontId="58"/>
  </si>
  <si>
    <t>0499005</t>
  </si>
  <si>
    <t>ポリエスターコート　グレー</t>
    <phoneticPr fontId="58"/>
  </si>
  <si>
    <t>0499130</t>
  </si>
  <si>
    <t>ポリエスターシートＳ　</t>
  </si>
  <si>
    <t>0499022</t>
  </si>
  <si>
    <t>ポリエスタートナー　グリーン</t>
    <phoneticPr fontId="58"/>
  </si>
  <si>
    <t>0499021</t>
  </si>
  <si>
    <t>ポリエスタートナー　グレー</t>
    <phoneticPr fontId="58"/>
  </si>
  <si>
    <t>0499029</t>
  </si>
  <si>
    <t>ポリエスターパテ</t>
  </si>
  <si>
    <t>5kg／缶</t>
  </si>
  <si>
    <t>0499001</t>
  </si>
  <si>
    <t>ポリエスタープライマー</t>
  </si>
  <si>
    <t>B00010110102242</t>
  </si>
  <si>
    <t>ポリマリットＧＬ（カット２００）</t>
  </si>
  <si>
    <t>200mm巾×8m/巻</t>
  </si>
  <si>
    <t>B00010110400006</t>
  </si>
  <si>
    <t>ホワイトローム</t>
    <phoneticPr fontId="58"/>
  </si>
  <si>
    <t>50ﾘｯﾀｰ／袋</t>
  </si>
  <si>
    <t>B00010130108035</t>
  </si>
  <si>
    <t>ボンドＥ２０６　</t>
  </si>
  <si>
    <t>主剤:2kg 硬化剤:1kg ／ｾｯﾄ　4セット／箱</t>
    <phoneticPr fontId="58"/>
  </si>
  <si>
    <t>0605241</t>
  </si>
  <si>
    <t>マスタールーフィング　</t>
    <phoneticPr fontId="58"/>
  </si>
  <si>
    <t>B00010110102355</t>
  </si>
  <si>
    <t>マルチグランド</t>
  </si>
  <si>
    <t>10kg入箱(主剤)</t>
  </si>
  <si>
    <t>2650851</t>
  </si>
  <si>
    <t>マルチコーク　</t>
  </si>
  <si>
    <t>B00010110101776</t>
  </si>
  <si>
    <t>メジパス</t>
  </si>
  <si>
    <t>0.3mm: 90mm×1m　100枚／箱</t>
    <phoneticPr fontId="58"/>
  </si>
  <si>
    <t>B00010110102372</t>
  </si>
  <si>
    <t>メッシュＪＫ</t>
  </si>
  <si>
    <t xml:space="preserve">950mm×50m </t>
  </si>
  <si>
    <t>B00010120100150</t>
  </si>
  <si>
    <t>メッシュＵＢ</t>
  </si>
  <si>
    <t>1,040mm×100m</t>
  </si>
  <si>
    <t>B00010120100152</t>
  </si>
  <si>
    <t>メッシュＵＢソフト</t>
    <phoneticPr fontId="58"/>
  </si>
  <si>
    <t>1,020mm×50m</t>
  </si>
  <si>
    <t>B00010120100151</t>
  </si>
  <si>
    <t>メッシュＵＢのり付き</t>
    <phoneticPr fontId="58"/>
  </si>
  <si>
    <t>B00010110102255</t>
  </si>
  <si>
    <t>メルトテープＲ</t>
  </si>
  <si>
    <t>150mm×25m</t>
  </si>
  <si>
    <t>B00010150101235</t>
  </si>
  <si>
    <t>モルタルハンガー　</t>
  </si>
  <si>
    <t>L=2000mm 10×30 ｔ=0.6 10本/束</t>
  </si>
  <si>
    <t>B00020270100045</t>
  </si>
  <si>
    <t>ヤマダルーフィング　</t>
  </si>
  <si>
    <t>B00020270100050</t>
  </si>
  <si>
    <t>よかタウンルーフィング</t>
  </si>
  <si>
    <t>2651254</t>
  </si>
  <si>
    <t>ヨネＣＡ２４０横Ｒ設置冶具セット</t>
  </si>
  <si>
    <t>2652394</t>
  </si>
  <si>
    <t>ヨネＨＩＴ横レール設置治具セット</t>
  </si>
  <si>
    <t>2652393</t>
  </si>
  <si>
    <t>ヨネＨＱ横レール設置治具セット</t>
  </si>
  <si>
    <t>2651251</t>
  </si>
  <si>
    <t>ヨネＳＦ１５０横Ｒ設置冶具セット</t>
  </si>
  <si>
    <t>2651253</t>
  </si>
  <si>
    <t>ヨネＳＵ２５０横Ｒ設置冶具セット</t>
  </si>
  <si>
    <t>2651250</t>
  </si>
  <si>
    <t>ヨネキンＴＳ２５０横Ｒ冶具セット</t>
  </si>
  <si>
    <t>2652399</t>
  </si>
  <si>
    <t>ヨネキンウォータードレンブチル</t>
  </si>
  <si>
    <t>ケース</t>
  </si>
  <si>
    <t>B00010150101220</t>
  </si>
  <si>
    <t>ライナーＡＰ－ＦＧセット</t>
  </si>
  <si>
    <t>ﾊﾝｶﾞｰs･ﾊﾝｶﾞｰsｶﾊﾞｰ･2本</t>
  </si>
  <si>
    <t>B00010150101225</t>
  </si>
  <si>
    <t>ライナーＡＰ－ＦG部品セット</t>
  </si>
  <si>
    <t>ﾌﾞﾗｹｯﾄs8ｺ･六角ﾎﾞﾙﾄｾｯﾄ8組ﾎﾞｰﾄﾞｸﾘｯﾌﾟ8ｺ</t>
  </si>
  <si>
    <t>B00020110100471</t>
  </si>
  <si>
    <t>ライナールーフィング５００</t>
  </si>
  <si>
    <t>B00010110200004</t>
  </si>
  <si>
    <t>リードレンＣ　タテ６０</t>
  </si>
  <si>
    <t>外径 58mm 筒L=150</t>
  </si>
  <si>
    <t>B00010110200006</t>
  </si>
  <si>
    <t>リードレンＣ　タテ７５</t>
  </si>
  <si>
    <t>外径 74mm 筒L=150</t>
  </si>
  <si>
    <t>B00010110200007</t>
  </si>
  <si>
    <t>リードレンＣ　タテ８０</t>
  </si>
  <si>
    <t>外径 79.5mm 筒L=150</t>
  </si>
  <si>
    <t>B00010110200008</t>
  </si>
  <si>
    <t>リードレンＣ　タテ９５</t>
  </si>
  <si>
    <t>外径 94.5mm 筒L=150</t>
  </si>
  <si>
    <t>B00010110200043</t>
  </si>
  <si>
    <t>リードレンＣ　横６０</t>
  </si>
  <si>
    <t>外径 59.9mm ﾎｰｽ有効L=500</t>
  </si>
  <si>
    <t>B00010110200044</t>
  </si>
  <si>
    <t>リードレンＣ　横７５</t>
  </si>
  <si>
    <t>外径 72.6mm ﾎｰｽ有効L=500</t>
  </si>
  <si>
    <t>B00010110200045</t>
  </si>
  <si>
    <t>リードレンＣ　横９０</t>
  </si>
  <si>
    <t>外径 85.8mm ﾎｰｽ有効L=500</t>
  </si>
  <si>
    <t>B00010110200005</t>
  </si>
  <si>
    <t>リードレンＣタテ　６５</t>
  </si>
  <si>
    <t>外径 64mm 筒L=150</t>
  </si>
  <si>
    <t>B00010110200080</t>
  </si>
  <si>
    <t>リードレンＺ　たて６０</t>
  </si>
  <si>
    <t>B00010110200081</t>
  </si>
  <si>
    <t>リードレンＺ　たて６５</t>
  </si>
  <si>
    <t>外径 64mm 筒L=150</t>
    <phoneticPr fontId="58"/>
  </si>
  <si>
    <t>B00010110200082</t>
  </si>
  <si>
    <t>リードレンＺ　たて７５</t>
  </si>
  <si>
    <t>B00010110200083</t>
  </si>
  <si>
    <t>リードレンＺ　たて８０</t>
  </si>
  <si>
    <t>B00010110200084</t>
  </si>
  <si>
    <t>リードレンＺ　たて９５</t>
  </si>
  <si>
    <t>B00010110200086</t>
  </si>
  <si>
    <t>リードレンＺ　横６０</t>
  </si>
  <si>
    <t>B00010110200087</t>
  </si>
  <si>
    <t>リードレンＺ　横７５</t>
  </si>
  <si>
    <t>B00010110200088</t>
  </si>
  <si>
    <t>リードレンＺ　横９０</t>
  </si>
  <si>
    <t>B00010110200091</t>
  </si>
  <si>
    <t>リードレンキャップＺ　たて</t>
  </si>
  <si>
    <t>箱</t>
    <phoneticPr fontId="58"/>
  </si>
  <si>
    <t>B00010110200092</t>
  </si>
  <si>
    <t>リードレンキャップＺ　横</t>
  </si>
  <si>
    <t>B00020110111900</t>
  </si>
  <si>
    <t>リエナ１５０タイル　アイボリー</t>
    <phoneticPr fontId="58"/>
  </si>
  <si>
    <t>300×300×高さ19mm　10枚/箱</t>
    <phoneticPr fontId="58"/>
  </si>
  <si>
    <t>B00020110111902</t>
  </si>
  <si>
    <t>リエナ１５０タイル　ブルーグリーン</t>
    <phoneticPr fontId="58"/>
  </si>
  <si>
    <t>B00020110111903</t>
  </si>
  <si>
    <t>リエナ１５０タイル　ライトイエロー</t>
    <phoneticPr fontId="58"/>
  </si>
  <si>
    <t>B00020110111901</t>
  </si>
  <si>
    <t>リエナ１５０タイル　ライトグレー</t>
    <phoneticPr fontId="58"/>
  </si>
  <si>
    <t>B00020110111904</t>
  </si>
  <si>
    <t>リエナ１５０タイル　ライトブラウン</t>
    <phoneticPr fontId="58"/>
  </si>
  <si>
    <t>B00010110101921</t>
  </si>
  <si>
    <t>リグレー・ネオ</t>
  </si>
  <si>
    <t>18ﾘｯﾀｰ缶入り</t>
  </si>
  <si>
    <t>B00010110101923</t>
  </si>
  <si>
    <t>リグレー・ネオパウダー　厚塗り用</t>
  </si>
  <si>
    <t>20kg袋入り</t>
  </si>
  <si>
    <t>B00010110101922</t>
  </si>
  <si>
    <t>リグレー・ネオパウダー　薄塗り用</t>
  </si>
  <si>
    <t>B00010110101964</t>
  </si>
  <si>
    <t>リグレーエポ</t>
  </si>
  <si>
    <t>28kg／ｾｯﾄ</t>
  </si>
  <si>
    <t>B00010110101965</t>
  </si>
  <si>
    <t>リグレーエポパウダー</t>
  </si>
  <si>
    <t>20kg入袋(粉体)</t>
  </si>
  <si>
    <t>B00010110101966</t>
  </si>
  <si>
    <t>リグレーエポ主剤・硬化剤セット</t>
  </si>
  <si>
    <t>8kg／ｾｯﾄ(主剤4kg･硬化剤4kg)</t>
  </si>
  <si>
    <t>B00020110100453</t>
  </si>
  <si>
    <t>リブルーフ　１８ｍ</t>
  </si>
  <si>
    <t>B00010110101943</t>
  </si>
  <si>
    <t>リベース</t>
    <phoneticPr fontId="58"/>
  </si>
  <si>
    <t>20kg／缶</t>
    <phoneticPr fontId="58"/>
  </si>
  <si>
    <t>B00010110101941</t>
  </si>
  <si>
    <t>リベースＳＬ　</t>
  </si>
  <si>
    <t>B00010110400011</t>
  </si>
  <si>
    <t>ルートガードＤ</t>
  </si>
  <si>
    <t>1m×16m 厚1.0mm</t>
  </si>
  <si>
    <t>B00010010101510</t>
  </si>
  <si>
    <t>ルートガードＥＸ</t>
  </si>
  <si>
    <t>B00010110400002</t>
  </si>
  <si>
    <t>ルートガードテープ</t>
  </si>
  <si>
    <t>B00010010101500</t>
  </si>
  <si>
    <t>ルートガードテープ２００</t>
  </si>
  <si>
    <t>0451102</t>
  </si>
  <si>
    <t>レイコーセメント</t>
  </si>
  <si>
    <t>B00010110102329</t>
  </si>
  <si>
    <t>レイヤキャップ　</t>
  </si>
  <si>
    <t>B00010110102330</t>
  </si>
  <si>
    <t>レイヤコートＣ　</t>
  </si>
  <si>
    <t>20kg/ｾｯﾄ(A剤:5kg,B剤:15kg)</t>
  </si>
  <si>
    <t>B00010110102333</t>
  </si>
  <si>
    <t>レイヤコートＣ　立上り用</t>
  </si>
  <si>
    <t>B00010010101150</t>
  </si>
  <si>
    <t>レイヤコート水性　</t>
  </si>
  <si>
    <t xml:space="preserve">17kg／缶 </t>
  </si>
  <si>
    <t>B00010110102339</t>
  </si>
  <si>
    <t>レイヤソフト　</t>
  </si>
  <si>
    <t xml:space="preserve">1m×20m </t>
  </si>
  <si>
    <t>B00010110102340</t>
  </si>
  <si>
    <t>レイヤソフト（カット品）</t>
  </si>
  <si>
    <t xml:space="preserve">200mm×20ｍ </t>
  </si>
  <si>
    <t>B00020110500001</t>
  </si>
  <si>
    <t>ロアーニＩＩ　ＬＳ－１　天然石　黒</t>
    <phoneticPr fontId="58"/>
  </si>
  <si>
    <t>305mm×915mm 4ﾀﾌﾞ18枚／束 のり付</t>
  </si>
  <si>
    <t>B00020110500003</t>
  </si>
  <si>
    <t>ロアーニＩＩ　ＬＳ－４　天然石　茶</t>
    <phoneticPr fontId="58"/>
  </si>
  <si>
    <t>B00020110500101</t>
  </si>
  <si>
    <t>ロアーニＩＩスクエア　ＲＳ－１２Ｇ</t>
  </si>
  <si>
    <t>305mm×915mm18枚／束</t>
  </si>
  <si>
    <t>B00020110500102</t>
  </si>
  <si>
    <t>ロアーニＩＩスクエア　ＲＳ－１８Ｇ</t>
  </si>
  <si>
    <t>B00020110500104</t>
  </si>
  <si>
    <t>ロアーニＩＩスクエア　ＲＳ－３０４Ｇ</t>
  </si>
  <si>
    <t>B00020110500105</t>
  </si>
  <si>
    <t>ロアーニＩＩスクエア　ＲＳ－３１０Ｇ</t>
  </si>
  <si>
    <t>B00020110500103</t>
  </si>
  <si>
    <t>ロアーニＩＩスクエア　ＲＳ－４４Ｇ</t>
  </si>
  <si>
    <t>B00020110500111</t>
  </si>
  <si>
    <t>ロアーニＩＩスクエア　ムネ　ＲＳ－１２Ｇ</t>
    <phoneticPr fontId="58"/>
  </si>
  <si>
    <t>305mm×229mm　20枚／束</t>
    <phoneticPr fontId="58"/>
  </si>
  <si>
    <t>B00020110500112</t>
  </si>
  <si>
    <t>ロアーニＩＩスクエア　ムネ　ＲＳ－１８Ｇ</t>
    <phoneticPr fontId="58"/>
  </si>
  <si>
    <t>B00020110500114</t>
  </si>
  <si>
    <t>ロアーニＩＩスクエア　ムネ　ＲＳ－３０４Ｇ</t>
    <phoneticPr fontId="58"/>
  </si>
  <si>
    <t>B00020110500115</t>
  </si>
  <si>
    <t>ロアーニＩＩスクエア　ムネ　ＲＳ－３１０Ｇ</t>
    <phoneticPr fontId="58"/>
  </si>
  <si>
    <t>B00020110500113</t>
  </si>
  <si>
    <t>ロアーニＩＩスクエア　ムネ　ＲＳ－４４Ｇ</t>
    <phoneticPr fontId="58"/>
  </si>
  <si>
    <t>B00020110500122</t>
  </si>
  <si>
    <t>ロアーニＩＩスクエア用　スターター</t>
  </si>
  <si>
    <t>180mm×915mm　11枚／束</t>
    <phoneticPr fontId="58"/>
  </si>
  <si>
    <t>B00020110500031</t>
  </si>
  <si>
    <t>ロアーニＩＩスターター　ＬＳ－１</t>
    <phoneticPr fontId="58"/>
  </si>
  <si>
    <t>B00020110500033</t>
  </si>
  <si>
    <t>ロアーニＩＩスターター　ＬＳ－４</t>
    <phoneticPr fontId="58"/>
  </si>
  <si>
    <t xml:space="preserve">180mm×915mm11枚／束 </t>
    <phoneticPr fontId="58"/>
  </si>
  <si>
    <t>B00020110500011</t>
  </si>
  <si>
    <t>ロアーニＩＩムネ　ＬＳ－１</t>
  </si>
  <si>
    <t xml:space="preserve">305mm×229mm20枚／束 </t>
    <phoneticPr fontId="58"/>
  </si>
  <si>
    <t>B00020110500013</t>
  </si>
  <si>
    <t>ロアーニＩＩムネ　ＬＳ－４</t>
  </si>
  <si>
    <t>B00020110500141</t>
  </si>
  <si>
    <t>ロアーニＩＩメンテナンスキット　１２Ｇ</t>
  </si>
  <si>
    <t>共砂1kg ｶﾞﾑｼｰﾙｶｰﾄﾘｯｼﾞ×1本ﾉｽﾞﾙ×1個／箱</t>
  </si>
  <si>
    <t>B00020110500142</t>
  </si>
  <si>
    <t>ロアーニＩＩメンテナンスキット　１８Ｇ</t>
  </si>
  <si>
    <t>B00020110500144</t>
  </si>
  <si>
    <t>ロアーニＩＩメンテナンスキット　３０４Ｇ</t>
  </si>
  <si>
    <t>B00020110500145</t>
  </si>
  <si>
    <t>ロアーニＩＩメンテナンスキット　３１０Ｇ</t>
  </si>
  <si>
    <t>B00020110500143</t>
  </si>
  <si>
    <t>ロアーニＩＩメンテナンスキット　４４Ｇ</t>
  </si>
  <si>
    <t>B00020110500131</t>
  </si>
  <si>
    <t>ロアーニＩＩメンテナンスキット　ＬＳ－１</t>
  </si>
  <si>
    <t>B00020110500133</t>
  </si>
  <si>
    <t>ロアーニＩＩメンテナンスキット　ＬＳ－４</t>
  </si>
  <si>
    <t>B00020110500021</t>
  </si>
  <si>
    <t>ロアーニＩＩ谷用　ＬＳ－１</t>
  </si>
  <si>
    <t xml:space="preserve">930mm×6m </t>
  </si>
  <si>
    <t>B00020110500023</t>
  </si>
  <si>
    <t>ロアーニＩＩ谷用　ＬＳ－４</t>
  </si>
  <si>
    <t>B00020110500000</t>
  </si>
  <si>
    <t>ロアーニルーフィング　</t>
  </si>
  <si>
    <t>1,000mm×21m</t>
  </si>
  <si>
    <t>B00020110101611</t>
  </si>
  <si>
    <t>ロクシートＣ　Ｖ－１３</t>
  </si>
  <si>
    <t>1,200mm×10m厚さ2mm</t>
  </si>
  <si>
    <t>B00020110101610</t>
  </si>
  <si>
    <t>ロクシートＬＣ－ＭＶ－１４</t>
  </si>
  <si>
    <t>B00020110101600</t>
  </si>
  <si>
    <t>ロクシ－ト２０</t>
  </si>
  <si>
    <t>B00010110101701</t>
  </si>
  <si>
    <t>ロフティー　ＬＡ－１　ロイヤルブラックＩＩ</t>
    <phoneticPr fontId="58"/>
  </si>
  <si>
    <t>B00010110101721</t>
  </si>
  <si>
    <t>ロフティー谷　ＬＡ－１　ロイヤルブラックＩＩ</t>
    <phoneticPr fontId="58"/>
  </si>
  <si>
    <t>B00010110101711</t>
  </si>
  <si>
    <t>ロフティー棟　ＬＡ－１　ロイヤルブラックII</t>
    <phoneticPr fontId="58"/>
  </si>
  <si>
    <t>B00020220100054</t>
  </si>
  <si>
    <t>圧着プレート　</t>
  </si>
  <si>
    <t>B00020110200520</t>
  </si>
  <si>
    <t>鞍掛けシート　</t>
  </si>
  <si>
    <t>B00020110500208</t>
  </si>
  <si>
    <t>雨押水切ＧＬＷ型　黒</t>
  </si>
  <si>
    <t>耐摩ｶﾗｰGL0.35mmL=1,829mm</t>
  </si>
  <si>
    <t>B00020110500209</t>
  </si>
  <si>
    <t>雨押水切ＧＬＷ型　茶</t>
  </si>
  <si>
    <t>B00020110500206</t>
  </si>
  <si>
    <t>雨押水切ＧＬ黒</t>
  </si>
  <si>
    <t>B00020110500207</t>
  </si>
  <si>
    <t>雨押水切ＧＬ茶</t>
  </si>
  <si>
    <t>B00020110200831</t>
  </si>
  <si>
    <t>雨仕舞ベスト</t>
  </si>
  <si>
    <t>B00020110200832</t>
  </si>
  <si>
    <t>雨仕舞ベスト５００</t>
  </si>
  <si>
    <t>B00030110100709</t>
  </si>
  <si>
    <t>運賃値引支払発送費</t>
  </si>
  <si>
    <t>B00030110100710</t>
  </si>
  <si>
    <t>運搬保険料支払発送費</t>
  </si>
  <si>
    <t>B00010110102453</t>
  </si>
  <si>
    <t>エンシンシート</t>
    <phoneticPr fontId="58"/>
  </si>
  <si>
    <t>2606225</t>
  </si>
  <si>
    <t>塩ビパイプ付ＥＰドレンタテ</t>
    <phoneticPr fontId="58"/>
  </si>
  <si>
    <t>250mm×300mm×250mmL=350mm 1ｾｯﾄ／箱</t>
  </si>
  <si>
    <t>B00020110101011</t>
  </si>
  <si>
    <t>塩ビパイプ付ＥＰドレンタテ－ＳＤ</t>
  </si>
  <si>
    <t>0498187</t>
  </si>
  <si>
    <t>押さえ板セット　</t>
  </si>
  <si>
    <t>大2枚･小3枚／ｾｯﾄ</t>
  </si>
  <si>
    <t>2651260</t>
  </si>
  <si>
    <t>横レール固定ビス</t>
  </si>
  <si>
    <t>100本入</t>
  </si>
  <si>
    <t>B00020110101884</t>
  </si>
  <si>
    <t>横型キャップ　ＳＵＳ　</t>
  </si>
  <si>
    <t>10枚／箱</t>
  </si>
  <si>
    <t>2650925</t>
  </si>
  <si>
    <t>屋根貫通部材ＹＫＢ－１２</t>
  </si>
  <si>
    <t>1袋(取付けﾋﾞｽ入り)・PVﾊﾟﾈﾙｹｰﾌﾞﾙ配線ｶﾊﾞｰ</t>
  </si>
  <si>
    <t>0601210</t>
  </si>
  <si>
    <t>屋根用ハイテープＢ１００</t>
  </si>
  <si>
    <t>100mm×20m 3個／袋</t>
  </si>
  <si>
    <t>B00020110200262</t>
  </si>
  <si>
    <t>屋根用ハイテープＢ１００（３巻入）</t>
  </si>
  <si>
    <t>100mm×20m3個／袋</t>
  </si>
  <si>
    <t>B00020110101883</t>
  </si>
  <si>
    <t>下地用合板９ｍｍ　</t>
  </si>
  <si>
    <t>B00010110102001</t>
  </si>
  <si>
    <t>化建ボード</t>
  </si>
  <si>
    <t>10mm×1m×1m</t>
  </si>
  <si>
    <t>B00020110500344</t>
  </si>
  <si>
    <t>改修用ケラバ　黒</t>
  </si>
  <si>
    <t>ﾀｲﾏGL0.35mmL=1,829mm</t>
  </si>
  <si>
    <t>B00020110500345</t>
  </si>
  <si>
    <t>改修用ケラバ　茶</t>
  </si>
  <si>
    <t>B00020110500354</t>
  </si>
  <si>
    <t>改修用パッキン付　捨板　黒</t>
  </si>
  <si>
    <t>B00020110500355</t>
  </si>
  <si>
    <t>改修用パッキン付　捨板　茶</t>
  </si>
  <si>
    <t>B00020110500370</t>
  </si>
  <si>
    <t>改修用プラシート連結ネイル４５ｍｍ</t>
  </si>
  <si>
    <t>200本／巻</t>
  </si>
  <si>
    <t>B00020110500348</t>
  </si>
  <si>
    <t>改修用雨押えセット　黒</t>
  </si>
  <si>
    <t>B00020110500349</t>
  </si>
  <si>
    <t>改修用雨押えセット茶</t>
  </si>
  <si>
    <t>B00020110500342</t>
  </si>
  <si>
    <t>改修用軒先（下がり無）黒</t>
  </si>
  <si>
    <t>B00020110500343</t>
  </si>
  <si>
    <t>改修用軒先（下がり無）茶</t>
  </si>
  <si>
    <t>B00020110500340</t>
  </si>
  <si>
    <t>改修用軒先（下がり有）黒</t>
  </si>
  <si>
    <t>B00020110500341</t>
  </si>
  <si>
    <t>改修用軒先（下がり有）茶</t>
  </si>
  <si>
    <t>B00020110500346</t>
  </si>
  <si>
    <t>改修用捨板　黒</t>
  </si>
  <si>
    <t>B00020110500347</t>
  </si>
  <si>
    <t>改修用捨板　茶</t>
  </si>
  <si>
    <t>B00020110500360</t>
  </si>
  <si>
    <t>改修用捨板頂部（Ｌ）　黒</t>
  </si>
  <si>
    <t>ﾀｲﾏGL0.35mmL=300mm</t>
  </si>
  <si>
    <t>B00020110500361</t>
  </si>
  <si>
    <t>改修用捨板頂部（Ｌ）　茶</t>
  </si>
  <si>
    <t>B00020110500358</t>
  </si>
  <si>
    <t>改修用捨板頂部（Ｒ）　黒</t>
  </si>
  <si>
    <t>B00020110500359</t>
  </si>
  <si>
    <t>改修用捨板頂部（Ｒ）　茶</t>
  </si>
  <si>
    <t>B00020110500350</t>
  </si>
  <si>
    <t>改修用通気雨押えセット　黒</t>
  </si>
  <si>
    <t>B00020110500351</t>
  </si>
  <si>
    <t>改修用通気雨押えセット　茶</t>
  </si>
  <si>
    <t>B00030110100999</t>
  </si>
  <si>
    <t>開発試作品ＶＭ　ＧＫ</t>
  </si>
  <si>
    <t>B00020110101716</t>
  </si>
  <si>
    <t>貫通ドレンキット　</t>
  </si>
  <si>
    <t>B00030110100704</t>
  </si>
  <si>
    <t>危険物保管料倉敷料</t>
  </si>
  <si>
    <t>B00020110500251</t>
  </si>
  <si>
    <t>急勾配用シングル用換気棟０．５Ｐ　黒</t>
  </si>
  <si>
    <t>B00020110500252</t>
  </si>
  <si>
    <t>急勾配用シングル用換気棟０．５Ｐ　茶</t>
  </si>
  <si>
    <t>B00020110500253</t>
  </si>
  <si>
    <t>急勾配用シングル用換気棟１Ｐ　黒</t>
  </si>
  <si>
    <t>B00020110500254</t>
  </si>
  <si>
    <t>急勾配用シングル用換気棟１Ｐ　茶</t>
  </si>
  <si>
    <t>B00020110500255</t>
  </si>
  <si>
    <t>急勾配用シングル用換気棟２Ｐ　黒</t>
  </si>
  <si>
    <t>B00020110500256</t>
  </si>
  <si>
    <t>急勾配用シングル用換気棟２Ｐ　茶</t>
  </si>
  <si>
    <t>B00020110500243</t>
  </si>
  <si>
    <t>急勾配用棟包ＧＬ黒</t>
  </si>
  <si>
    <t>B00020110500244</t>
  </si>
  <si>
    <t>急勾配用棟包ＧＬ茶</t>
  </si>
  <si>
    <t>B00010110102471</t>
  </si>
  <si>
    <t>共砂　Ｋ</t>
    <phoneticPr fontId="58"/>
  </si>
  <si>
    <t>2651224</t>
  </si>
  <si>
    <t>境界水切</t>
  </si>
  <si>
    <t>B00010010101000</t>
  </si>
  <si>
    <t>強力アスポットＢ</t>
    <phoneticPr fontId="58"/>
  </si>
  <si>
    <t>B00010010100500</t>
  </si>
  <si>
    <t>強力アドバン</t>
  </si>
  <si>
    <t>B00010010100940</t>
  </si>
  <si>
    <t>強力アンダーＦ　</t>
  </si>
  <si>
    <t>B00010110101977</t>
  </si>
  <si>
    <t>強力ガムシール　１８Ｌ</t>
  </si>
  <si>
    <t>B00010110101978</t>
  </si>
  <si>
    <t>強力ガムシール　９Ｌ</t>
  </si>
  <si>
    <t>9kg／缶</t>
  </si>
  <si>
    <t>B00010110101979</t>
  </si>
  <si>
    <t>強力ガムシール　カートリッジ</t>
  </si>
  <si>
    <t>330cc×20本／箱</t>
  </si>
  <si>
    <t>B00020110100550</t>
  </si>
  <si>
    <t>強力ガムシールカートリッジ　６本入</t>
  </si>
  <si>
    <t>B00010010100300</t>
  </si>
  <si>
    <t>強力ガムフェース　</t>
  </si>
  <si>
    <t>B00010010100320</t>
  </si>
  <si>
    <t>強力ガムフェースＥＸ　</t>
  </si>
  <si>
    <t>B00010010100310</t>
  </si>
  <si>
    <t>強力ガムフェースＶ　</t>
  </si>
  <si>
    <t>B00010010100400</t>
  </si>
  <si>
    <t>強力ギル</t>
  </si>
  <si>
    <t>B00010010100200</t>
  </si>
  <si>
    <t>強力ストライプＺ</t>
  </si>
  <si>
    <t>B00010010100100</t>
  </si>
  <si>
    <t>強力ハイキャップ　</t>
  </si>
  <si>
    <t>B00010010100810</t>
  </si>
  <si>
    <t>強力バンクベストＶ</t>
  </si>
  <si>
    <t>B00010010100600</t>
  </si>
  <si>
    <t>強力バンクルーフ</t>
  </si>
  <si>
    <t>B00010010100700</t>
  </si>
  <si>
    <t>強力バンクルーフＶ</t>
  </si>
  <si>
    <t>B00010010100230</t>
  </si>
  <si>
    <t>強力プライムルーフ　</t>
  </si>
  <si>
    <t>B00010010101115</t>
  </si>
  <si>
    <t>強力フラットＡ　</t>
  </si>
  <si>
    <t>B00010010101110</t>
  </si>
  <si>
    <t>強力フラットフェース　</t>
  </si>
  <si>
    <t>B00010010101100</t>
  </si>
  <si>
    <t>強力ライズ</t>
  </si>
  <si>
    <t>B00010010101105</t>
  </si>
  <si>
    <t>強力ライズＦ</t>
  </si>
  <si>
    <t>B00010110100150</t>
  </si>
  <si>
    <t>強力砂付　</t>
  </si>
  <si>
    <t xml:space="preserve">1m×8m </t>
  </si>
  <si>
    <t>B00010120103195</t>
  </si>
  <si>
    <t>巾木・側溝用オルタックエース</t>
  </si>
  <si>
    <t>B00020110500201</t>
  </si>
  <si>
    <t>軒先水切ＧＬ黒</t>
  </si>
  <si>
    <t>B00020110500202</t>
  </si>
  <si>
    <t>軒先水切ＧＬ茶</t>
  </si>
  <si>
    <t>B00020110300013</t>
  </si>
  <si>
    <t>勾配スタイロ　ＩＢ２０</t>
  </si>
  <si>
    <t>20×910×1,820mm10枚／ﾃｰﾌﾟ</t>
  </si>
  <si>
    <t>B00020110300011</t>
  </si>
  <si>
    <t>勾配スタイロＡ　９１０Ｘ９１０</t>
  </si>
  <si>
    <t>25-35×910×910mm10枚／ﾃｰﾌﾟ</t>
  </si>
  <si>
    <t>B00020110300022</t>
  </si>
  <si>
    <t>勾配スタイロＡ１５０１５０×９１０</t>
  </si>
  <si>
    <t>25-26.5×150×910mm10枚／ﾃｰﾌﾟ</t>
  </si>
  <si>
    <t>B00020110300021</t>
  </si>
  <si>
    <t>勾配スタイロＡ２／３６０５×９１０</t>
  </si>
  <si>
    <t>25-32.5×605×910mm10枚／ﾃｰﾌﾟ</t>
  </si>
  <si>
    <t>B00020110300012</t>
  </si>
  <si>
    <t>勾配スタイロＢ　９１０Ｘ９１０</t>
  </si>
  <si>
    <t>35-45×910×910mm10枚／ﾃｰﾌﾟ</t>
  </si>
  <si>
    <t>B00020110300024</t>
  </si>
  <si>
    <t>勾配スタイロＢ１５０１５０×９１０</t>
  </si>
  <si>
    <t>35-36.5×150×910mm10枚／ﾃｰﾌﾟ</t>
  </si>
  <si>
    <t>B00020110300023</t>
  </si>
  <si>
    <t>勾配スタイロＢ２／３６０５Ｘ９１０</t>
  </si>
  <si>
    <t>35-42.5×605×910mm10枚／ﾃｰﾌﾟ</t>
  </si>
  <si>
    <t>B00020110300014</t>
  </si>
  <si>
    <t>勾配スタイロＤ　　</t>
  </si>
  <si>
    <t>35-55×910×910mm10枚／ﾃｰﾌﾟ</t>
  </si>
  <si>
    <t>B00020110300031</t>
  </si>
  <si>
    <t>勾配スタイロＲ－Ａ</t>
  </si>
  <si>
    <t>10-15×200×1,000mm10枚／ﾃｰﾌﾟ</t>
  </si>
  <si>
    <t>B00020110300032</t>
  </si>
  <si>
    <t>勾配スタイロＲ－Ｂ</t>
  </si>
  <si>
    <t>15-20×200×1,000mm10枚／ﾃｰﾌﾟ</t>
  </si>
  <si>
    <t>B00020110300033</t>
  </si>
  <si>
    <t>勾配スタイロＲ－Ｃ</t>
  </si>
  <si>
    <t>20-26×200×1,000mm10枚／ﾃｰﾌﾟ</t>
  </si>
  <si>
    <t>B00020110300034</t>
  </si>
  <si>
    <t>勾配スタイロＲ－Ｄ</t>
  </si>
  <si>
    <t>26-32×200×1,000mm10枚／ﾃｰﾌﾟ</t>
  </si>
  <si>
    <t>B00020110300035</t>
  </si>
  <si>
    <t>勾配スタイロＲ－Ｐ</t>
  </si>
  <si>
    <t>5-35×200×250mm10枚／ﾃｰﾌﾟ</t>
  </si>
  <si>
    <t>B00020110300050</t>
  </si>
  <si>
    <t>勾配用スタイロＦ－６</t>
  </si>
  <si>
    <t>B00020110100951</t>
  </si>
  <si>
    <t>硬化剤パーメックＮＲ　</t>
  </si>
  <si>
    <t>10kg入/箱</t>
  </si>
  <si>
    <t>B00020110101885</t>
  </si>
  <si>
    <t>鋼板ディスク３０　</t>
  </si>
  <si>
    <t>B00020250100004</t>
  </si>
  <si>
    <t>高耐久パナホーム専用ルーフィング</t>
  </si>
  <si>
    <t>B00020250100005</t>
  </si>
  <si>
    <t>高耐久パナホーム専用ルーフィング１１．３</t>
  </si>
  <si>
    <t>B00020110500249</t>
  </si>
  <si>
    <t>腰折水切ＧＬ黒</t>
  </si>
  <si>
    <t>B00020110500250</t>
  </si>
  <si>
    <t>腰折水切ＧＬ茶</t>
  </si>
  <si>
    <t>B00010110100350</t>
  </si>
  <si>
    <t>砂付ガムトップ　</t>
  </si>
  <si>
    <t>B00020110101050</t>
  </si>
  <si>
    <t>在来浴室スリーブ管　</t>
  </si>
  <si>
    <t xml:space="preserve">個 </t>
  </si>
  <si>
    <t>B00020110101045</t>
  </si>
  <si>
    <t>在来浴室ドレンリング　</t>
  </si>
  <si>
    <t>B00020110500212</t>
  </si>
  <si>
    <t>捨板水切ＧＬＷ型　黒</t>
  </si>
  <si>
    <t>B00020110500213</t>
  </si>
  <si>
    <t>捨板水切ＧＬＷ型　茶</t>
  </si>
  <si>
    <t>B00020110500210</t>
  </si>
  <si>
    <t>捨板水切ＧＬ黒</t>
  </si>
  <si>
    <t>B00020110500211</t>
  </si>
  <si>
    <t>捨板水切ＧＬ茶</t>
  </si>
  <si>
    <t>B00020110500223</t>
  </si>
  <si>
    <t>住宅用雪止め金具黒</t>
  </si>
  <si>
    <t>ｽﾃﾝﾚｽ製 1.0mm</t>
  </si>
  <si>
    <t>B00020110101040</t>
  </si>
  <si>
    <t>小型角型オーバーフロー管Ｌ</t>
  </si>
  <si>
    <t xml:space="preserve">L=180 1個／箱 </t>
  </si>
  <si>
    <t>B00030110100011</t>
  </si>
  <si>
    <t>小倉サンダイン用コンビテナー</t>
  </si>
  <si>
    <t>B00020210100005</t>
  </si>
  <si>
    <t>伸張シートカット１００</t>
    <phoneticPr fontId="58"/>
  </si>
  <si>
    <t>B00020210100006</t>
  </si>
  <si>
    <t>伸張シートロール２００</t>
  </si>
  <si>
    <t>B00010010100900</t>
  </si>
  <si>
    <t>新強力エコフィットＣ</t>
  </si>
  <si>
    <t>1m×8m 2.9mm厚</t>
  </si>
  <si>
    <t>B00010120400011</t>
  </si>
  <si>
    <t>水系用硬化剤　</t>
  </si>
  <si>
    <t>0.3kg／缶 4缶入／箱</t>
  </si>
  <si>
    <t>B00010120400017</t>
  </si>
  <si>
    <t>水系用硬化剤　夏用　</t>
  </si>
  <si>
    <t>B00010120400013</t>
  </si>
  <si>
    <t>水系用硬化剤速硬化</t>
  </si>
  <si>
    <t>B00010120400014</t>
  </si>
  <si>
    <t>水性プライマーＣ　</t>
  </si>
  <si>
    <t>B00010110101947</t>
  </si>
  <si>
    <t>水性プライマーＬ　</t>
  </si>
  <si>
    <t>B00010110101945</t>
  </si>
  <si>
    <t>水性プライマーＭＳ　</t>
  </si>
  <si>
    <t>B00020110200507</t>
  </si>
  <si>
    <t>水切シート１０００</t>
  </si>
  <si>
    <t>B00020110200505</t>
  </si>
  <si>
    <t>水切シート３００</t>
    <phoneticPr fontId="58"/>
  </si>
  <si>
    <t>B00020110200506</t>
  </si>
  <si>
    <t>水切シート５００</t>
  </si>
  <si>
    <t>B00010110101762</t>
  </si>
  <si>
    <t>雪止め金具　黒</t>
    <phoneticPr fontId="58"/>
  </si>
  <si>
    <t>B00010110101761</t>
  </si>
  <si>
    <t>雪止め金具　新茶</t>
    <phoneticPr fontId="58"/>
  </si>
  <si>
    <t>B00010110100830</t>
  </si>
  <si>
    <t>絶縁クロス１０００</t>
  </si>
  <si>
    <t>1,000mm×100m</t>
  </si>
  <si>
    <t>B00010110100880</t>
  </si>
  <si>
    <t>絶縁シート</t>
  </si>
  <si>
    <t>厚0.15mm: 1m×100m</t>
    <phoneticPr fontId="58"/>
  </si>
  <si>
    <t>B00020110200841</t>
  </si>
  <si>
    <t>先張防水シート　</t>
  </si>
  <si>
    <t>B00020110200843</t>
  </si>
  <si>
    <t>先張防水シート　３５０</t>
  </si>
  <si>
    <t>350mm×20m　4巻／箱</t>
    <phoneticPr fontId="58"/>
  </si>
  <si>
    <t>B00020110200842</t>
  </si>
  <si>
    <t>先張防水シート　５００</t>
  </si>
  <si>
    <t>B00010120100502</t>
  </si>
  <si>
    <t>速硬化ＯＴコートＡ　グリーン　ＤＳ－２</t>
    <phoneticPr fontId="58"/>
  </si>
  <si>
    <t>B00010120100501</t>
  </si>
  <si>
    <t>速硬化ＯＴコートＡ　グレー　ＤＳ－１</t>
    <phoneticPr fontId="58"/>
  </si>
  <si>
    <t>B00010120100512</t>
  </si>
  <si>
    <t>速硬化ＯＴコートＡ　ライトグレー　ＤＳ－１２</t>
    <phoneticPr fontId="58"/>
  </si>
  <si>
    <t>B00010120100542</t>
  </si>
  <si>
    <t>速硬化ＯＴコートＡ　ライトブラウン　ＤＳ－４２</t>
    <phoneticPr fontId="58"/>
  </si>
  <si>
    <t>B00010120100702</t>
  </si>
  <si>
    <t>速硬化ＯＴコートシリコーン　Ｓグリーン　ＥＳ－２</t>
  </si>
  <si>
    <t>B00010120100701</t>
  </si>
  <si>
    <t>速硬化ＯＴコートシリコーン　Ｓグレー　ＥＳ－１</t>
  </si>
  <si>
    <t>B00010120100704</t>
  </si>
  <si>
    <t>速硬化ＯＴコートシリコーン　Ｓブラウン　ＥＳ－４</t>
  </si>
  <si>
    <t>B00010120100182</t>
  </si>
  <si>
    <t>速硬化ＯＴプライマーＭブルー</t>
  </si>
  <si>
    <t xml:space="preserve">8kg／缶  </t>
  </si>
  <si>
    <t>B00020110101894</t>
  </si>
  <si>
    <t>太陽光　３０＊３０　ＺＥＡ６０６</t>
  </si>
  <si>
    <t xml:space="preserve">200*140mm t=4.5 6個/ｾｯﾄ </t>
  </si>
  <si>
    <t>B00020110101895</t>
  </si>
  <si>
    <t>太陽光　Ｌアングル　ＺＥＡ６０７</t>
  </si>
  <si>
    <t>B00020110100813</t>
  </si>
  <si>
    <t>耐火用オーバーフロー管</t>
  </si>
  <si>
    <t xml:space="preserve">L=200 </t>
  </si>
  <si>
    <t>B00020110100811</t>
  </si>
  <si>
    <t>耐火用タテドレン　</t>
  </si>
  <si>
    <t>ｽﾃﾝﾚｽｶﾊﾞｰ付ﾊﾟｲﾌﾟ430mm・被膜335mm</t>
  </si>
  <si>
    <t>B00020110100812</t>
  </si>
  <si>
    <t>耐火用ヨコドレン　</t>
  </si>
  <si>
    <t>ｽﾃﾝﾚｽｶﾊﾞｰ付ﾊﾟｲﾌﾟ200mm・被膜120mm</t>
  </si>
  <si>
    <t>B00020240100010</t>
  </si>
  <si>
    <t>大和テープバラ　ＧＲＴＰ－１００×１５</t>
  </si>
  <si>
    <t>B00020240100007</t>
  </si>
  <si>
    <t>大和テープバラ　ＧＲＴＰ－１００×２０</t>
  </si>
  <si>
    <t>B00020240100011</t>
  </si>
  <si>
    <t>大和テープバラ　ＧＲＴＰ－２００×１５</t>
  </si>
  <si>
    <t>B00020240100008</t>
  </si>
  <si>
    <t>大和テープバラ　ＧＲＴＰ－２００×２０</t>
  </si>
  <si>
    <t>B00020240100009</t>
  </si>
  <si>
    <t>大和テープバラ　ＧＲＴＰ－５０×１５</t>
  </si>
  <si>
    <t>B00020240100006</t>
  </si>
  <si>
    <t>大和テープバラ　ＧＲＴＰ－５０×２０</t>
  </si>
  <si>
    <t>B00020240100002</t>
  </si>
  <si>
    <t>大和ルーフ　ＧＲＦ－０５６Ｓ</t>
  </si>
  <si>
    <t>B00020240100003</t>
  </si>
  <si>
    <t>大和ルーフ　ＧＲＦ－１０１Ｓ</t>
  </si>
  <si>
    <t>B00020240100004</t>
  </si>
  <si>
    <t>大和ルーフ　ＧＲＦ－１０１Ｓ・３０ｍ巻</t>
  </si>
  <si>
    <t>B00010130200047</t>
  </si>
  <si>
    <t>脱気テープ５０ｍｍ</t>
    <phoneticPr fontId="58"/>
  </si>
  <si>
    <t>50mm×30m10本／箱</t>
  </si>
  <si>
    <t>B00020110300044</t>
  </si>
  <si>
    <t>脱気溝付勾配スタイロＡ１５０Ｍ</t>
  </si>
  <si>
    <t>B00020110300043</t>
  </si>
  <si>
    <t>脱気溝付勾配スタイロＡ２／３Ｍ</t>
  </si>
  <si>
    <t>B00020110300041</t>
  </si>
  <si>
    <t>脱気溝付勾配スタイロＡＭ</t>
  </si>
  <si>
    <t>B00020110300046</t>
  </si>
  <si>
    <t>脱気溝付勾配スタイロＢ１５０Ｍ</t>
  </si>
  <si>
    <t>B00020110300045</t>
  </si>
  <si>
    <t>脱気溝付勾配スタイロＢ２／３Ｍ</t>
  </si>
  <si>
    <t>B00020110300042</t>
  </si>
  <si>
    <t>脱気溝付勾配スタイロＢＭ</t>
  </si>
  <si>
    <t>B00010110101602</t>
  </si>
  <si>
    <t>谷用シングル　ＳＡ－１２</t>
  </si>
  <si>
    <t>B00010110101605</t>
  </si>
  <si>
    <t>谷用シングル　ＳＡ－２００</t>
  </si>
  <si>
    <t>B00010110101610</t>
  </si>
  <si>
    <t>谷用シングル　ＳＡ－３１０</t>
  </si>
  <si>
    <t>B00010110101615</t>
  </si>
  <si>
    <t>谷用シングル　ＳＡ－３２０</t>
  </si>
  <si>
    <t>B00010110101620</t>
  </si>
  <si>
    <t>谷用シングル　ＳＡ－３３０</t>
  </si>
  <si>
    <t>B00010110101600</t>
  </si>
  <si>
    <t>谷用シングル　ＳＡ－８</t>
  </si>
  <si>
    <t>B00020110101888</t>
  </si>
  <si>
    <t>段差マット２２０　</t>
  </si>
  <si>
    <t>465mm×220mm15枚入り</t>
  </si>
  <si>
    <t>B00010110300004</t>
  </si>
  <si>
    <t>転圧ローラー２３０Ｌ大型</t>
  </si>
  <si>
    <t>B00010110300003</t>
  </si>
  <si>
    <t>転圧ローラー２３０Ｍ中型</t>
  </si>
  <si>
    <t>B00020110500247</t>
  </si>
  <si>
    <t>土台水切ＧＬ黒</t>
  </si>
  <si>
    <t>耐摩ｶﾗｰGL0.35mmL=3,030mm</t>
  </si>
  <si>
    <t>B00020110500248</t>
  </si>
  <si>
    <t>土台水切ＧＬ茶</t>
  </si>
  <si>
    <t>B00020270100013</t>
  </si>
  <si>
    <t>東栄住宅専用ルーフィング</t>
  </si>
  <si>
    <t>B00020270100020</t>
  </si>
  <si>
    <t>東建専用リブルーフ</t>
  </si>
  <si>
    <t>B00020110500352</t>
  </si>
  <si>
    <t>棟包　黒</t>
  </si>
  <si>
    <t>ﾀｲﾏGL0.35mmL=1,820mm</t>
  </si>
  <si>
    <t>B00020110500353</t>
  </si>
  <si>
    <t>棟包　茶</t>
  </si>
  <si>
    <t>B00020110500356</t>
  </si>
  <si>
    <t>棟包剣先　黒</t>
  </si>
  <si>
    <t>ﾀｲﾏGL0.35mmL=420mm</t>
  </si>
  <si>
    <t>B00020110500357</t>
  </si>
  <si>
    <t>棟包剣先　茶</t>
  </si>
  <si>
    <t>B00010110300088</t>
  </si>
  <si>
    <t>灯油Ｂスチールケース</t>
  </si>
  <si>
    <t>B00010110300090</t>
  </si>
  <si>
    <t>灯油Ｂタンク</t>
  </si>
  <si>
    <t>B00010110300087</t>
  </si>
  <si>
    <t>灯油Ｂツインホース</t>
  </si>
  <si>
    <t>B00010110300089</t>
  </si>
  <si>
    <t>灯油Ｂバーナー</t>
  </si>
  <si>
    <t>B00010110300086</t>
  </si>
  <si>
    <t>灯油バーナー　</t>
  </si>
  <si>
    <t>B00020110102720</t>
  </si>
  <si>
    <t>内水切ＲＩＢ１１００　ＢＫ</t>
  </si>
  <si>
    <t>B00020110102719</t>
  </si>
  <si>
    <t>内水切ＲＩＢ１１００　ＳＧ</t>
  </si>
  <si>
    <t>B00020110102721</t>
  </si>
  <si>
    <t>内水切ＲＩＢ１１００　ＷＨ</t>
  </si>
  <si>
    <t>B00020110102726</t>
  </si>
  <si>
    <t>内水切ＲＩＢジョイント板　ＢＫ</t>
  </si>
  <si>
    <t>B00020110102725</t>
  </si>
  <si>
    <t>内水切ＲＩＢジョイント板　ＳＧ</t>
  </si>
  <si>
    <t>B00020110102727</t>
  </si>
  <si>
    <t>内水切ＲＩＢジョイント板　ＷＨ</t>
  </si>
  <si>
    <t>B00020110102723</t>
  </si>
  <si>
    <t>内水切ＲＩＢ入隅　ＢＫ</t>
  </si>
  <si>
    <t>B00020110102722</t>
  </si>
  <si>
    <t>内水切ＲＩＢ入隅　ＳＧ</t>
  </si>
  <si>
    <t>B00020110102724</t>
  </si>
  <si>
    <t>内水切ＲＩＢ入隅　ＷＨ</t>
  </si>
  <si>
    <t>B00020110102729</t>
  </si>
  <si>
    <t>内水切取付ビス　１９ＢＫ</t>
  </si>
  <si>
    <t>L=19mm 200本/箱</t>
  </si>
  <si>
    <t>B00020110102728</t>
  </si>
  <si>
    <t>内水切取付ビス　１９ＳＧ</t>
  </si>
  <si>
    <t>B00020110102730</t>
  </si>
  <si>
    <t>内水切取付ビス　１９ＷＨ</t>
  </si>
  <si>
    <t>B00020110102732</t>
  </si>
  <si>
    <t>内水切取付ビス　３５ＢＫ</t>
  </si>
  <si>
    <t>L=35mm 200本/箱</t>
  </si>
  <si>
    <t>B00020110102731</t>
  </si>
  <si>
    <t>内水切取付ビス　３５ＳＧ</t>
  </si>
  <si>
    <t>B00020110102733</t>
  </si>
  <si>
    <t>内水切取付ビス　３５ＷＨ</t>
  </si>
  <si>
    <t>B00020110101880</t>
  </si>
  <si>
    <t>不陸シート　</t>
  </si>
  <si>
    <t>1m×1m t=2mm20枚／包</t>
  </si>
  <si>
    <t>B00010150100050</t>
  </si>
  <si>
    <t>不陸調整プレート　</t>
  </si>
  <si>
    <t>200個／袋</t>
  </si>
  <si>
    <t>B00020110500216</t>
  </si>
  <si>
    <t>壁際止り役物ステン黒</t>
  </si>
  <si>
    <t>ｶﾗｰｽﾃﾝﾚｽ 0.3mm</t>
  </si>
  <si>
    <t>B00020110200511</t>
  </si>
  <si>
    <t>壁止まりシート　</t>
  </si>
  <si>
    <t>500mm×1m40枚／箱</t>
  </si>
  <si>
    <t>B00030110101075</t>
  </si>
  <si>
    <t>偏心Ｓソケット　</t>
  </si>
  <si>
    <t>B00020110500245</t>
  </si>
  <si>
    <t>片流れ棟包　黒　</t>
  </si>
  <si>
    <t>B00020110500246</t>
  </si>
  <si>
    <t>片流れ棟包　茶　</t>
  </si>
  <si>
    <t>B00020110101231</t>
  </si>
  <si>
    <t>万能ビスＨＬ－７５</t>
  </si>
  <si>
    <t>290×430×1102,000本／箱</t>
  </si>
  <si>
    <t>B00020110101232</t>
  </si>
  <si>
    <t>万能ビスＨＬ－９０</t>
  </si>
  <si>
    <t>290×430×1101,500本／箱</t>
  </si>
  <si>
    <t>B00010130108910</t>
  </si>
  <si>
    <t>免振ディスク　</t>
  </si>
  <si>
    <t>B00010130108025</t>
  </si>
  <si>
    <t>溶着剤</t>
  </si>
  <si>
    <t>B00010120103200</t>
  </si>
  <si>
    <t>立上り用オルタックエース</t>
  </si>
  <si>
    <t>B00010120100131</t>
  </si>
  <si>
    <t>立上り用ステンレスベーパス</t>
  </si>
  <si>
    <t>ｾｯﾄ(本体4ｺ･ｱﾝｶｰ16本･ﾌﾟﾚｰﾄ4枚)</t>
  </si>
  <si>
    <t>ＧＯ－ＪＩＮ　　Ｔ　６ｋｇ</t>
    <phoneticPr fontId="58"/>
  </si>
  <si>
    <t>6kgｾｯﾄ (主剤:2.4kg･硬化剤:3.6kg)</t>
    <phoneticPr fontId="58"/>
  </si>
  <si>
    <t>ＧＯ－ＪＩＮ　　ＨＳ　６ｋｇ　主剤</t>
    <rPh sb="15" eb="17">
      <t>シュザイ</t>
    </rPh>
    <phoneticPr fontId="58"/>
  </si>
  <si>
    <t xml:space="preserve">2.4kg／缶 </t>
    <phoneticPr fontId="58"/>
  </si>
  <si>
    <t>ＧＯ－ＪＩＮ　　ＨＳ　６ｋｇ　硬化剤</t>
    <rPh sb="15" eb="18">
      <t>コウカザイ</t>
    </rPh>
    <phoneticPr fontId="58"/>
  </si>
  <si>
    <t xml:space="preserve">3.6kg／缶 </t>
    <phoneticPr fontId="58"/>
  </si>
  <si>
    <t xml:space="preserve">缶 </t>
    <phoneticPr fontId="58"/>
  </si>
  <si>
    <t>ＧＯ－ＪＩＮ　　Ｔ　６ｋｇ　主剤</t>
    <phoneticPr fontId="58"/>
  </si>
  <si>
    <t>ＧＯ－ＪＩＮ　　Ｔ　６ｋｇ　硬化剤</t>
    <phoneticPr fontId="58"/>
  </si>
  <si>
    <t>ＶＧ排水レールＥＸ　ＶＧＲ－</t>
    <rPh sb="2" eb="4">
      <t>ハイスイ</t>
    </rPh>
    <phoneticPr fontId="58"/>
  </si>
  <si>
    <t>25ｍ／箱</t>
    <rPh sb="4" eb="5">
      <t>ハコ</t>
    </rPh>
    <phoneticPr fontId="58"/>
  </si>
  <si>
    <t>ＶＧ排水レール　ＶＧＤ－</t>
    <rPh sb="2" eb="4">
      <t>ハイスイ</t>
    </rPh>
    <phoneticPr fontId="58"/>
  </si>
  <si>
    <t>ＶＧ排水ホルダーＥＸ　ＶＧＨ－</t>
    <rPh sb="2" eb="4">
      <t>ハイスイ</t>
    </rPh>
    <phoneticPr fontId="58"/>
  </si>
  <si>
    <t>ホルダー20個　接着剤1個</t>
    <rPh sb="6" eb="7">
      <t>コ</t>
    </rPh>
    <rPh sb="8" eb="11">
      <t>セッチャクザイ</t>
    </rPh>
    <rPh sb="12" eb="13">
      <t>コ</t>
    </rPh>
    <phoneticPr fontId="58"/>
  </si>
  <si>
    <t>ＶＧマジキリ　ＶＧＭ－</t>
    <phoneticPr fontId="58"/>
  </si>
  <si>
    <t>6本／箱</t>
    <rPh sb="1" eb="2">
      <t>ホン</t>
    </rPh>
    <rPh sb="3" eb="4">
      <t>ハコ</t>
    </rPh>
    <phoneticPr fontId="58"/>
  </si>
  <si>
    <t>ＯＴコートシリコーンクール　ＳＣライトグリーン</t>
    <phoneticPr fontId="58"/>
  </si>
  <si>
    <t>エクスパンドR</t>
    <phoneticPr fontId="58"/>
  </si>
  <si>
    <t>32kgｾｯﾄ (主剤:16kg・硬化剤:16kg)</t>
    <phoneticPr fontId="58"/>
  </si>
  <si>
    <t>エクスパンドT</t>
    <phoneticPr fontId="58"/>
  </si>
  <si>
    <t>20kgｾｯﾄ (主剤:8kg・硬化剤:12kg)</t>
    <phoneticPr fontId="58"/>
  </si>
  <si>
    <t>EXハードコート</t>
    <phoneticPr fontId="58"/>
  </si>
  <si>
    <t>GO-JIN・エクスパンド用硬化促進剤</t>
    <rPh sb="13" eb="14">
      <t>ヨウ</t>
    </rPh>
    <rPh sb="14" eb="16">
      <t>コウカ</t>
    </rPh>
    <rPh sb="16" eb="19">
      <t>ソクシンザイ</t>
    </rPh>
    <phoneticPr fontId="58"/>
  </si>
  <si>
    <t>7kg／缶</t>
    <rPh sb="4" eb="5">
      <t>カン</t>
    </rPh>
    <phoneticPr fontId="58"/>
  </si>
  <si>
    <t>缶</t>
    <rPh sb="0" eb="1">
      <t>カン</t>
    </rPh>
    <phoneticPr fontId="58"/>
  </si>
  <si>
    <t>OTコートフッ素クール</t>
    <rPh sb="7" eb="8">
      <t>ソ</t>
    </rPh>
    <phoneticPr fontId="58"/>
  </si>
  <si>
    <t>速硬化オルタックプライマーE</t>
    <rPh sb="0" eb="1">
      <t>ソク</t>
    </rPh>
    <rPh sb="1" eb="3">
      <t>コウカ</t>
    </rPh>
    <phoneticPr fontId="58"/>
  </si>
  <si>
    <t>30kgｾｯﾄ(主剤:15kg･硬化剤:15kg)</t>
    <phoneticPr fontId="58"/>
  </si>
  <si>
    <t>OTグリップA</t>
    <phoneticPr fontId="58"/>
  </si>
  <si>
    <t>25kg／袋</t>
    <rPh sb="5" eb="6">
      <t>フクロ</t>
    </rPh>
    <phoneticPr fontId="58"/>
  </si>
  <si>
    <t>袋</t>
    <phoneticPr fontId="58"/>
  </si>
  <si>
    <t>VGメジパス</t>
    <phoneticPr fontId="58"/>
  </si>
  <si>
    <t>0.2mm: 90mm×1m　100枚／箱</t>
    <rPh sb="18" eb="19">
      <t>マイ</t>
    </rPh>
    <rPh sb="20" eb="21">
      <t>ハコ</t>
    </rPh>
    <phoneticPr fontId="58"/>
  </si>
  <si>
    <t>VTボンド　3kg</t>
    <phoneticPr fontId="58"/>
  </si>
  <si>
    <t>3kg／缶</t>
    <rPh sb="4" eb="5">
      <t>カン</t>
    </rPh>
    <phoneticPr fontId="58"/>
  </si>
  <si>
    <t>FBキャップ</t>
    <phoneticPr fontId="58"/>
  </si>
  <si>
    <t>厚さ 1.2mm 410mm×1000mm　25枚／箱</t>
    <rPh sb="0" eb="1">
      <t>アツ</t>
    </rPh>
    <rPh sb="24" eb="25">
      <t>マイ</t>
    </rPh>
    <rPh sb="26" eb="27">
      <t>ハコ</t>
    </rPh>
    <phoneticPr fontId="58"/>
  </si>
  <si>
    <t>FBコート　ダークグレー</t>
    <phoneticPr fontId="58"/>
  </si>
  <si>
    <t>12kg/セット　（A 剤:10kg、B 剤:2kg）</t>
    <rPh sb="12" eb="13">
      <t>ザイ</t>
    </rPh>
    <rPh sb="21" eb="22">
      <t>ザイ</t>
    </rPh>
    <phoneticPr fontId="58"/>
  </si>
  <si>
    <t>FBコート　ブラウン</t>
    <phoneticPr fontId="58"/>
  </si>
  <si>
    <t>FBコート　アンバー</t>
    <phoneticPr fontId="58"/>
  </si>
  <si>
    <t>ステンレスベーパスNⅡ</t>
    <phoneticPr fontId="58"/>
  </si>
  <si>
    <t>ステンレスベーパスWⅡ</t>
    <phoneticPr fontId="58"/>
  </si>
  <si>
    <t>ステンレスベーパスN・W用アジャスター</t>
    <rPh sb="12" eb="13">
      <t>ヨウ</t>
    </rPh>
    <phoneticPr fontId="58"/>
  </si>
  <si>
    <t>ステンレスタイ３６２</t>
    <phoneticPr fontId="58"/>
  </si>
  <si>
    <t>20本／袋</t>
    <rPh sb="2" eb="3">
      <t>ホン</t>
    </rPh>
    <rPh sb="4" eb="5">
      <t>フクロ</t>
    </rPh>
    <phoneticPr fontId="58"/>
  </si>
  <si>
    <t>レイヤベスト</t>
    <phoneticPr fontId="58"/>
  </si>
  <si>
    <t>レイヤベスト（カット品）</t>
    <phoneticPr fontId="58"/>
  </si>
  <si>
    <t>ポリマリットフェース</t>
    <phoneticPr fontId="58"/>
  </si>
  <si>
    <t>ポリマリットＰＳ</t>
    <phoneticPr fontId="58"/>
  </si>
  <si>
    <t>ATディスク6</t>
    <phoneticPr fontId="58"/>
  </si>
  <si>
    <t>100枚／箱</t>
    <rPh sb="3" eb="4">
      <t>マイ</t>
    </rPh>
    <rPh sb="5" eb="6">
      <t>ハコ</t>
    </rPh>
    <phoneticPr fontId="58"/>
  </si>
  <si>
    <t>ATパッチ15　V-10</t>
    <phoneticPr fontId="58"/>
  </si>
  <si>
    <t>ATパッチ15　V-12</t>
    <phoneticPr fontId="58"/>
  </si>
  <si>
    <t>ATパッチ15　V-16</t>
    <phoneticPr fontId="58"/>
  </si>
  <si>
    <t>ATパッチ15　V-21</t>
    <phoneticPr fontId="58"/>
  </si>
  <si>
    <t>ATパッチ15　V-24</t>
    <phoneticPr fontId="58"/>
  </si>
  <si>
    <t>ATパッチ15　V-43</t>
    <phoneticPr fontId="58"/>
  </si>
  <si>
    <t>ATパッチ20　V-10</t>
    <phoneticPr fontId="58"/>
  </si>
  <si>
    <t>ATパッチ20　V-12</t>
    <phoneticPr fontId="58"/>
  </si>
  <si>
    <t>ATパッチ20　V-16</t>
    <phoneticPr fontId="58"/>
  </si>
  <si>
    <t>ATパッチ20　V-21</t>
    <phoneticPr fontId="58"/>
  </si>
  <si>
    <t>ATパッチ20　V-24</t>
    <phoneticPr fontId="58"/>
  </si>
  <si>
    <t>ATパッチ20　V-43</t>
    <phoneticPr fontId="58"/>
  </si>
  <si>
    <t>ATパッチC15　V-10</t>
    <phoneticPr fontId="58"/>
  </si>
  <si>
    <t>ATパッチC20　V-10</t>
    <phoneticPr fontId="58"/>
  </si>
  <si>
    <t>ATパッチZ20　V-14</t>
    <phoneticPr fontId="58"/>
  </si>
  <si>
    <t>ATパッチZC20　V-10</t>
    <phoneticPr fontId="58"/>
  </si>
  <si>
    <t>UシールZC　V-10</t>
    <phoneticPr fontId="58"/>
  </si>
  <si>
    <t>1kg</t>
    <phoneticPr fontId="58"/>
  </si>
  <si>
    <t>UシールZC　V-14</t>
    <phoneticPr fontId="58"/>
  </si>
  <si>
    <t>コーナーパッチＺＣ出隅　Ｖ－１０</t>
    <phoneticPr fontId="58"/>
  </si>
  <si>
    <t>25個入／袋</t>
    <rPh sb="2" eb="4">
      <t>コイ</t>
    </rPh>
    <rPh sb="5" eb="6">
      <t>フクロ</t>
    </rPh>
    <phoneticPr fontId="58"/>
  </si>
  <si>
    <t>コーナーパッチＺＣ出隅　Ｖ－１４</t>
    <phoneticPr fontId="58"/>
  </si>
  <si>
    <t>VTプライマーG</t>
    <phoneticPr fontId="58"/>
  </si>
  <si>
    <t>6kgｾｯﾄ (主剤:2kg･硬化剤:4kg)</t>
    <phoneticPr fontId="58"/>
  </si>
  <si>
    <t>PV絶縁シート</t>
    <rPh sb="2" eb="4">
      <t>ゼツエン</t>
    </rPh>
    <phoneticPr fontId="58"/>
  </si>
  <si>
    <t>巻</t>
    <rPh sb="0" eb="1">
      <t>マキ</t>
    </rPh>
    <phoneticPr fontId="58"/>
  </si>
  <si>
    <t>PV絶縁テープ</t>
    <rPh sb="2" eb="4">
      <t>ゼツエン</t>
    </rPh>
    <phoneticPr fontId="58"/>
  </si>
  <si>
    <t>100mm×50m</t>
    <phoneticPr fontId="58"/>
  </si>
  <si>
    <t>オルタックスプレーＧＧ</t>
    <phoneticPr fontId="58"/>
  </si>
  <si>
    <t>390kg/セット(主剤:202kg、硬化剤:180kg、トナー:8kg)</t>
    <phoneticPr fontId="58"/>
  </si>
  <si>
    <t>オルタックスプレーＧＧ－Ｓ</t>
    <phoneticPr fontId="58"/>
  </si>
  <si>
    <t>35.12kg/セット(主剤:18.2kg、硬化剤:16.2kg、トナー:0.72kg)</t>
    <phoneticPr fontId="58"/>
  </si>
  <si>
    <t>ＯＴグリップ　スロープ用</t>
    <phoneticPr fontId="58"/>
  </si>
  <si>
    <t>25kg/袋</t>
    <phoneticPr fontId="58"/>
  </si>
  <si>
    <t>ライナールーフィングラムダ</t>
    <phoneticPr fontId="58"/>
  </si>
  <si>
    <t>1ｍ×20ｍ</t>
    <phoneticPr fontId="58"/>
  </si>
  <si>
    <t>ソーラーベースＤ</t>
    <phoneticPr fontId="58"/>
  </si>
  <si>
    <t>160×160mm 2個/箱</t>
    <phoneticPr fontId="58"/>
  </si>
  <si>
    <t>ＭＲビス６０</t>
    <phoneticPr fontId="58"/>
  </si>
  <si>
    <t>長さ:60 mm 径:5 mm 100 本/箱</t>
    <phoneticPr fontId="58"/>
  </si>
  <si>
    <t>マットＦＣⅡ</t>
    <phoneticPr fontId="58"/>
  </si>
  <si>
    <t>1050mm×50m</t>
    <phoneticPr fontId="58"/>
  </si>
  <si>
    <t>マットＦＣⅡ（カット品）</t>
    <phoneticPr fontId="58"/>
  </si>
  <si>
    <t>200mm×50m</t>
    <phoneticPr fontId="58"/>
  </si>
  <si>
    <t>強力ガムフェースＥＸ－Ｖ</t>
    <phoneticPr fontId="58"/>
  </si>
  <si>
    <t>ＲＶ混和剤Ａ</t>
    <phoneticPr fontId="58"/>
  </si>
  <si>
    <t>8kg</t>
    <phoneticPr fontId="58"/>
  </si>
  <si>
    <t>缶</t>
    <phoneticPr fontId="58"/>
  </si>
  <si>
    <t>ＲＶ混和剤Ｂ</t>
    <phoneticPr fontId="58"/>
  </si>
  <si>
    <t>4kg</t>
    <phoneticPr fontId="58"/>
  </si>
  <si>
    <t>フレクターベースＬクール　クールライトグリーン</t>
    <phoneticPr fontId="58"/>
  </si>
  <si>
    <t>7kgｾｯﾄ (主剤:3kg･硬化剤:4kg)</t>
    <phoneticPr fontId="58"/>
  </si>
  <si>
    <t>フレクターベースＬシリコーンクール　ＳＣライトグリーン</t>
    <phoneticPr fontId="58"/>
  </si>
  <si>
    <t>プラストボンド</t>
    <phoneticPr fontId="58"/>
  </si>
  <si>
    <t>15kg</t>
    <phoneticPr fontId="58"/>
  </si>
  <si>
    <t>リエナプラス　ＩＶ</t>
    <phoneticPr fontId="58"/>
  </si>
  <si>
    <t>300mm×300mm　10枚／箱</t>
    <phoneticPr fontId="58"/>
  </si>
  <si>
    <t>リエナプラス　ＬＧ</t>
    <phoneticPr fontId="58"/>
  </si>
  <si>
    <t>リエナプラス　ＬＢ</t>
    <phoneticPr fontId="58"/>
  </si>
  <si>
    <t>リエナプラス用端末カバー材</t>
    <phoneticPr fontId="58"/>
  </si>
  <si>
    <t>10本／箱</t>
    <phoneticPr fontId="58"/>
  </si>
  <si>
    <t>リエナプラス用端末カバー材　出隅</t>
    <phoneticPr fontId="58"/>
  </si>
  <si>
    <t>リエナプラス用端末カバー材　入隅</t>
    <phoneticPr fontId="58"/>
  </si>
  <si>
    <t>レスキューシャットＡ　主剤</t>
    <phoneticPr fontId="58"/>
  </si>
  <si>
    <t>18kg／缶</t>
    <phoneticPr fontId="58"/>
  </si>
  <si>
    <t>レスキューシャットＡ　添加剤</t>
    <phoneticPr fontId="58"/>
  </si>
  <si>
    <t>0.9kg／缶</t>
    <phoneticPr fontId="58"/>
  </si>
  <si>
    <t>レスキューシャットＳ</t>
    <phoneticPr fontId="58"/>
  </si>
  <si>
    <t>ＲＳパッカー１００</t>
    <phoneticPr fontId="58"/>
  </si>
  <si>
    <t>100個／箱</t>
    <phoneticPr fontId="58"/>
  </si>
  <si>
    <t>クリンタイトＪ</t>
    <phoneticPr fontId="58"/>
  </si>
  <si>
    <t>10kg袋入り</t>
    <phoneticPr fontId="58"/>
  </si>
  <si>
    <t>テープＧＳ－ＡＬ</t>
  </si>
  <si>
    <t>80mm×50m</t>
  </si>
  <si>
    <t>ＰＶアンカー１００</t>
  </si>
  <si>
    <t>ソーラーベース　Ｗ７０用テンプレート</t>
  </si>
  <si>
    <t>ソーラーベース　ＶＴ用テンプレート</t>
  </si>
  <si>
    <t>ＶＴリブライン Ｖ－１２</t>
  </si>
  <si>
    <t>2,000mm×20本／箱</t>
  </si>
  <si>
    <t>ＡＴディスクＤ８</t>
  </si>
  <si>
    <t>回転防止キャップ</t>
  </si>
  <si>
    <t>＃ステンレスドレーン１２　１０本入</t>
  </si>
  <si>
    <t>φ12 L=5m</t>
  </si>
  <si>
    <t>＃ステンレスドレーン１８　１０本入</t>
  </si>
  <si>
    <t>φ18 L=5m</t>
  </si>
  <si>
    <t>＃立上り断熱ホルダー</t>
  </si>
  <si>
    <t>＃立上り断熱水切 シルバー</t>
  </si>
  <si>
    <t>＃立上り断熱水切Ｊ板 シルバー</t>
  </si>
  <si>
    <t>＃立上り断熱水切出隅 シルバー</t>
  </si>
  <si>
    <t>＃立上り断熱水切入隅 シルバー</t>
  </si>
  <si>
    <t>＃立上り断熱水切小口フタ右 シルバー</t>
  </si>
  <si>
    <t>＃立上り断熱水切小口フタ左 シルバー</t>
  </si>
  <si>
    <t>＃立上り断熱水切 ブラック</t>
  </si>
  <si>
    <t>＃立上り断熱水切Ｊ板 ブラック</t>
  </si>
  <si>
    <t>＃立上り断熱水切出隅 ブラック</t>
  </si>
  <si>
    <t>＃立上り断熱水切入隅 ブラック</t>
  </si>
  <si>
    <t>＃立上り断熱水切小口フタ右 ブラック</t>
  </si>
  <si>
    <t>＃立上り断熱水切小口フタ左 ブラック</t>
  </si>
  <si>
    <t>コーナーパッチＺＣ入隅　Ｖ－１０</t>
    <phoneticPr fontId="58"/>
  </si>
  <si>
    <t>25個入／袋</t>
  </si>
  <si>
    <t>コーナーパッチＺＣ入隅　Ｖ－１４</t>
    <phoneticPr fontId="58"/>
  </si>
  <si>
    <t>ＶＴドレンセット　たて４５　Ｓ</t>
  </si>
  <si>
    <t>ｷｬｯﾌﾟ同梱</t>
  </si>
  <si>
    <t>ＶＴドレンセット　たて６０　Ｓ</t>
  </si>
  <si>
    <t>ＶＴドレンセット　たて７５　Ｓ</t>
  </si>
  <si>
    <t>ＶＴドレンセット　たて７５　Ｌ</t>
  </si>
  <si>
    <t>ＶＴドレンセット　たて９０　Ｌ</t>
  </si>
  <si>
    <t>ＶＴドレンセット　たて１１５　Ｌ</t>
  </si>
  <si>
    <t>ＶＴドレンセット　たて１４０　Ｌ</t>
  </si>
  <si>
    <t>フレクターベースＶ　Ｔ－１２</t>
  </si>
  <si>
    <t>フレクターベースＶ　Ｔ－１４</t>
  </si>
  <si>
    <t>フレクターベースＶ　Ｔ－１６</t>
  </si>
  <si>
    <t>フレクターベースＶ　Ｔ－２１</t>
  </si>
  <si>
    <t>フレクターベースＶ　Ｔ－２４</t>
  </si>
  <si>
    <t>フレクターベースＶ　Ｔ－４３</t>
  </si>
  <si>
    <t>ステムカバーステンカラー</t>
  </si>
  <si>
    <t>ステムカバー茶色</t>
    <phoneticPr fontId="58"/>
  </si>
  <si>
    <t>ドレンキャップＶＴ</t>
    <phoneticPr fontId="58"/>
  </si>
  <si>
    <t>フラットＧＣ</t>
    <phoneticPr fontId="58"/>
  </si>
  <si>
    <t>ＡＧテープ１５０</t>
    <phoneticPr fontId="58"/>
  </si>
  <si>
    <t>150ｍｍ×25ｍ</t>
    <phoneticPr fontId="58"/>
  </si>
  <si>
    <t>ガムクールＦＸ</t>
    <phoneticPr fontId="58"/>
  </si>
  <si>
    <t>1m×12ｍ</t>
    <phoneticPr fontId="58"/>
  </si>
  <si>
    <t>両面テープ№５４５　幅１００</t>
    <phoneticPr fontId="58"/>
  </si>
  <si>
    <t>100ｍｍ×15ｍ　12巻／箱</t>
    <phoneticPr fontId="58"/>
  </si>
  <si>
    <t>＃ＡＲケミカルセッター ＥＸ－３５０</t>
    <phoneticPr fontId="58"/>
  </si>
  <si>
    <t>350cc／個ﾉｽﾞﾙ1本付</t>
    <phoneticPr fontId="58"/>
  </si>
  <si>
    <t>個</t>
    <phoneticPr fontId="58"/>
  </si>
  <si>
    <t>＃ＡＲケミカルセッター用ホルダー</t>
    <phoneticPr fontId="58"/>
  </si>
  <si>
    <t>＃ＡＲケミカルセッター用ガン</t>
    <phoneticPr fontId="58"/>
  </si>
  <si>
    <t>ﾎﾙﾀﾞｰ1個付</t>
    <phoneticPr fontId="58"/>
  </si>
  <si>
    <t>＃ＡＲケミカルセッター用ノズル</t>
    <phoneticPr fontId="58"/>
  </si>
  <si>
    <t>10本／袋</t>
    <phoneticPr fontId="58"/>
  </si>
  <si>
    <t>リエナプラスネット ストーンホワイト</t>
    <phoneticPr fontId="58"/>
  </si>
  <si>
    <t>20枚／箱</t>
    <phoneticPr fontId="58"/>
  </si>
  <si>
    <t>リエナプラスネット ニュートラルグレー</t>
    <phoneticPr fontId="58"/>
  </si>
  <si>
    <t>リエナプラスネット　イエローベージュ</t>
    <phoneticPr fontId="58"/>
  </si>
  <si>
    <t>ソーラーベースＤＩＰＳ</t>
  </si>
  <si>
    <t>2個／箱 本体･高ﾅｯﾄ･ﾎﾞﾙﾄ･座金･ﾅｯﾄ同梱</t>
  </si>
  <si>
    <t>ＤＩＰＳソーラースペーサー２５</t>
  </si>
  <si>
    <t>8個入／袋</t>
  </si>
  <si>
    <t>ＤＩＰＳソーラースペーサー３０</t>
  </si>
  <si>
    <t>ＤＩＰＳソーラースペーサー３５</t>
  </si>
  <si>
    <t>ＤＩＰＳソーラースペーサー４０</t>
  </si>
  <si>
    <t>ＤＩＰＳソーラースペーサー５０</t>
  </si>
  <si>
    <t>ＤＩＰＳソーラースペーサー段差調整</t>
  </si>
  <si>
    <t>50枚入／箱</t>
  </si>
  <si>
    <t>HINMEICD</t>
  </si>
  <si>
    <t>床 シ ー ト 工 事 保 証 書</t>
    <rPh sb="0" eb="1">
      <t>ユカ</t>
    </rPh>
    <rPh sb="8" eb="9">
      <t>コウ</t>
    </rPh>
    <rPh sb="10" eb="11">
      <t>コト</t>
    </rPh>
    <rPh sb="12" eb="13">
      <t>タモツ</t>
    </rPh>
    <rPh sb="14" eb="15">
      <t>アカシ</t>
    </rPh>
    <rPh sb="16" eb="17">
      <t>ショ</t>
    </rPh>
    <phoneticPr fontId="2"/>
  </si>
  <si>
    <t>保証内容</t>
    <rPh sb="0" eb="2">
      <t>ホショウ</t>
    </rPh>
    <rPh sb="2" eb="4">
      <t>ナイヨウ</t>
    </rPh>
    <phoneticPr fontId="2"/>
  </si>
  <si>
    <t>代表者</t>
    <rPh sb="0" eb="3">
      <t>ダイヒョウシャ</t>
    </rPh>
    <phoneticPr fontId="2"/>
  </si>
  <si>
    <t>責任範囲</t>
    <rPh sb="0" eb="2">
      <t>セキニン</t>
    </rPh>
    <rPh sb="2" eb="4">
      <t>ハンイ</t>
    </rPh>
    <phoneticPr fontId="2"/>
  </si>
  <si>
    <t>施工部位</t>
    <rPh sb="0" eb="2">
      <t>セコウ</t>
    </rPh>
    <rPh sb="2" eb="4">
      <t>ブイ</t>
    </rPh>
    <phoneticPr fontId="2"/>
  </si>
  <si>
    <t>仕様</t>
    <rPh sb="0" eb="2">
      <t>シヨウ</t>
    </rPh>
    <phoneticPr fontId="2"/>
  </si>
  <si>
    <t>材料製造業者</t>
    <phoneticPr fontId="2"/>
  </si>
  <si>
    <t>（責任範囲：標準仕様及び材料の品質）</t>
    <phoneticPr fontId="2"/>
  </si>
  <si>
    <t>保証期間内、上記工事の契約不適合に起因するシートの剥離が発生した場合は、施工箇所の補修を行います。但し、免責事項に該当する場合や維持管理の不備が原因の場合は保証の対象外と致します。</t>
    <phoneticPr fontId="2"/>
  </si>
  <si>
    <t>1/2ページ</t>
    <phoneticPr fontId="2"/>
  </si>
  <si>
    <t>田島ルーフィング株式会社</t>
    <phoneticPr fontId="2"/>
  </si>
  <si>
    <t>免  責  事  項</t>
    <rPh sb="0" eb="1">
      <t>メン</t>
    </rPh>
    <rPh sb="3" eb="4">
      <t>セキ</t>
    </rPh>
    <rPh sb="6" eb="7">
      <t>コト</t>
    </rPh>
    <rPh sb="9" eb="10">
      <t>コウ</t>
    </rPh>
    <phoneticPr fontId="2"/>
  </si>
  <si>
    <t>下記に表す項目に起因する事象や、維持管理を怠った事に起因する不具合は本保証書の保証対象外となります。尚、本保証書の保証範囲は施工箇所に発生した不具合の復旧に限定され、記載の無い事項は施主と請負業者との工事請負契約書に依るものとします。</t>
    <rPh sb="0" eb="2">
      <t>カキ</t>
    </rPh>
    <rPh sb="3" eb="4">
      <t>アラワ</t>
    </rPh>
    <rPh sb="5" eb="7">
      <t>コウモク</t>
    </rPh>
    <rPh sb="8" eb="10">
      <t>キイン</t>
    </rPh>
    <rPh sb="12" eb="14">
      <t>ジショウ</t>
    </rPh>
    <rPh sb="16" eb="18">
      <t>イジ</t>
    </rPh>
    <rPh sb="18" eb="20">
      <t>カンリ</t>
    </rPh>
    <rPh sb="21" eb="22">
      <t>オコタ</t>
    </rPh>
    <rPh sb="24" eb="25">
      <t>コト</t>
    </rPh>
    <rPh sb="26" eb="28">
      <t>キイン</t>
    </rPh>
    <rPh sb="30" eb="33">
      <t>フグアイ</t>
    </rPh>
    <rPh sb="34" eb="35">
      <t>ホン</t>
    </rPh>
    <rPh sb="35" eb="38">
      <t>ホショウショ</t>
    </rPh>
    <rPh sb="62" eb="64">
      <t>セコウ</t>
    </rPh>
    <rPh sb="64" eb="66">
      <t>カショ</t>
    </rPh>
    <rPh sb="94" eb="96">
      <t>ウケオイ</t>
    </rPh>
    <rPh sb="96" eb="98">
      <t>ギョウシャ</t>
    </rPh>
    <phoneticPr fontId="2"/>
  </si>
  <si>
    <t>〔天災〕</t>
    <phoneticPr fontId="2"/>
  </si>
  <si>
    <t>・地震、台風、落雷、ひょう、その他予見不可能な自然災害</t>
    <phoneticPr fontId="2"/>
  </si>
  <si>
    <t>〔外力〕</t>
    <phoneticPr fontId="2"/>
  </si>
  <si>
    <t>・構造または設計上に関する欠陥が原因の損傷</t>
    <phoneticPr fontId="2"/>
  </si>
  <si>
    <t>・施工箇所の上に鋭利な物を設置した事による長尺シートの損傷</t>
    <rPh sb="1" eb="3">
      <t>セコウ</t>
    </rPh>
    <rPh sb="3" eb="5">
      <t>カショ</t>
    </rPh>
    <rPh sb="8" eb="10">
      <t>エイリ</t>
    </rPh>
    <rPh sb="11" eb="12">
      <t>ブツ</t>
    </rPh>
    <rPh sb="21" eb="23">
      <t>チョウジャク</t>
    </rPh>
    <phoneticPr fontId="2"/>
  </si>
  <si>
    <t>・事故、火災、飛来物、その他人為的な破壊行為による長尺シートの損傷</t>
    <rPh sb="7" eb="9">
      <t>ヒライ</t>
    </rPh>
    <rPh sb="9" eb="10">
      <t>ブツ</t>
    </rPh>
    <rPh sb="25" eb="27">
      <t>チョウジャク</t>
    </rPh>
    <phoneticPr fontId="2"/>
  </si>
  <si>
    <t>・大気汚染、付着物による汚染、物理的・化学的な外力及びその他不可抗力による損傷</t>
    <rPh sb="1" eb="3">
      <t>タイキ</t>
    </rPh>
    <rPh sb="3" eb="5">
      <t>オセン</t>
    </rPh>
    <rPh sb="6" eb="8">
      <t>フチャク</t>
    </rPh>
    <rPh sb="8" eb="9">
      <t>ブツ</t>
    </rPh>
    <rPh sb="12" eb="14">
      <t>オセン</t>
    </rPh>
    <rPh sb="15" eb="18">
      <t>ブツリテキ</t>
    </rPh>
    <rPh sb="19" eb="22">
      <t>カガクテキ</t>
    </rPh>
    <rPh sb="23" eb="25">
      <t>ガイリョク</t>
    </rPh>
    <rPh sb="25" eb="26">
      <t>オヨ</t>
    </rPh>
    <rPh sb="29" eb="30">
      <t>タ</t>
    </rPh>
    <rPh sb="30" eb="31">
      <t>フ</t>
    </rPh>
    <rPh sb="31" eb="32">
      <t>カ</t>
    </rPh>
    <rPh sb="32" eb="34">
      <t>コウリョク</t>
    </rPh>
    <rPh sb="37" eb="39">
      <t>ソンショウ</t>
    </rPh>
    <phoneticPr fontId="2"/>
  </si>
  <si>
    <t>・建物内部から起因する長尺シートの損傷</t>
    <rPh sb="11" eb="13">
      <t>チョウジャク</t>
    </rPh>
    <phoneticPr fontId="2"/>
  </si>
  <si>
    <t>・その他、上記に類するような外的な要因に起因する長尺シートの損傷</t>
    <rPh sb="24" eb="26">
      <t>チョウジャク</t>
    </rPh>
    <phoneticPr fontId="2"/>
  </si>
  <si>
    <t>〔維持管理の不備・使用上の不注意〕</t>
    <phoneticPr fontId="2"/>
  </si>
  <si>
    <t>・本書記載の維持管理のお願いが遵守されなかった事に起因する長尺シートの損傷</t>
    <rPh sb="29" eb="31">
      <t>チョウジャク</t>
    </rPh>
    <phoneticPr fontId="2"/>
  </si>
  <si>
    <t>・鋭利な刃物や靴による長尺シートの損傷</t>
    <rPh sb="11" eb="13">
      <t>チョウジャク</t>
    </rPh>
    <phoneticPr fontId="2"/>
  </si>
  <si>
    <t>・薬品等の付着による長尺シートの損傷</t>
    <rPh sb="10" eb="12">
      <t>チョウジャク</t>
    </rPh>
    <phoneticPr fontId="2"/>
  </si>
  <si>
    <t>・植物の生育による長尺シートの損傷</t>
    <rPh sb="9" eb="11">
      <t>チョウジャク</t>
    </rPh>
    <phoneticPr fontId="2"/>
  </si>
  <si>
    <t>・つららの落下、雪下ろし時の長尺シートの損傷</t>
    <rPh sb="14" eb="16">
      <t>チョウジャク</t>
    </rPh>
    <phoneticPr fontId="2"/>
  </si>
  <si>
    <t>・常時長尺シートが浸水する事による長尺シートの損傷</t>
    <phoneticPr fontId="2"/>
  </si>
  <si>
    <t>・その他、上記に類するような建物、屋上、設備等の維持管理に起因する長尺シートの損傷</t>
    <phoneticPr fontId="2"/>
  </si>
  <si>
    <t>〔機能が保たれているもの〕</t>
    <phoneticPr fontId="2"/>
  </si>
  <si>
    <t>・経年劣化による表面の変退色</t>
    <phoneticPr fontId="2"/>
  </si>
  <si>
    <t>・長尺シートの上に発生する水溜り</t>
    <phoneticPr fontId="2"/>
  </si>
  <si>
    <t>・長尺シート表面に発生した微細な劣化</t>
    <phoneticPr fontId="2"/>
  </si>
  <si>
    <t>〔その他〕</t>
    <phoneticPr fontId="2"/>
  </si>
  <si>
    <t>・本書に長尺シート施工業者の記名・捺印がない場合</t>
    <rPh sb="1" eb="3">
      <t>ホンショ</t>
    </rPh>
    <rPh sb="4" eb="6">
      <t>チョウジャク</t>
    </rPh>
    <rPh sb="9" eb="11">
      <t>セコウ</t>
    </rPh>
    <rPh sb="11" eb="13">
      <t>ギョウシャ</t>
    </rPh>
    <rPh sb="14" eb="16">
      <t>キメイ</t>
    </rPh>
    <rPh sb="17" eb="19">
      <t>ナツイン</t>
    </rPh>
    <rPh sb="22" eb="24">
      <t>バアイ</t>
    </rPh>
    <phoneticPr fontId="2"/>
  </si>
  <si>
    <t>・保証書の対象防水層を、本保証書の発行者以外の者が補修した場合</t>
    <phoneticPr fontId="2"/>
  </si>
  <si>
    <t>・本工法の仕様選定の不備に起因する不具合</t>
    <rPh sb="1" eb="2">
      <t>ホン</t>
    </rPh>
    <rPh sb="2" eb="4">
      <t>コウホウ</t>
    </rPh>
    <rPh sb="5" eb="7">
      <t>シヨウ</t>
    </rPh>
    <rPh sb="7" eb="9">
      <t>センテイ</t>
    </rPh>
    <rPh sb="10" eb="12">
      <t>フビ</t>
    </rPh>
    <rPh sb="13" eb="15">
      <t>キイン</t>
    </rPh>
    <rPh sb="17" eb="20">
      <t>フグアイ</t>
    </rPh>
    <phoneticPr fontId="2"/>
  </si>
  <si>
    <t>・長尺シート端末部のシーリング材の劣化に起因する不具合（シーリングの不備・未施工を含む）</t>
    <rPh sb="1" eb="3">
      <t>チョウジャク</t>
    </rPh>
    <rPh sb="34" eb="36">
      <t>フビ</t>
    </rPh>
    <rPh sb="37" eb="38">
      <t>ミ</t>
    </rPh>
    <rPh sb="38" eb="40">
      <t>セコウ</t>
    </rPh>
    <rPh sb="41" eb="42">
      <t>フク</t>
    </rPh>
    <phoneticPr fontId="2"/>
  </si>
  <si>
    <t>・本工事とは別の工事に起因する不具合</t>
    <rPh sb="1" eb="4">
      <t>ホンコウジ</t>
    </rPh>
    <rPh sb="6" eb="7">
      <t>ベツ</t>
    </rPh>
    <rPh sb="8" eb="10">
      <t>コウジ</t>
    </rPh>
    <rPh sb="11" eb="13">
      <t>キイン</t>
    </rPh>
    <rPh sb="15" eb="18">
      <t>フグアイ</t>
    </rPh>
    <phoneticPr fontId="46"/>
  </si>
  <si>
    <t>・長尺シート施工業者の承諾を得ずに、長尺シートに別の工事が施されたことに起因する不具合</t>
    <rPh sb="6" eb="8">
      <t>セコウ</t>
    </rPh>
    <rPh sb="8" eb="10">
      <t>ギョウシャ</t>
    </rPh>
    <rPh sb="11" eb="13">
      <t>ショウダク</t>
    </rPh>
    <rPh sb="14" eb="15">
      <t>エ</t>
    </rPh>
    <rPh sb="18" eb="20">
      <t>チョウジャク</t>
    </rPh>
    <rPh sb="24" eb="25">
      <t>ベツ</t>
    </rPh>
    <rPh sb="26" eb="28">
      <t>コウジ</t>
    </rPh>
    <rPh sb="29" eb="30">
      <t>ホドコ</t>
    </rPh>
    <rPh sb="36" eb="38">
      <t>キイン</t>
    </rPh>
    <rPh sb="40" eb="43">
      <t>フグアイ</t>
    </rPh>
    <phoneticPr fontId="2"/>
  </si>
  <si>
    <t>・現在の科学技術では予期不可能な事象に起因する不具合</t>
    <phoneticPr fontId="2"/>
  </si>
  <si>
    <t>維 持 管 理 に 関 し て</t>
    <rPh sb="0" eb="1">
      <t>ユイ</t>
    </rPh>
    <rPh sb="2" eb="3">
      <t>ジ</t>
    </rPh>
    <rPh sb="4" eb="5">
      <t>カン</t>
    </rPh>
    <rPh sb="6" eb="7">
      <t>リ</t>
    </rPh>
    <rPh sb="10" eb="11">
      <t>カン</t>
    </rPh>
    <phoneticPr fontId="2"/>
  </si>
  <si>
    <t>〔各工法　共通事項〕</t>
    <rPh sb="1" eb="2">
      <t>カク</t>
    </rPh>
    <phoneticPr fontId="2"/>
  </si>
  <si>
    <t>長尺シートの機能を長期間維持するためには適切なメンテナンスと使用上の注意を遵守する事が不可欠です。</t>
    <rPh sb="20" eb="22">
      <t>テキセツ</t>
    </rPh>
    <phoneticPr fontId="2"/>
  </si>
  <si>
    <t>建物の管理者は次の項目に従って維持管理を行って下さい。</t>
  </si>
  <si>
    <t>■日常清掃</t>
    <rPh sb="1" eb="3">
      <t>ニチジョウ</t>
    </rPh>
    <rPh sb="3" eb="5">
      <t>セイソウ</t>
    </rPh>
    <phoneticPr fontId="2"/>
  </si>
  <si>
    <t xml:space="preserve">  ・ほうき等で粗ごみを取り、硬く絞ったモップによる水拭きで汚れを除去します。</t>
    <rPh sb="6" eb="7">
      <t>ナド</t>
    </rPh>
    <rPh sb="8" eb="9">
      <t>アラ</t>
    </rPh>
    <rPh sb="12" eb="13">
      <t>ト</t>
    </rPh>
    <rPh sb="15" eb="16">
      <t>カタ</t>
    </rPh>
    <rPh sb="17" eb="18">
      <t>シボ</t>
    </rPh>
    <rPh sb="26" eb="27">
      <t>ミズ</t>
    </rPh>
    <rPh sb="27" eb="28">
      <t>フ</t>
    </rPh>
    <rPh sb="30" eb="31">
      <t>ヨゴ</t>
    </rPh>
    <rPh sb="33" eb="35">
      <t>ジョキョ</t>
    </rPh>
    <phoneticPr fontId="2"/>
  </si>
  <si>
    <t xml:space="preserve">  ・部分的に汚れが目立つ場合は、住宅用中性洗剤を規定の倍率に希釈し、デッキブラシ等でこすり洗いして下さい。</t>
    <rPh sb="3" eb="6">
      <t>ブブンテキ</t>
    </rPh>
    <rPh sb="7" eb="8">
      <t>ヨゴ</t>
    </rPh>
    <rPh sb="10" eb="12">
      <t>メダ</t>
    </rPh>
    <rPh sb="13" eb="15">
      <t>バアイ</t>
    </rPh>
    <rPh sb="17" eb="19">
      <t>ジュウタク</t>
    </rPh>
    <rPh sb="19" eb="20">
      <t>ヨウ</t>
    </rPh>
    <rPh sb="20" eb="22">
      <t>チュウセイ</t>
    </rPh>
    <rPh sb="22" eb="24">
      <t>センザイ</t>
    </rPh>
    <rPh sb="25" eb="27">
      <t>キテイ</t>
    </rPh>
    <rPh sb="28" eb="30">
      <t>バイリツ</t>
    </rPh>
    <rPh sb="31" eb="33">
      <t>キシャク</t>
    </rPh>
    <rPh sb="41" eb="42">
      <t>ナド</t>
    </rPh>
    <rPh sb="46" eb="47">
      <t>アラ</t>
    </rPh>
    <rPh sb="50" eb="51">
      <t>クダ</t>
    </rPh>
    <phoneticPr fontId="2"/>
  </si>
  <si>
    <t>■定期清掃（ドレン周りの定期清掃以外は、メンテナンス専門業者による作業）</t>
    <rPh sb="1" eb="3">
      <t>テイキ</t>
    </rPh>
    <rPh sb="3" eb="5">
      <t>セイソウ</t>
    </rPh>
    <rPh sb="9" eb="10">
      <t>マワ</t>
    </rPh>
    <rPh sb="12" eb="14">
      <t>テイキ</t>
    </rPh>
    <rPh sb="14" eb="16">
      <t>セイソウ</t>
    </rPh>
    <rPh sb="16" eb="18">
      <t>イガイ</t>
    </rPh>
    <rPh sb="26" eb="28">
      <t>センモン</t>
    </rPh>
    <rPh sb="28" eb="30">
      <t>ギョウシャ</t>
    </rPh>
    <rPh sb="33" eb="35">
      <t>サギョウ</t>
    </rPh>
    <phoneticPr fontId="2"/>
  </si>
  <si>
    <t xml:space="preserve">  ・ドレン周辺に詰まった土砂やごみ等は定期的に取り除いて下さい。</t>
    <rPh sb="6" eb="8">
      <t>シュウヘン</t>
    </rPh>
    <rPh sb="9" eb="10">
      <t>ツ</t>
    </rPh>
    <rPh sb="13" eb="15">
      <t>ドシャ</t>
    </rPh>
    <rPh sb="18" eb="19">
      <t>ナド</t>
    </rPh>
    <rPh sb="20" eb="23">
      <t>テイキテキ</t>
    </rPh>
    <rPh sb="24" eb="25">
      <t>ト</t>
    </rPh>
    <rPh sb="26" eb="27">
      <t>ノゾ</t>
    </rPh>
    <rPh sb="29" eb="30">
      <t>クダ</t>
    </rPh>
    <phoneticPr fontId="2"/>
  </si>
  <si>
    <t xml:space="preserve">  ・全面洗浄の場合は、ポリッシャーを使用しクリーナーを規定の倍率に希釈し、全面洗浄して下さい。</t>
    <rPh sb="3" eb="5">
      <t>ゼンメン</t>
    </rPh>
    <rPh sb="5" eb="7">
      <t>センジョウ</t>
    </rPh>
    <rPh sb="8" eb="10">
      <t>バアイ</t>
    </rPh>
    <rPh sb="19" eb="21">
      <t>シヨウ</t>
    </rPh>
    <rPh sb="28" eb="30">
      <t>キテイ</t>
    </rPh>
    <rPh sb="31" eb="33">
      <t>バイリツ</t>
    </rPh>
    <rPh sb="34" eb="36">
      <t>キシャク</t>
    </rPh>
    <rPh sb="38" eb="40">
      <t>ゼンメン</t>
    </rPh>
    <rPh sb="40" eb="42">
      <t>センジョウ</t>
    </rPh>
    <rPh sb="44" eb="45">
      <t>クダ</t>
    </rPh>
    <phoneticPr fontId="2"/>
  </si>
  <si>
    <t xml:space="preserve">  ・部分汚れ落としの場合は、デッキブラシを用いクリーナーを規定の倍率に希釈し、こすり洗いして下さい。</t>
    <rPh sb="3" eb="5">
      <t>ブブン</t>
    </rPh>
    <rPh sb="5" eb="6">
      <t>ヨゴ</t>
    </rPh>
    <rPh sb="7" eb="8">
      <t>オ</t>
    </rPh>
    <rPh sb="11" eb="13">
      <t>バアイ</t>
    </rPh>
    <rPh sb="22" eb="23">
      <t>モチ</t>
    </rPh>
    <rPh sb="30" eb="32">
      <t>キテイ</t>
    </rPh>
    <rPh sb="33" eb="35">
      <t>バイリツ</t>
    </rPh>
    <rPh sb="36" eb="38">
      <t>キシャク</t>
    </rPh>
    <rPh sb="43" eb="44">
      <t>アラ</t>
    </rPh>
    <rPh sb="47" eb="48">
      <t>クダ</t>
    </rPh>
    <phoneticPr fontId="2"/>
  </si>
  <si>
    <t xml:space="preserve">  ※詳しいメンテナンス方法は、カタログやメンテナンスシートをご覧下さい。</t>
    <rPh sb="3" eb="4">
      <t>クワ</t>
    </rPh>
    <rPh sb="12" eb="14">
      <t>ホウホウ</t>
    </rPh>
    <rPh sb="32" eb="33">
      <t>ラン</t>
    </rPh>
    <rPh sb="33" eb="34">
      <t>クダ</t>
    </rPh>
    <phoneticPr fontId="2"/>
  </si>
  <si>
    <t>■使用上の留意事項</t>
    <rPh sb="1" eb="3">
      <t>シヨウ</t>
    </rPh>
    <rPh sb="3" eb="4">
      <t>ウエ</t>
    </rPh>
    <rPh sb="5" eb="7">
      <t>リュウイ</t>
    </rPh>
    <rPh sb="7" eb="9">
      <t>ジコウ</t>
    </rPh>
    <phoneticPr fontId="2"/>
  </si>
  <si>
    <t xml:space="preserve">  ・水漏れや砂の持込は滑り易くなり、転倒する恐れがありますので、マット等を設置して雨水や砂の持込を防止して下さい。</t>
    <rPh sb="3" eb="5">
      <t>ミズモ</t>
    </rPh>
    <rPh sb="7" eb="8">
      <t>スナ</t>
    </rPh>
    <rPh sb="9" eb="11">
      <t>モチコミ</t>
    </rPh>
    <rPh sb="12" eb="13">
      <t>スベ</t>
    </rPh>
    <rPh sb="14" eb="15">
      <t>ヤス</t>
    </rPh>
    <rPh sb="19" eb="21">
      <t>テントウ</t>
    </rPh>
    <rPh sb="23" eb="24">
      <t>オソ</t>
    </rPh>
    <rPh sb="36" eb="37">
      <t>ナド</t>
    </rPh>
    <rPh sb="38" eb="40">
      <t>セッチ</t>
    </rPh>
    <rPh sb="42" eb="44">
      <t>アマミズ</t>
    </rPh>
    <rPh sb="45" eb="46">
      <t>スナ</t>
    </rPh>
    <rPh sb="47" eb="49">
      <t>モチコミ</t>
    </rPh>
    <rPh sb="50" eb="52">
      <t>ボウシ</t>
    </rPh>
    <rPh sb="54" eb="55">
      <t>クダ</t>
    </rPh>
    <phoneticPr fontId="2"/>
  </si>
  <si>
    <t>　 持ち込まれた時は直ちに除去するようにして下さい。</t>
    <rPh sb="10" eb="11">
      <t>タダ</t>
    </rPh>
    <phoneticPr fontId="2"/>
  </si>
  <si>
    <t xml:space="preserve">  ・タバコの火により焦げ跡が生じますので、投げ捨てや踏み消しをしないようにして下さい。</t>
    <rPh sb="7" eb="8">
      <t>ヒ</t>
    </rPh>
    <rPh sb="11" eb="12">
      <t>コ</t>
    </rPh>
    <rPh sb="13" eb="14">
      <t>アト</t>
    </rPh>
    <rPh sb="15" eb="16">
      <t>ショウ</t>
    </rPh>
    <rPh sb="22" eb="23">
      <t>ナ</t>
    </rPh>
    <rPh sb="24" eb="25">
      <t>ス</t>
    </rPh>
    <rPh sb="27" eb="28">
      <t>フ</t>
    </rPh>
    <rPh sb="29" eb="30">
      <t>ケ</t>
    </rPh>
    <rPh sb="40" eb="41">
      <t>クダ</t>
    </rPh>
    <phoneticPr fontId="2"/>
  </si>
  <si>
    <t xml:space="preserve">  ・床や階段に溶剤・薬品類をこぼしたり流さないで下さい。</t>
    <rPh sb="3" eb="4">
      <t>ユカ</t>
    </rPh>
    <rPh sb="5" eb="7">
      <t>カイダン</t>
    </rPh>
    <rPh sb="8" eb="10">
      <t>ヨウザイ</t>
    </rPh>
    <rPh sb="11" eb="13">
      <t>ヤクヒン</t>
    </rPh>
    <rPh sb="13" eb="14">
      <t>ルイ</t>
    </rPh>
    <rPh sb="20" eb="21">
      <t>ナガ</t>
    </rPh>
    <rPh sb="25" eb="26">
      <t>クダ</t>
    </rPh>
    <phoneticPr fontId="2"/>
  </si>
  <si>
    <t xml:space="preserve">  ・タイヤのゴムや椅子のキャスターのゴム等によって表面に黒色や黄褐色の跡がつく場合があります。</t>
    <rPh sb="10" eb="12">
      <t>イス</t>
    </rPh>
    <rPh sb="21" eb="22">
      <t>ナド</t>
    </rPh>
    <rPh sb="26" eb="28">
      <t>ヒョウメン</t>
    </rPh>
    <rPh sb="29" eb="30">
      <t>クロ</t>
    </rPh>
    <rPh sb="30" eb="31">
      <t>イロ</t>
    </rPh>
    <rPh sb="32" eb="33">
      <t>キ</t>
    </rPh>
    <rPh sb="33" eb="35">
      <t>カッショク</t>
    </rPh>
    <rPh sb="36" eb="37">
      <t>アト</t>
    </rPh>
    <rPh sb="40" eb="42">
      <t>バアイ</t>
    </rPh>
    <phoneticPr fontId="2"/>
  </si>
  <si>
    <t>　 ゴム成分の滲み出しのないゴムに取り替えるか、保護板を用いて下さい。</t>
    <rPh sb="19" eb="20">
      <t>カ</t>
    </rPh>
    <rPh sb="24" eb="26">
      <t>ホゴ</t>
    </rPh>
    <rPh sb="26" eb="27">
      <t>イタ</t>
    </rPh>
    <rPh sb="28" eb="29">
      <t>モチ</t>
    </rPh>
    <rPh sb="31" eb="32">
      <t>クダ</t>
    </rPh>
    <phoneticPr fontId="2"/>
  </si>
  <si>
    <t xml:space="preserve">  ・床材に剥がれ、反り、ふくれ、割れが生じた場合、転倒やすべりの事故につながる恐れがありますので、直ちに補修して下さい。</t>
    <phoneticPr fontId="2"/>
  </si>
  <si>
    <t>　 その際は専門業者に依頼して下さい。（有償）</t>
    <rPh sb="6" eb="8">
      <t>センモン</t>
    </rPh>
    <phoneticPr fontId="2"/>
  </si>
  <si>
    <t xml:space="preserve">  ・重量物の無理な移動などでひきずると、傷や剥がれの原因となりますので注意して下さい。</t>
    <rPh sb="3" eb="5">
      <t>ジュウリョウ</t>
    </rPh>
    <rPh sb="5" eb="6">
      <t>ブツ</t>
    </rPh>
    <rPh sb="7" eb="9">
      <t>ムリ</t>
    </rPh>
    <rPh sb="10" eb="12">
      <t>イドウ</t>
    </rPh>
    <rPh sb="21" eb="22">
      <t>キズ</t>
    </rPh>
    <rPh sb="23" eb="24">
      <t>ハ</t>
    </rPh>
    <rPh sb="27" eb="28">
      <t>ゲン</t>
    </rPh>
    <rPh sb="28" eb="29">
      <t>イン</t>
    </rPh>
    <rPh sb="36" eb="38">
      <t>チュウイ</t>
    </rPh>
    <rPh sb="40" eb="41">
      <t>クダ</t>
    </rPh>
    <phoneticPr fontId="2"/>
  </si>
  <si>
    <t xml:space="preserve">  ・ハイヒールや傘、家具など局部荷重を受けると、圧痕が残る可能性がありますので注意して下さい。</t>
    <rPh sb="9" eb="10">
      <t>カサ</t>
    </rPh>
    <rPh sb="11" eb="13">
      <t>カグ</t>
    </rPh>
    <rPh sb="15" eb="17">
      <t>キョクブ</t>
    </rPh>
    <rPh sb="17" eb="19">
      <t>カジュウ</t>
    </rPh>
    <rPh sb="20" eb="21">
      <t>ウ</t>
    </rPh>
    <rPh sb="25" eb="26">
      <t>アツ</t>
    </rPh>
    <rPh sb="26" eb="27">
      <t>アト</t>
    </rPh>
    <rPh sb="28" eb="29">
      <t>ノコ</t>
    </rPh>
    <rPh sb="30" eb="33">
      <t>カノウセイ</t>
    </rPh>
    <rPh sb="40" eb="42">
      <t>チュウイ</t>
    </rPh>
    <rPh sb="44" eb="45">
      <t>クダ</t>
    </rPh>
    <phoneticPr fontId="2"/>
  </si>
  <si>
    <t xml:space="preserve">  ・保証対象範囲の長尺シートの上に新規に何か設置を行う場合は必ず請負業者にご相談下さい。</t>
    <rPh sb="10" eb="12">
      <t>チョウジャク</t>
    </rPh>
    <rPh sb="33" eb="35">
      <t>ウケオイ</t>
    </rPh>
    <rPh sb="35" eb="37">
      <t>ギョウシャ</t>
    </rPh>
    <phoneticPr fontId="2"/>
  </si>
  <si>
    <t xml:space="preserve">  ・その他カタログ記載事項を遵守下さい。</t>
    <rPh sb="5" eb="6">
      <t>タ</t>
    </rPh>
    <rPh sb="10" eb="12">
      <t>キサイ</t>
    </rPh>
    <rPh sb="12" eb="14">
      <t>ジコウ</t>
    </rPh>
    <rPh sb="15" eb="17">
      <t>ジュンシュ</t>
    </rPh>
    <rPh sb="17" eb="18">
      <t>クダ</t>
    </rPh>
    <phoneticPr fontId="2"/>
  </si>
  <si>
    <t>不具合の調査に関して</t>
    <rPh sb="0" eb="3">
      <t>フグアイ</t>
    </rPh>
    <rPh sb="4" eb="6">
      <t>チョウサ</t>
    </rPh>
    <rPh sb="7" eb="8">
      <t>カン</t>
    </rPh>
    <phoneticPr fontId="46"/>
  </si>
  <si>
    <t>保証期間中に長尺シートの不具合の調査を依頼され、保証範囲の契約不適合が確認できなかった場合の調査費用は発注者様のご負担とさせていただきます。</t>
    <rPh sb="0" eb="2">
      <t>ホショウ</t>
    </rPh>
    <rPh sb="2" eb="4">
      <t>キカン</t>
    </rPh>
    <rPh sb="4" eb="5">
      <t>チュウ</t>
    </rPh>
    <rPh sb="6" eb="8">
      <t>チョウジャク</t>
    </rPh>
    <rPh sb="24" eb="26">
      <t>ホショウ</t>
    </rPh>
    <rPh sb="26" eb="28">
      <t>ハンイ</t>
    </rPh>
    <rPh sb="29" eb="31">
      <t>ケイヤク</t>
    </rPh>
    <rPh sb="31" eb="34">
      <t>フテキゴウ</t>
    </rPh>
    <rPh sb="35" eb="37">
      <t>カクニン</t>
    </rPh>
    <rPh sb="43" eb="45">
      <t>バアイ</t>
    </rPh>
    <rPh sb="46" eb="48">
      <t>チョウサ</t>
    </rPh>
    <rPh sb="48" eb="50">
      <t>ヒヨウ</t>
    </rPh>
    <phoneticPr fontId="46"/>
  </si>
  <si>
    <t>2/2ページ</t>
    <phoneticPr fontId="2"/>
  </si>
  <si>
    <t>※122行目を最終行にすること</t>
    <rPh sb="4" eb="6">
      <t>ギョウメ</t>
    </rPh>
    <rPh sb="7" eb="10">
      <t>サイシュウギョウ</t>
    </rPh>
    <phoneticPr fontId="2"/>
  </si>
  <si>
    <t>9991234567-89</t>
  </si>
  <si>
    <t>No. 9991234567-89</t>
  </si>
  <si>
    <t>田島ルーフィング株式会社　防水営業部　〇〇〇〇</t>
  </si>
  <si>
    <t>東京都千代田区外神田〇－〇－〇</t>
  </si>
  <si>
    <t>支店長 ○○ ○○</t>
  </si>
  <si>
    <t>面積・数量</t>
    <rPh sb="0" eb="2">
      <t>メンセキ</t>
    </rPh>
    <rPh sb="3" eb="5">
      <t>スウリョウ</t>
    </rPh>
    <phoneticPr fontId="2"/>
  </si>
  <si>
    <t>防  水  工  事  保  証  書</t>
    <rPh sb="0" eb="1">
      <t>ボウ</t>
    </rPh>
    <rPh sb="3" eb="4">
      <t>ミズ</t>
    </rPh>
    <rPh sb="6" eb="7">
      <t>コウ</t>
    </rPh>
    <rPh sb="9" eb="10">
      <t>コト</t>
    </rPh>
    <rPh sb="12" eb="13">
      <t>タモツ</t>
    </rPh>
    <rPh sb="15" eb="16">
      <t>アカシ</t>
    </rPh>
    <rPh sb="18" eb="19">
      <t>ショ</t>
    </rPh>
    <phoneticPr fontId="2"/>
  </si>
  <si>
    <t>保証期間内、上記防水工事に起因する漏水事故が発生した場合は、施工箇所の補修を行います。
但し、次ページに記載する免責事項に該当する場合や維持管理の不備が原因の事故については保証の対象外と致します。</t>
    <phoneticPr fontId="2"/>
  </si>
  <si>
    <t>下記に表す項目に起因する事象や、維持管理を怠った事に起因する漏水事故並びに防水機能が保たれているケースは本防水工事保証書の保証対象外となります。尚、本保証書の保証範囲は防水層に発生した不具合の復旧に限定され、記載の無い事項は施主と請負業者との工事請負契約書に依るものとします。</t>
    <rPh sb="0" eb="2">
      <t>カキ</t>
    </rPh>
    <rPh sb="3" eb="4">
      <t>アラワ</t>
    </rPh>
    <rPh sb="5" eb="7">
      <t>コウモク</t>
    </rPh>
    <rPh sb="8" eb="10">
      <t>キイン</t>
    </rPh>
    <rPh sb="12" eb="14">
      <t>ジショウ</t>
    </rPh>
    <rPh sb="16" eb="18">
      <t>イジ</t>
    </rPh>
    <rPh sb="18" eb="20">
      <t>カンリ</t>
    </rPh>
    <rPh sb="21" eb="22">
      <t>オコタ</t>
    </rPh>
    <rPh sb="24" eb="25">
      <t>コト</t>
    </rPh>
    <rPh sb="26" eb="28">
      <t>キイン</t>
    </rPh>
    <rPh sb="30" eb="32">
      <t>ロウスイ</t>
    </rPh>
    <rPh sb="32" eb="34">
      <t>ジコ</t>
    </rPh>
    <rPh sb="34" eb="35">
      <t>ナラ</t>
    </rPh>
    <rPh sb="115" eb="117">
      <t>ウケオイ</t>
    </rPh>
    <rPh sb="117" eb="119">
      <t>ギョウシャ</t>
    </rPh>
    <phoneticPr fontId="2"/>
  </si>
  <si>
    <t>・防水層の上に重量物等を設置した事による防水層の損傷</t>
    <phoneticPr fontId="2"/>
  </si>
  <si>
    <t>・事故、火災、その他人為的な破壊行為による防水層の損傷</t>
    <phoneticPr fontId="2"/>
  </si>
  <si>
    <t>・建物内部から起因する防水層の損傷</t>
    <phoneticPr fontId="2"/>
  </si>
  <si>
    <t>・その他、上記に類するような外的な要因に起因する防水層の損傷</t>
    <phoneticPr fontId="2"/>
  </si>
  <si>
    <t>・本書記載の維持管理のお願いが遵守されなかった事に起因する防水層の損傷</t>
    <phoneticPr fontId="2"/>
  </si>
  <si>
    <t>・ドレンの目詰まりによる雨水のオーバーフロー</t>
    <phoneticPr fontId="2"/>
  </si>
  <si>
    <t>・鋭利な刃物や靴による防水層の損傷</t>
    <phoneticPr fontId="2"/>
  </si>
  <si>
    <t>・薬品等の付着による防水層の損傷</t>
    <phoneticPr fontId="2"/>
  </si>
  <si>
    <t>・植物の生育による防水層の損傷</t>
    <phoneticPr fontId="2"/>
  </si>
  <si>
    <t>・つららの落下、雪下ろし時の防水層の損傷</t>
    <phoneticPr fontId="2"/>
  </si>
  <si>
    <t>・常時防水層が浸水する事による防水層の損傷</t>
    <phoneticPr fontId="2"/>
  </si>
  <si>
    <t>・その他、上記に類するような建物、屋上、設備等の維持管理に起因する防水層の損傷</t>
    <phoneticPr fontId="2"/>
  </si>
  <si>
    <t>〔防水機能が保たれているもの〕</t>
    <phoneticPr fontId="2"/>
  </si>
  <si>
    <t>・防水層に発生したふくれ及びしわ</t>
    <phoneticPr fontId="2"/>
  </si>
  <si>
    <t>・防水層の上に発生する水溜り</t>
    <phoneticPr fontId="2"/>
  </si>
  <si>
    <t>・防水層表面に発生した微細な劣化</t>
    <phoneticPr fontId="2"/>
  </si>
  <si>
    <t>・その他、直接漏水につながらない不具合</t>
    <phoneticPr fontId="2"/>
  </si>
  <si>
    <t>・本書に防水施工業者の記名・捺印がない場合</t>
    <rPh sb="1" eb="3">
      <t>ホンショ</t>
    </rPh>
    <rPh sb="4" eb="6">
      <t>ボウスイ</t>
    </rPh>
    <rPh sb="6" eb="8">
      <t>セコウ</t>
    </rPh>
    <rPh sb="8" eb="10">
      <t>ギョウシャ</t>
    </rPh>
    <rPh sb="11" eb="13">
      <t>キメイ</t>
    </rPh>
    <rPh sb="14" eb="16">
      <t>ナツイン</t>
    </rPh>
    <rPh sb="19" eb="21">
      <t>バアイ</t>
    </rPh>
    <phoneticPr fontId="2"/>
  </si>
  <si>
    <t>・保証書の対象防水層を、本保証書の発行者以外の者が補修した場合（増築や保護塗料の塗布を含む）</t>
    <rPh sb="32" eb="34">
      <t>ゾウチク</t>
    </rPh>
    <rPh sb="35" eb="37">
      <t>ホゴ</t>
    </rPh>
    <rPh sb="37" eb="39">
      <t>トリョウ</t>
    </rPh>
    <rPh sb="40" eb="42">
      <t>トフ</t>
    </rPh>
    <rPh sb="43" eb="44">
      <t>フク</t>
    </rPh>
    <phoneticPr fontId="2"/>
  </si>
  <si>
    <t>・構造または設計に起因する防水層の不具合</t>
    <rPh sb="1" eb="3">
      <t>コウゾウ</t>
    </rPh>
    <rPh sb="6" eb="8">
      <t>セッケイ</t>
    </rPh>
    <rPh sb="9" eb="11">
      <t>キイン</t>
    </rPh>
    <rPh sb="13" eb="15">
      <t>ボウスイ</t>
    </rPh>
    <rPh sb="15" eb="16">
      <t>ソウ</t>
    </rPh>
    <rPh sb="17" eb="20">
      <t>フグアイ</t>
    </rPh>
    <phoneticPr fontId="2"/>
  </si>
  <si>
    <t>・防水層端末部のシーリング材の劣化に起因する不具合</t>
    <phoneticPr fontId="2"/>
  </si>
  <si>
    <t>・本工事とは別の工事に起因する不具合</t>
    <rPh sb="1" eb="4">
      <t>ホンコウジ</t>
    </rPh>
    <rPh sb="6" eb="7">
      <t>ベツ</t>
    </rPh>
    <rPh sb="8" eb="10">
      <t>コウジ</t>
    </rPh>
    <rPh sb="11" eb="13">
      <t>キイン</t>
    </rPh>
    <rPh sb="15" eb="18">
      <t>フグアイ</t>
    </rPh>
    <phoneticPr fontId="2"/>
  </si>
  <si>
    <t>・防水施工業者の承諾を得ずに、防水層に別の工事が施されたことに起因する不具合</t>
    <rPh sb="1" eb="3">
      <t>ボウスイ</t>
    </rPh>
    <rPh sb="3" eb="5">
      <t>セコウ</t>
    </rPh>
    <rPh sb="5" eb="7">
      <t>ギョウシャ</t>
    </rPh>
    <rPh sb="8" eb="10">
      <t>ショウダク</t>
    </rPh>
    <rPh sb="11" eb="12">
      <t>エ</t>
    </rPh>
    <rPh sb="15" eb="17">
      <t>ボウスイ</t>
    </rPh>
    <rPh sb="17" eb="18">
      <t>ソウ</t>
    </rPh>
    <rPh sb="19" eb="20">
      <t>ベツ</t>
    </rPh>
    <rPh sb="21" eb="23">
      <t>コウジ</t>
    </rPh>
    <rPh sb="24" eb="25">
      <t>ホドコ</t>
    </rPh>
    <rPh sb="31" eb="33">
      <t>キイン</t>
    </rPh>
    <rPh sb="35" eb="38">
      <t>フグアイ</t>
    </rPh>
    <phoneticPr fontId="2"/>
  </si>
  <si>
    <t>・防水施工部位の上に材料製造業者の指定する以外の仕上げ材を設置したことに起因する不具合</t>
    <rPh sb="1" eb="3">
      <t>ボウスイ</t>
    </rPh>
    <rPh sb="3" eb="5">
      <t>セコウ</t>
    </rPh>
    <rPh sb="5" eb="7">
      <t>ブイ</t>
    </rPh>
    <rPh sb="8" eb="9">
      <t>ウエ</t>
    </rPh>
    <rPh sb="10" eb="12">
      <t>ザイリョウ</t>
    </rPh>
    <rPh sb="12" eb="14">
      <t>セイゾウ</t>
    </rPh>
    <rPh sb="14" eb="16">
      <t>ギョウシャ</t>
    </rPh>
    <rPh sb="17" eb="19">
      <t>シテイ</t>
    </rPh>
    <rPh sb="21" eb="23">
      <t>イガイ</t>
    </rPh>
    <rPh sb="24" eb="26">
      <t>シア</t>
    </rPh>
    <rPh sb="27" eb="28">
      <t>ザイ</t>
    </rPh>
    <rPh sb="29" eb="31">
      <t>セッチ</t>
    </rPh>
    <rPh sb="36" eb="38">
      <t>キイン</t>
    </rPh>
    <rPh sb="40" eb="43">
      <t>フグアイ</t>
    </rPh>
    <phoneticPr fontId="2"/>
  </si>
  <si>
    <t>〔各防水工法　共通事項〕</t>
    <phoneticPr fontId="2"/>
  </si>
  <si>
    <t>防水層の機能を長期間維持するためには使用上の注意を遵守する事が不可欠です。</t>
  </si>
  <si>
    <t>■ドレンや側溝は最低でも1年に1回清掃し、土や落ち葉などのゴミは取り除いて下さい。</t>
  </si>
  <si>
    <t>■防水層の傷や穴を発見し、その異常を請負業者に連絡せず放置した場合は本保証書による保証の対象外となります。</t>
    <rPh sb="18" eb="20">
      <t>ウケオイ</t>
    </rPh>
    <rPh sb="20" eb="22">
      <t>ギョウシャ</t>
    </rPh>
    <phoneticPr fontId="2"/>
  </si>
  <si>
    <t>■防水層の上で煙草や火気類の使用は控えて下さい。</t>
  </si>
  <si>
    <t>■防水層の上で薬品類や塗料や溶剤をこぼすと変退色を起こす可能性があります。</t>
  </si>
  <si>
    <t>■清掃や雪下ろしをする際に、鋭利な道具を使用しないで下さい。</t>
  </si>
  <si>
    <t>■防水層の上に直接植栽を設置する場合は、必ず耐根処理を行って下さい。</t>
    <rPh sb="1" eb="3">
      <t>ボウスイ</t>
    </rPh>
    <rPh sb="3" eb="4">
      <t>ソウ</t>
    </rPh>
    <rPh sb="5" eb="6">
      <t>ウエ</t>
    </rPh>
    <rPh sb="7" eb="9">
      <t>チョクセツ</t>
    </rPh>
    <rPh sb="9" eb="11">
      <t>ショクサイ</t>
    </rPh>
    <rPh sb="12" eb="14">
      <t>セッチ</t>
    </rPh>
    <rPh sb="16" eb="18">
      <t>バアイ</t>
    </rPh>
    <rPh sb="20" eb="21">
      <t>カナラ</t>
    </rPh>
    <rPh sb="22" eb="23">
      <t>タ</t>
    </rPh>
    <rPh sb="23" eb="24">
      <t>ネ</t>
    </rPh>
    <rPh sb="24" eb="26">
      <t>ショリ</t>
    </rPh>
    <rPh sb="27" eb="28">
      <t>オコナ</t>
    </rPh>
    <rPh sb="30" eb="31">
      <t>クダ</t>
    </rPh>
    <phoneticPr fontId="2"/>
  </si>
  <si>
    <t>■トップコートを塗り替えることにより防水層の耐久性の向上が期待できるため、トップコートを5年程度（但し、ウレタン塗膜防水において</t>
    <phoneticPr fontId="2"/>
  </si>
  <si>
    <t>シリコーン系・フッ素系トップコートを使用した場合は１０年程度)で塗替えを行う事を推奨します。塗替えを行う場合は原則有償となります。</t>
    <phoneticPr fontId="58"/>
  </si>
  <si>
    <t>■トップコート塗り替えを行う場合は、材料製造業者の指定のものとし、必ず請負業者にご相談下さい。</t>
    <phoneticPr fontId="2"/>
  </si>
  <si>
    <t>■保証対象範囲の防水層の上に新規に何か設置を行う場合は必ず請負業者にご相談下さい。</t>
    <rPh sb="29" eb="31">
      <t>ウケオイ</t>
    </rPh>
    <rPh sb="31" eb="33">
      <t>ギョウシャ</t>
    </rPh>
    <phoneticPr fontId="2"/>
  </si>
  <si>
    <t>■その他各工法のカタログ記載事項を遵守下さい。</t>
    <rPh sb="3" eb="4">
      <t>タ</t>
    </rPh>
    <rPh sb="4" eb="5">
      <t>カク</t>
    </rPh>
    <rPh sb="5" eb="7">
      <t>コウホウ</t>
    </rPh>
    <rPh sb="12" eb="14">
      <t>キサイ</t>
    </rPh>
    <rPh sb="14" eb="16">
      <t>ジコウ</t>
    </rPh>
    <rPh sb="17" eb="19">
      <t>ジュンシュ</t>
    </rPh>
    <rPh sb="19" eb="20">
      <t>クダ</t>
    </rPh>
    <phoneticPr fontId="2"/>
  </si>
  <si>
    <t>不具合の調査に関して</t>
    <rPh sb="0" eb="3">
      <t>フグアイ</t>
    </rPh>
    <rPh sb="4" eb="6">
      <t>チョウサ</t>
    </rPh>
    <rPh sb="7" eb="8">
      <t>カン</t>
    </rPh>
    <phoneticPr fontId="2"/>
  </si>
  <si>
    <t>保証期間中に防水層の不具合の調査を依頼され、保証範囲の契約不適合が確認できなかった場合の調査費用は発注者様のご負担とさせていただきます。</t>
    <rPh sb="0" eb="2">
      <t>ホショウ</t>
    </rPh>
    <rPh sb="2" eb="4">
      <t>キカン</t>
    </rPh>
    <rPh sb="4" eb="5">
      <t>チュウ</t>
    </rPh>
    <rPh sb="6" eb="8">
      <t>ボウスイ</t>
    </rPh>
    <rPh sb="8" eb="9">
      <t>ソウ</t>
    </rPh>
    <rPh sb="22" eb="24">
      <t>ホショウ</t>
    </rPh>
    <rPh sb="24" eb="26">
      <t>ハンイ</t>
    </rPh>
    <rPh sb="27" eb="29">
      <t>ケイヤク</t>
    </rPh>
    <rPh sb="29" eb="32">
      <t>フテキゴウ</t>
    </rPh>
    <rPh sb="33" eb="35">
      <t>カクニン</t>
    </rPh>
    <rPh sb="41" eb="43">
      <t>バアイ</t>
    </rPh>
    <rPh sb="44" eb="46">
      <t>チョウサ</t>
    </rPh>
    <rPh sb="46" eb="48">
      <t>ヒヨウ</t>
    </rPh>
    <phoneticPr fontId="46"/>
  </si>
  <si>
    <t>保証期間中に防水層の不具合の調査を依頼され、保証範囲の契約不適合が確認できなかった場合の調査費用は発注者様のご負担とさせていただきます。</t>
    <rPh sb="0" eb="2">
      <t>ホショウ</t>
    </rPh>
    <rPh sb="2" eb="4">
      <t>キカン</t>
    </rPh>
    <rPh sb="4" eb="5">
      <t>チュウ</t>
    </rPh>
    <rPh sb="22" eb="24">
      <t>ホショウ</t>
    </rPh>
    <rPh sb="24" eb="26">
      <t>ハンイ</t>
    </rPh>
    <rPh sb="27" eb="29">
      <t>ケイヤク</t>
    </rPh>
    <rPh sb="29" eb="32">
      <t>フテキゴウ</t>
    </rPh>
    <rPh sb="33" eb="35">
      <t>カクニン</t>
    </rPh>
    <rPh sb="41" eb="43">
      <t>バアイ</t>
    </rPh>
    <rPh sb="44" eb="46">
      <t>チョウサ</t>
    </rPh>
    <rPh sb="46" eb="48">
      <t>ヒヨウ</t>
    </rPh>
    <phoneticPr fontId="46"/>
  </si>
  <si>
    <t>定形外保証書捺印依頼書</t>
    <rPh sb="0" eb="3">
      <t>テイケイガイ</t>
    </rPh>
    <rPh sb="3" eb="6">
      <t>ホショウショ</t>
    </rPh>
    <rPh sb="6" eb="8">
      <t>ナツイン</t>
    </rPh>
    <rPh sb="8" eb="11">
      <t>イライショ</t>
    </rPh>
    <phoneticPr fontId="2"/>
  </si>
  <si>
    <t>田島ルーフィング株式会社 御中</t>
    <rPh sb="0" eb="2">
      <t>タジマ</t>
    </rPh>
    <rPh sb="8" eb="12">
      <t>カブシキガイシャ</t>
    </rPh>
    <rPh sb="13" eb="15">
      <t>オンチュウ</t>
    </rPh>
    <phoneticPr fontId="2"/>
  </si>
  <si>
    <t>保証書</t>
    <rPh sb="0" eb="3">
      <t>ホショウショ</t>
    </rPh>
    <phoneticPr fontId="2"/>
  </si>
  <si>
    <t>現場住所</t>
    <rPh sb="0" eb="2">
      <t>ゲンバ</t>
    </rPh>
    <rPh sb="2" eb="4">
      <t>ジュウショ</t>
    </rPh>
    <phoneticPr fontId="2"/>
  </si>
  <si>
    <t>保証書宛先</t>
    <phoneticPr fontId="2"/>
  </si>
  <si>
    <t>－  念   書  －</t>
    <phoneticPr fontId="2"/>
  </si>
  <si>
    <t>（材料の購入業者・施工業者の記名捺印を以下にお願い致します</t>
    <phoneticPr fontId="2"/>
  </si>
  <si>
    <t>弊社施工に係わる上記工事に連帯保証をお願い致しましたが、田島ルーフィング株式会社は製品に対する保証を致すのみで、施工その他に関しては、貴社に一切ご迷惑をかけぬ事を誓約します。</t>
    <rPh sb="0" eb="2">
      <t>ヘイシャ</t>
    </rPh>
    <rPh sb="2" eb="4">
      <t>セコウ</t>
    </rPh>
    <rPh sb="5" eb="6">
      <t>カカ</t>
    </rPh>
    <rPh sb="8" eb="10">
      <t>ジョウキ</t>
    </rPh>
    <rPh sb="10" eb="12">
      <t>コウジ</t>
    </rPh>
    <rPh sb="13" eb="15">
      <t>レンタイ</t>
    </rPh>
    <rPh sb="15" eb="17">
      <t>ホショウ</t>
    </rPh>
    <rPh sb="19" eb="20">
      <t>ネガ</t>
    </rPh>
    <rPh sb="21" eb="22">
      <t>イタ</t>
    </rPh>
    <rPh sb="28" eb="30">
      <t>タジマ</t>
    </rPh>
    <rPh sb="36" eb="40">
      <t>カブシキガイシャ</t>
    </rPh>
    <rPh sb="41" eb="43">
      <t>セイヒン</t>
    </rPh>
    <rPh sb="44" eb="45">
      <t>タイ</t>
    </rPh>
    <rPh sb="47" eb="49">
      <t>ホショウ</t>
    </rPh>
    <rPh sb="50" eb="51">
      <t>イタ</t>
    </rPh>
    <rPh sb="56" eb="58">
      <t>セコウ</t>
    </rPh>
    <rPh sb="60" eb="61">
      <t>ホカ</t>
    </rPh>
    <rPh sb="62" eb="63">
      <t>カン</t>
    </rPh>
    <rPh sb="70" eb="72">
      <t>イッサイ</t>
    </rPh>
    <rPh sb="73" eb="75">
      <t>メイワク</t>
    </rPh>
    <rPh sb="79" eb="80">
      <t>コト</t>
    </rPh>
    <rPh sb="81" eb="83">
      <t>セイヤク</t>
    </rPh>
    <phoneticPr fontId="2"/>
  </si>
  <si>
    <t>保証年数</t>
    <rPh sb="0" eb="2">
      <t>ホショウ</t>
    </rPh>
    <rPh sb="2" eb="4">
      <t>ネンスウ</t>
    </rPh>
    <phoneticPr fontId="2"/>
  </si>
  <si>
    <t>出荷証明書は販売代理店による発行になります。田島書式がご希望の場合は販売代理店にご相談下さい。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</si>
</sst>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d;@"/>
    <numFmt numFmtId="177" formatCode="0&quot; 部&quot;"/>
    <numFmt numFmtId="178" formatCode="[=0]&quot;&quot;;General"/>
    <numFmt numFmtId="179" formatCode="[=0]&quot;&quot;;"/>
    <numFmt numFmtId="180" formatCode="0&quot; 年&quot;"/>
    <numFmt numFmtId="181" formatCode="[$-F800]dddd\,\ mmmm\ dd\,\ yyyy"/>
    <numFmt numFmtId="182" formatCode="#,##0.0_ "/>
    <numFmt numFmtId="183" formatCode="#,##0.0_);[Red]\(#,##0.0\)"/>
    <numFmt numFmtId="184" formatCode="[=0]&quot;&quot;;yyyy&quot;年&quot;m&quot;月&quot;d&quot;日&quot;"/>
    <numFmt numFmtId="185" formatCode="#,##0.0_ ;[Red]\-#,##0.0"/>
    <numFmt numFmtId="186" formatCode="&quot;第&quot;00&quot;版&quot;"/>
    <numFmt numFmtId="187" formatCode="#&quot;部&quot;"/>
  </numFmts>
  <fonts count="80"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name val="ＭＳ Ｐゴシック"/>
      <family val="3"/>
      <charset val="128"/>
    </font>
    <font>
      <sz val="11"/>
      <name val="ＭＳ Ｐ明朝"/>
      <family val="1"/>
      <charset val="128"/>
    </font>
    <font>
      <sz val="24"/>
      <name val="ＭＳ Ｐゴシック"/>
      <family val="3"/>
      <charset val="128"/>
    </font>
    <font>
      <sz val="10"/>
      <name val="ＭＳ Ｐ明朝"/>
      <family val="1"/>
      <charset val="128"/>
    </font>
    <font>
      <sz val="8"/>
      <name val="ＭＳ Ｐゴシック"/>
      <family val="3"/>
      <charset val="128"/>
    </font>
    <font>
      <sz val="6"/>
      <name val="ＭＳ Ｐゴシック"/>
      <family val="3"/>
      <charset val="128"/>
    </font>
    <font>
      <sz val="6"/>
      <name val="ＭＳ Ｐゴシック"/>
      <family val="3"/>
      <charset val="128"/>
    </font>
    <font>
      <sz val="12"/>
      <name val="ＭＳ Ｐ明朝"/>
      <family val="1"/>
      <charset val="128"/>
    </font>
    <font>
      <sz val="8"/>
      <color indexed="8"/>
      <name val="ＭＳ Ｐゴシック"/>
      <family val="3"/>
      <charset val="128"/>
    </font>
    <font>
      <sz val="10"/>
      <color indexed="10"/>
      <name val="ＭＳ Ｐゴシック"/>
      <family val="3"/>
      <charset val="128"/>
    </font>
    <font>
      <sz val="10"/>
      <color indexed="8"/>
      <name val="ＭＳ Ｐゴシック"/>
      <family val="3"/>
      <charset val="128"/>
    </font>
    <font>
      <sz val="9"/>
      <name val="ＭＳ Ｐ明朝"/>
      <family val="1"/>
      <charset val="128"/>
    </font>
    <font>
      <sz val="9"/>
      <color indexed="10"/>
      <name val="ＭＳ Ｐゴシック"/>
      <family val="3"/>
      <charset val="128"/>
    </font>
    <font>
      <sz val="6"/>
      <name val="ＭＳ Ｐゴシック"/>
      <family val="3"/>
      <charset val="128"/>
    </font>
    <font>
      <sz val="10"/>
      <name val="ＭＳ Ｐゴシック"/>
      <family val="3"/>
      <charset val="128"/>
    </font>
    <font>
      <sz val="11"/>
      <color indexed="9"/>
      <name val="ＭＳ Ｐゴシック"/>
      <family val="3"/>
      <charset val="128"/>
    </font>
    <font>
      <b/>
      <sz val="18"/>
      <color indexed="9"/>
      <name val="ＭＳ Ｐゴシック"/>
      <family val="3"/>
      <charset val="128"/>
    </font>
    <font>
      <sz val="9"/>
      <color indexed="9"/>
      <name val="ＭＳ Ｐゴシック"/>
      <family val="3"/>
      <charset val="128"/>
    </font>
    <font>
      <sz val="22"/>
      <name val="ＭＳ Ｐゴシック"/>
      <family val="3"/>
      <charset val="128"/>
    </font>
    <font>
      <b/>
      <sz val="22"/>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color theme="1"/>
      <name val="ＭＳ Ｐゴシック"/>
      <family val="3"/>
      <charset val="128"/>
      <scheme val="minor"/>
    </font>
    <font>
      <b/>
      <sz val="10"/>
      <name val="ＭＳ Ｐゴシック"/>
      <family val="3"/>
      <charset val="128"/>
      <scheme val="minor"/>
    </font>
    <font>
      <b/>
      <sz val="14"/>
      <color rgb="FF153A57"/>
      <name val="ＭＳ Ｐゴシック"/>
      <family val="3"/>
      <charset val="128"/>
      <scheme val="minor"/>
    </font>
    <font>
      <sz val="9"/>
      <color theme="1"/>
      <name val="ＭＳ Ｐゴシック"/>
      <family val="3"/>
      <charset val="128"/>
      <scheme val="minor"/>
    </font>
    <font>
      <sz val="9"/>
      <color rgb="FFFF0000"/>
      <name val="ＭＳ Ｐゴシック"/>
      <family val="3"/>
      <charset val="128"/>
      <scheme val="minor"/>
    </font>
    <font>
      <sz val="10"/>
      <name val="ＭＳ Ｐゴシック"/>
      <family val="3"/>
      <charset val="128"/>
      <scheme val="minor"/>
    </font>
    <font>
      <sz val="8"/>
      <color theme="0"/>
      <name val="ＭＳ Ｐゴシック"/>
      <family val="3"/>
      <charset val="128"/>
      <scheme val="minor"/>
    </font>
    <font>
      <sz val="18"/>
      <color theme="0"/>
      <name val="ＭＳ Ｐゴシック"/>
      <family val="3"/>
      <charset val="128"/>
    </font>
    <font>
      <b/>
      <sz val="16"/>
      <color theme="0"/>
      <name val="ＭＳ Ｐゴシック"/>
      <family val="3"/>
      <charset val="128"/>
    </font>
    <font>
      <sz val="11"/>
      <color theme="0"/>
      <name val="ＭＳ Ｐゴシック"/>
      <family val="3"/>
      <charset val="128"/>
    </font>
    <font>
      <sz val="11"/>
      <color theme="0" tint="-0.249977111117893"/>
      <name val="ＭＳ Ｐゴシック"/>
      <family val="3"/>
      <charset val="128"/>
    </font>
    <font>
      <sz val="10"/>
      <color theme="1"/>
      <name val="ＭＳ Ｐゴシック"/>
      <family val="3"/>
      <charset val="128"/>
    </font>
    <font>
      <sz val="10"/>
      <color theme="1"/>
      <name val="ＭＳ Ｐ明朝"/>
      <family val="1"/>
      <charset val="128"/>
    </font>
    <font>
      <sz val="9"/>
      <color theme="1"/>
      <name val="ＭＳ Ｐ明朝"/>
      <family val="1"/>
      <charset val="128"/>
    </font>
    <font>
      <sz val="12"/>
      <color rgb="FF000000"/>
      <name val="ＭＳ Ｐゴシック"/>
      <family val="3"/>
      <charset val="128"/>
    </font>
    <font>
      <sz val="10"/>
      <color rgb="FF000000"/>
      <name val="ＭＳ Ｐゴシック"/>
      <family val="3"/>
      <charset val="128"/>
    </font>
    <font>
      <sz val="8"/>
      <color rgb="FF000000"/>
      <name val="ＭＳ Ｐゴシック"/>
      <family val="3"/>
      <charset val="128"/>
    </font>
    <font>
      <sz val="6"/>
      <name val="ＭＳ Ｐゴシック"/>
      <family val="3"/>
      <charset val="128"/>
      <scheme val="minor"/>
    </font>
    <font>
      <b/>
      <sz val="10"/>
      <color rgb="FFC5D9F1"/>
      <name val="ＭＳ Ｐゴシック"/>
      <family val="3"/>
      <charset val="128"/>
      <scheme val="minor"/>
    </font>
    <font>
      <sz val="10"/>
      <color rgb="FFFF0000"/>
      <name val="ＭＳ Ｐゴシック"/>
      <family val="3"/>
      <charset val="128"/>
    </font>
    <font>
      <b/>
      <sz val="10"/>
      <color theme="0" tint="-0.14999847407452621"/>
      <name val="ＭＳ Ｐゴシック"/>
      <family val="3"/>
      <charset val="128"/>
      <scheme val="minor"/>
    </font>
    <font>
      <u/>
      <sz val="14"/>
      <color theme="1"/>
      <name val="ＭＳ Ｐゴシック"/>
      <family val="3"/>
      <charset val="128"/>
      <scheme val="minor"/>
    </font>
    <font>
      <sz val="20"/>
      <color theme="1"/>
      <name val="ＭＳ Ｐゴシック"/>
      <family val="3"/>
      <charset val="128"/>
      <scheme val="minor"/>
    </font>
    <font>
      <b/>
      <sz val="9"/>
      <color theme="1"/>
      <name val="ＭＳ Ｐゴシック"/>
      <family val="3"/>
      <charset val="128"/>
      <scheme val="minor"/>
    </font>
    <font>
      <sz val="14"/>
      <color theme="1"/>
      <name val="ＭＳ Ｐゴシック"/>
      <family val="3"/>
      <charset val="128"/>
      <scheme val="minor"/>
    </font>
    <font>
      <sz val="9"/>
      <color theme="0"/>
      <name val="ＭＳ Ｐゴシック"/>
      <family val="3"/>
      <charset val="128"/>
      <scheme val="minor"/>
    </font>
    <font>
      <sz val="9"/>
      <color theme="0"/>
      <name val="ＭＳ Ｐゴシック"/>
      <family val="3"/>
      <charset val="128"/>
    </font>
    <font>
      <sz val="10"/>
      <color theme="0"/>
      <name val="ＭＳ Ｐゴシック"/>
      <family val="3"/>
      <charset val="128"/>
      <scheme val="minor"/>
    </font>
    <font>
      <b/>
      <sz val="18"/>
      <color theme="8" tint="-0.24994659260841701"/>
      <name val="ＭＳ Ｐゴシック"/>
      <family val="3"/>
      <charset val="128"/>
      <scheme val="minor"/>
    </font>
    <font>
      <sz val="6"/>
      <name val="ＭＳ Ｐゴシック"/>
      <family val="2"/>
      <charset val="128"/>
      <scheme val="minor"/>
    </font>
    <font>
      <sz val="10"/>
      <color rgb="FFFF0000"/>
      <name val="ＭＳ Ｐゴシック"/>
      <family val="3"/>
      <charset val="128"/>
      <scheme val="minor"/>
    </font>
    <font>
      <sz val="11"/>
      <color rgb="FFFF0000"/>
      <name val="ＭＳ Ｐゴシック"/>
      <family val="3"/>
      <charset val="128"/>
      <scheme val="minor"/>
    </font>
    <font>
      <sz val="11"/>
      <color indexed="8"/>
      <name val="ＭＳ Ｐゴシック"/>
      <family val="3"/>
      <charset val="128"/>
    </font>
    <font>
      <sz val="11"/>
      <name val="ＭＳ Ｐゴシック"/>
      <family val="3"/>
      <charset val="128"/>
      <scheme val="minor"/>
    </font>
    <font>
      <sz val="11"/>
      <color rgb="FFFF0000"/>
      <name val="ＭＳ Ｐゴシック"/>
      <family val="3"/>
      <charset val="128"/>
    </font>
    <font>
      <sz val="11"/>
      <color theme="6" tint="-0.24994659260841701"/>
      <name val="ＭＳ Ｐゴシック"/>
      <family val="3"/>
      <charset val="128"/>
      <scheme val="minor"/>
    </font>
    <font>
      <sz val="11"/>
      <color rgb="FF000000"/>
      <name val="ＭＳ Ｐゴシック"/>
      <family val="3"/>
      <charset val="128"/>
    </font>
    <font>
      <sz val="10"/>
      <color theme="1"/>
      <name val="ＭＳ Ｐゴシック"/>
      <family val="2"/>
      <charset val="128"/>
      <scheme val="minor"/>
    </font>
    <font>
      <sz val="11"/>
      <color theme="1"/>
      <name val="ＭＳ Ｐゴシック"/>
      <family val="3"/>
      <charset val="128"/>
    </font>
    <font>
      <b/>
      <sz val="24"/>
      <name val="ＭＳ Ｐゴシック"/>
      <family val="3"/>
      <charset val="128"/>
    </font>
    <font>
      <sz val="14"/>
      <name val="ＭＳ Ｐ明朝"/>
      <family val="1"/>
      <charset val="128"/>
    </font>
    <font>
      <u/>
      <sz val="11"/>
      <color theme="0" tint="-0.249977111117893"/>
      <name val="ＭＳ Ｐゴシック"/>
      <family val="3"/>
      <charset val="128"/>
    </font>
    <font>
      <b/>
      <sz val="11"/>
      <name val="ＭＳ Ｐゴシック"/>
      <family val="3"/>
      <charset val="128"/>
    </font>
    <font>
      <sz val="8"/>
      <name val="ＭＳ Ｐ明朝"/>
      <family val="1"/>
      <charset val="128"/>
    </font>
    <font>
      <b/>
      <u/>
      <sz val="12"/>
      <name val="ＭＳ Ｐゴシック"/>
      <family val="3"/>
      <charset val="128"/>
    </font>
    <font>
      <b/>
      <u/>
      <sz val="11"/>
      <name val="ＭＳ Ｐゴシック"/>
      <family val="3"/>
      <charset val="128"/>
    </font>
    <font>
      <u/>
      <sz val="11"/>
      <color theme="1"/>
      <name val="ＭＳ Ｐゴシック"/>
      <family val="3"/>
      <charset val="128"/>
    </font>
    <font>
      <b/>
      <u/>
      <sz val="12"/>
      <color theme="1"/>
      <name val="ＭＳ Ｐゴシック"/>
      <family val="3"/>
      <charset val="128"/>
    </font>
    <font>
      <sz val="8"/>
      <color theme="1"/>
      <name val="ＭＳ Ｐ明朝"/>
      <family val="1"/>
      <charset val="128"/>
    </font>
    <font>
      <b/>
      <sz val="18"/>
      <name val="ＭＳ Ｐゴシック"/>
      <family val="3"/>
      <charset val="128"/>
    </font>
    <font>
      <sz val="18"/>
      <name val="ＭＳ Ｐ明朝"/>
      <family val="1"/>
      <charset val="128"/>
    </font>
  </fonts>
  <fills count="23">
    <fill>
      <patternFill patternType="none"/>
    </fill>
    <fill>
      <patternFill patternType="gray125"/>
    </fill>
    <fill>
      <patternFill patternType="solid">
        <fgColor rgb="FFF2F2F2"/>
        <bgColor indexed="64"/>
      </patternFill>
    </fill>
    <fill>
      <patternFill patternType="solid">
        <fgColor rgb="FFFABF8F"/>
        <bgColor indexed="64"/>
      </patternFill>
    </fill>
    <fill>
      <patternFill patternType="solid">
        <fgColor rgb="FFFCD5B4"/>
        <bgColor indexed="64"/>
      </patternFill>
    </fill>
    <fill>
      <patternFill patternType="solid">
        <fgColor rgb="FFFDE9D9"/>
        <bgColor indexed="64"/>
      </patternFill>
    </fill>
    <fill>
      <patternFill patternType="solid">
        <fgColor rgb="FFFEF2E8"/>
        <bgColor indexed="64"/>
      </patternFill>
    </fill>
    <fill>
      <patternFill patternType="solid">
        <fgColor rgb="FFC5D9F1"/>
        <bgColor indexed="64"/>
      </patternFill>
    </fill>
    <fill>
      <patternFill patternType="solid">
        <fgColor rgb="FFF3DEDE"/>
        <bgColor indexed="64"/>
      </patternFill>
    </fill>
    <fill>
      <patternFill patternType="solid">
        <fgColor rgb="FFDA9696"/>
        <bgColor indexed="64"/>
      </patternFill>
    </fill>
    <fill>
      <patternFill patternType="solid">
        <fgColor rgb="FFE4ECF4"/>
        <bgColor indexed="64"/>
      </patternFill>
    </fill>
    <fill>
      <patternFill patternType="solid">
        <fgColor rgb="FFE6B8B8"/>
        <bgColor indexed="64"/>
      </patternFill>
    </fill>
    <fill>
      <patternFill patternType="solid">
        <fgColor rgb="FF8DB4E2"/>
        <bgColor indexed="64"/>
      </patternFill>
    </fill>
    <fill>
      <patternFill patternType="solid">
        <fgColor rgb="FF95B3D7"/>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8" tint="-0.249977111117893"/>
        <bgColor indexed="64"/>
      </patternFill>
    </fill>
    <fill>
      <patternFill patternType="solid">
        <fgColor theme="6" tint="0.59999389629810485"/>
        <bgColor indexed="64"/>
      </patternFill>
    </fill>
    <fill>
      <patternFill patternType="solid">
        <fgColor rgb="FFCCFFFF"/>
        <bgColor indexed="64"/>
      </patternFill>
    </fill>
    <fill>
      <patternFill patternType="solid">
        <fgColor rgb="FFFFFF00"/>
        <bgColor indexed="64"/>
      </patternFill>
    </fill>
  </fills>
  <borders count="18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right/>
      <top style="hair">
        <color theme="1" tint="0.24994659260841701"/>
      </top>
      <bottom/>
      <diagonal/>
    </border>
    <border>
      <left/>
      <right style="thin">
        <color theme="1" tint="0.24994659260841701"/>
      </right>
      <top style="hair">
        <color theme="1" tint="0.24994659260841701"/>
      </top>
      <bottom/>
      <diagonal/>
    </border>
    <border>
      <left style="hair">
        <color theme="1" tint="0.24994659260841701"/>
      </left>
      <right/>
      <top/>
      <bottom/>
      <diagonal/>
    </border>
    <border>
      <left/>
      <right style="thin">
        <color theme="1" tint="0.24994659260841701"/>
      </right>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style="thin">
        <color theme="1" tint="0.24994659260841701"/>
      </bottom>
      <diagonal/>
    </border>
    <border>
      <left/>
      <right/>
      <top style="thin">
        <color theme="1" tint="0.24994659260841701"/>
      </top>
      <bottom style="thin">
        <color theme="1" tint="0.24994659260841701"/>
      </bottom>
      <diagonal/>
    </border>
    <border>
      <left/>
      <right style="thin">
        <color theme="1" tint="0.24994659260841701"/>
      </right>
      <top style="thin">
        <color theme="1" tint="0.24994659260841701"/>
      </top>
      <bottom style="thin">
        <color theme="1" tint="0.24994659260841701"/>
      </bottom>
      <diagonal/>
    </border>
    <border>
      <left style="thin">
        <color theme="1" tint="0.24994659260841701"/>
      </left>
      <right style="hair">
        <color theme="1" tint="0.24994659260841701"/>
      </right>
      <top/>
      <bottom style="hair">
        <color theme="1" tint="0.24994659260841701"/>
      </bottom>
      <diagonal/>
    </border>
    <border>
      <left style="hair">
        <color theme="1" tint="0.24994659260841701"/>
      </left>
      <right/>
      <top style="thin">
        <color theme="1" tint="0.24994659260841701"/>
      </top>
      <bottom style="hair">
        <color theme="1" tint="0.24994659260841701"/>
      </bottom>
      <diagonal/>
    </border>
    <border>
      <left/>
      <right/>
      <top style="thin">
        <color theme="1" tint="0.24994659260841701"/>
      </top>
      <bottom style="hair">
        <color theme="1" tint="0.24994659260841701"/>
      </bottom>
      <diagonal/>
    </border>
    <border>
      <left/>
      <right style="hair">
        <color theme="1" tint="0.24994659260841701"/>
      </right>
      <top style="thin">
        <color theme="1" tint="0.24994659260841701"/>
      </top>
      <bottom style="hair">
        <color theme="1" tint="0.24994659260841701"/>
      </bottom>
      <diagonal/>
    </border>
    <border>
      <left style="thin">
        <color theme="1" tint="0.24994659260841701"/>
      </left>
      <right style="hair">
        <color theme="1" tint="0.24994659260841701"/>
      </right>
      <top style="hair">
        <color theme="1" tint="0.24994659260841701"/>
      </top>
      <bottom style="hair">
        <color theme="1" tint="0.24994659260841701"/>
      </bottom>
      <diagonal/>
    </border>
    <border>
      <left style="thin">
        <color theme="1" tint="0.24994659260841701"/>
      </left>
      <right style="hair">
        <color theme="1" tint="0.24994659260841701"/>
      </right>
      <top style="hair">
        <color theme="1" tint="0.24994659260841701"/>
      </top>
      <bottom style="thin">
        <color theme="1" tint="0.24994659260841701"/>
      </bottom>
      <diagonal/>
    </border>
    <border>
      <left/>
      <right/>
      <top/>
      <bottom style="thin">
        <color rgb="FF404040"/>
      </bottom>
      <diagonal/>
    </border>
    <border>
      <left/>
      <right/>
      <top/>
      <bottom style="thin">
        <color theme="1" tint="0.24994659260841701"/>
      </bottom>
      <diagonal/>
    </border>
    <border>
      <left/>
      <right/>
      <top style="hair">
        <color theme="1" tint="0.24994659260841701"/>
      </top>
      <bottom style="hair">
        <color theme="1" tint="0.24994659260841701"/>
      </bottom>
      <diagonal/>
    </border>
    <border>
      <left/>
      <right style="hair">
        <color theme="1" tint="0.24994659260841701"/>
      </right>
      <top style="hair">
        <color theme="1" tint="0.24994659260841701"/>
      </top>
      <bottom style="hair">
        <color theme="1" tint="0.24994659260841701"/>
      </bottom>
      <diagonal/>
    </border>
    <border>
      <left/>
      <right/>
      <top style="hair">
        <color theme="1" tint="0.24994659260841701"/>
      </top>
      <bottom style="thin">
        <color theme="1" tint="0.24994659260841701"/>
      </bottom>
      <diagonal/>
    </border>
    <border>
      <left/>
      <right style="hair">
        <color theme="1" tint="0.24994659260841701"/>
      </right>
      <top style="hair">
        <color theme="1" tint="0.24994659260841701"/>
      </top>
      <bottom style="thin">
        <color theme="1" tint="0.24994659260841701"/>
      </bottom>
      <diagonal/>
    </border>
    <border>
      <left style="hair">
        <color theme="1" tint="0.24994659260841701"/>
      </left>
      <right/>
      <top style="hair">
        <color theme="1" tint="0.24994659260841701"/>
      </top>
      <bottom style="hair">
        <color theme="1" tint="0.24994659260841701"/>
      </bottom>
      <diagonal/>
    </border>
    <border>
      <left style="hair">
        <color theme="1" tint="0.24994659260841701"/>
      </left>
      <right/>
      <top style="hair">
        <color theme="1" tint="0.24994659260841701"/>
      </top>
      <bottom style="thin">
        <color theme="1" tint="0.24994659260841701"/>
      </bottom>
      <diagonal/>
    </border>
    <border>
      <left/>
      <right style="hair">
        <color theme="1" tint="0.24994659260841701"/>
      </right>
      <top/>
      <bottom style="hair">
        <color theme="1" tint="0.24994659260841701"/>
      </bottom>
      <diagonal/>
    </border>
    <border>
      <left style="hair">
        <color theme="1" tint="0.24994659260841701"/>
      </left>
      <right/>
      <top/>
      <bottom style="hair">
        <color theme="1" tint="0.24994659260841701"/>
      </bottom>
      <diagonal/>
    </border>
    <border>
      <left/>
      <right/>
      <top/>
      <bottom style="hair">
        <color theme="1" tint="0.24994659260841701"/>
      </bottom>
      <diagonal/>
    </border>
    <border>
      <left style="hair">
        <color theme="1" tint="0.24994659260841701"/>
      </left>
      <right/>
      <top style="hair">
        <color theme="1" tint="0.24994659260841701"/>
      </top>
      <bottom/>
      <diagonal/>
    </border>
    <border>
      <left style="hair">
        <color theme="1" tint="0.24994659260841701"/>
      </left>
      <right style="thin">
        <color theme="1" tint="0.24994659260841701"/>
      </right>
      <top style="hair">
        <color theme="1" tint="0.24994659260841701"/>
      </top>
      <bottom style="thin">
        <color theme="1" tint="0.24994659260841701"/>
      </bottom>
      <diagonal/>
    </border>
    <border>
      <left style="hair">
        <color theme="1" tint="0.24994659260841701"/>
      </left>
      <right style="thin">
        <color theme="1" tint="0.24994659260841701"/>
      </right>
      <top style="hair">
        <color theme="1" tint="0.24994659260841701"/>
      </top>
      <bottom style="hair">
        <color theme="1" tint="0.24994659260841701"/>
      </bottom>
      <diagonal/>
    </border>
    <border>
      <left style="hair">
        <color theme="1" tint="0.24994659260841701"/>
      </left>
      <right style="thin">
        <color theme="1" tint="0.24994659260841701"/>
      </right>
      <top style="thin">
        <color theme="1" tint="0.24994659260841701"/>
      </top>
      <bottom style="hair">
        <color theme="1" tint="0.24994659260841701"/>
      </bottom>
      <diagonal/>
    </border>
    <border>
      <left style="thin">
        <color theme="1" tint="0.24994659260841701"/>
      </left>
      <right style="hair">
        <color theme="1" tint="0.24994659260841701"/>
      </right>
      <top style="thin">
        <color theme="1" tint="0.24994659260841701"/>
      </top>
      <bottom/>
      <diagonal/>
    </border>
    <border>
      <left style="hair">
        <color theme="1" tint="0.24994659260841701"/>
      </left>
      <right/>
      <top style="thin">
        <color theme="1" tint="0.24994659260841701"/>
      </top>
      <bottom/>
      <diagonal/>
    </border>
    <border>
      <left/>
      <right style="thin">
        <color theme="1" tint="0.24994659260841701"/>
      </right>
      <top/>
      <bottom style="hair">
        <color theme="1" tint="0.24994659260841701"/>
      </bottom>
      <diagonal/>
    </border>
    <border>
      <left style="thin">
        <color theme="1" tint="0.24994659260841701"/>
      </left>
      <right style="hair">
        <color theme="1" tint="0.24994659260841701"/>
      </right>
      <top style="thin">
        <color theme="1" tint="0.24994659260841701"/>
      </top>
      <bottom style="thin">
        <color theme="1" tint="0.24994659260841701"/>
      </bottom>
      <diagonal/>
    </border>
    <border>
      <left style="hair">
        <color theme="1" tint="0.24994659260841701"/>
      </left>
      <right/>
      <top style="thin">
        <color theme="1" tint="0.24994659260841701"/>
      </top>
      <bottom style="thin">
        <color theme="1" tint="0.24994659260841701"/>
      </bottom>
      <diagonal/>
    </border>
    <border>
      <left/>
      <right style="hair">
        <color theme="1" tint="0.24994659260841701"/>
      </right>
      <top style="thin">
        <color theme="1" tint="0.24994659260841701"/>
      </top>
      <bottom style="thin">
        <color theme="1" tint="0.24994659260841701"/>
      </bottom>
      <diagonal/>
    </border>
    <border>
      <left style="hair">
        <color theme="1" tint="0.24994659260841701"/>
      </left>
      <right style="hair">
        <color theme="1" tint="0.24994659260841701"/>
      </right>
      <top style="hair">
        <color theme="1" tint="0.24994659260841701"/>
      </top>
      <bottom style="hair">
        <color theme="1" tint="0.24994659260841701"/>
      </bottom>
      <diagonal/>
    </border>
    <border>
      <left style="hair">
        <color theme="1" tint="0.24994659260841701"/>
      </left>
      <right style="hair">
        <color theme="1" tint="0.24994659260841701"/>
      </right>
      <top/>
      <bottom style="hair">
        <color theme="1" tint="0.24994659260841701"/>
      </bottom>
      <diagonal/>
    </border>
    <border>
      <left style="hair">
        <color theme="1" tint="0.24994659260841701"/>
      </left>
      <right style="thin">
        <color theme="1" tint="0.24994659260841701"/>
      </right>
      <top/>
      <bottom style="hair">
        <color theme="1" tint="0.24994659260841701"/>
      </bottom>
      <diagonal/>
    </border>
    <border>
      <left style="hair">
        <color theme="1" tint="0.24994659260841701"/>
      </left>
      <right style="thin">
        <color theme="1" tint="0.24994659260841701"/>
      </right>
      <top style="hair">
        <color theme="1" tint="0.24994659260841701"/>
      </top>
      <bottom style="thin">
        <color indexed="64"/>
      </bottom>
      <diagonal/>
    </border>
    <border>
      <left/>
      <right style="thin">
        <color theme="1" tint="0.24994659260841701"/>
      </right>
      <top/>
      <bottom style="thin">
        <color theme="1" tint="0.24994659260841701"/>
      </bottom>
      <diagonal/>
    </border>
    <border>
      <left style="hair">
        <color theme="1" tint="0.24994659260841701"/>
      </left>
      <right style="hair">
        <color theme="1" tint="0.24994659260841701"/>
      </right>
      <top style="hair">
        <color theme="1" tint="0.24994659260841701"/>
      </top>
      <bottom style="thin">
        <color theme="1" tint="0.24994659260841701"/>
      </bottom>
      <diagonal/>
    </border>
    <border>
      <left/>
      <right style="thin">
        <color theme="1" tint="0.24994659260841701"/>
      </right>
      <top style="hair">
        <color theme="1" tint="0.24994659260841701"/>
      </top>
      <bottom style="hair">
        <color theme="1" tint="0.24994659260841701"/>
      </bottom>
      <diagonal/>
    </border>
    <border>
      <left/>
      <right/>
      <top style="hair">
        <color theme="1" tint="0.24994659260841701"/>
      </top>
      <bottom style="thin">
        <color indexed="64"/>
      </bottom>
      <diagonal/>
    </border>
    <border>
      <left/>
      <right style="hair">
        <color theme="1" tint="0.24994659260841701"/>
      </right>
      <top style="hair">
        <color theme="1" tint="0.24994659260841701"/>
      </top>
      <bottom style="thin">
        <color indexed="64"/>
      </bottom>
      <diagonal/>
    </border>
    <border>
      <left style="hair">
        <color theme="1" tint="0.24994659260841701"/>
      </left>
      <right/>
      <top style="hair">
        <color theme="1" tint="0.24994659260841701"/>
      </top>
      <bottom style="thin">
        <color indexed="64"/>
      </bottom>
      <diagonal/>
    </border>
    <border>
      <left style="thin">
        <color theme="1" tint="0.24994659260841701"/>
      </left>
      <right style="hair">
        <color theme="1" tint="0.24994659260841701"/>
      </right>
      <top style="hair">
        <color theme="1" tint="0.24994659260841701"/>
      </top>
      <bottom style="thin">
        <color indexed="64"/>
      </bottom>
      <diagonal/>
    </border>
    <border>
      <left style="hair">
        <color theme="1" tint="0.24994659260841701"/>
      </left>
      <right style="hair">
        <color theme="1" tint="0.24994659260841701"/>
      </right>
      <top style="hair">
        <color theme="1" tint="0.24994659260841701"/>
      </top>
      <bottom style="thin">
        <color indexed="64"/>
      </bottom>
      <diagonal/>
    </border>
    <border>
      <left/>
      <right style="hair">
        <color theme="1" tint="0.24994659260841701"/>
      </right>
      <top style="hair">
        <color theme="1" tint="0.24994659260841701"/>
      </top>
      <bottom/>
      <diagonal/>
    </border>
    <border>
      <left/>
      <right style="hair">
        <color theme="1" tint="0.24994659260841701"/>
      </right>
      <top/>
      <bottom/>
      <diagonal/>
    </border>
    <border>
      <left style="thin">
        <color theme="1" tint="0.24994659260841701"/>
      </left>
      <right/>
      <top style="thin">
        <color theme="1" tint="0.24994659260841701"/>
      </top>
      <bottom style="hair">
        <color theme="1" tint="0.24994659260841701"/>
      </bottom>
      <diagonal/>
    </border>
    <border>
      <left style="thin">
        <color theme="1" tint="0.24994659260841701"/>
      </left>
      <right/>
      <top style="hair">
        <color theme="1" tint="0.24994659260841701"/>
      </top>
      <bottom style="hair">
        <color theme="1" tint="0.24994659260841701"/>
      </bottom>
      <diagonal/>
    </border>
    <border>
      <left/>
      <right style="thin">
        <color theme="1" tint="0.24994659260841701"/>
      </right>
      <top style="thin">
        <color theme="1" tint="0.24994659260841701"/>
      </top>
      <bottom style="hair">
        <color theme="1" tint="0.24994659260841701"/>
      </bottom>
      <diagonal/>
    </border>
    <border>
      <left style="hair">
        <color theme="1" tint="0.24994659260841701"/>
      </left>
      <right style="hair">
        <color theme="1" tint="0.24994659260841701"/>
      </right>
      <top style="thin">
        <color theme="1" tint="0.24994659260841701"/>
      </top>
      <bottom style="hair">
        <color theme="1" tint="0.24994659260841701"/>
      </bottom>
      <diagonal/>
    </border>
    <border>
      <left style="thin">
        <color theme="1" tint="0.24994659260841701"/>
      </left>
      <right/>
      <top style="hair">
        <color theme="1" tint="0.24994659260841701"/>
      </top>
      <bottom style="thin">
        <color theme="1" tint="0.24994659260841701"/>
      </bottom>
      <diagonal/>
    </border>
    <border>
      <left style="hair">
        <color theme="1" tint="0.24994659260841701"/>
      </left>
      <right style="hair">
        <color theme="1" tint="0.24994659260841701"/>
      </right>
      <top style="hair">
        <color theme="1" tint="0.24994659260841701"/>
      </top>
      <bottom/>
      <diagonal/>
    </border>
    <border>
      <left style="hair">
        <color theme="1" tint="0.24994659260841701"/>
      </left>
      <right style="thin">
        <color theme="1" tint="0.24994659260841701"/>
      </right>
      <top style="hair">
        <color theme="1" tint="0.24994659260841701"/>
      </top>
      <bottom/>
      <diagonal/>
    </border>
    <border>
      <left style="thin">
        <color theme="1" tint="0.24994659260841701"/>
      </left>
      <right style="hair">
        <color theme="1" tint="0.24994659260841701"/>
      </right>
      <top style="hair">
        <color theme="1" tint="0.24994659260841701"/>
      </top>
      <bottom/>
      <diagonal/>
    </border>
    <border>
      <left/>
      <right style="thin">
        <color theme="1" tint="0.24994659260841701"/>
      </right>
      <top style="hair">
        <color theme="1" tint="0.24994659260841701"/>
      </top>
      <bottom style="thin">
        <color theme="1" tint="0.24994659260841701"/>
      </bottom>
      <diagonal/>
    </border>
    <border>
      <left style="hair">
        <color theme="1" tint="0.24994659260841701"/>
      </left>
      <right style="hair">
        <color theme="1" tint="0.24994659260841701"/>
      </right>
      <top style="thin">
        <color theme="1" tint="0.24994659260841701"/>
      </top>
      <bottom style="thin">
        <color theme="1" tint="0.24994659260841701"/>
      </bottom>
      <diagonal/>
    </border>
    <border>
      <left style="hair">
        <color theme="1" tint="0.24994659260841701"/>
      </left>
      <right style="hair">
        <color theme="1" tint="0.24994659260841701"/>
      </right>
      <top/>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style="thin">
        <color theme="1" tint="0.24994659260841701"/>
      </right>
      <top/>
      <bottom style="hair">
        <color theme="1" tint="0.24994659260841701"/>
      </bottom>
      <diagonal/>
    </border>
    <border>
      <left style="thin">
        <color theme="1" tint="0.24994659260841701"/>
      </left>
      <right/>
      <top style="hair">
        <color theme="1" tint="0.24994659260841701"/>
      </top>
      <bottom/>
      <diagonal/>
    </border>
    <border>
      <left style="thin">
        <color theme="1" tint="0.24994659260841701"/>
      </left>
      <right/>
      <top/>
      <bottom style="hair">
        <color theme="1" tint="0.24994659260841701"/>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style="thin">
        <color theme="1" tint="0.24994659260841701"/>
      </left>
      <right style="thin">
        <color theme="1" tint="0.24994659260841701"/>
      </right>
      <top style="hair">
        <color theme="1" tint="0.24994659260841701"/>
      </top>
      <bottom/>
      <diagonal/>
    </border>
    <border>
      <left style="thin">
        <color theme="1" tint="0.24994659260841701"/>
      </left>
      <right style="thin">
        <color theme="1" tint="0.24994659260841701"/>
      </right>
      <top/>
      <bottom style="thin">
        <color theme="1" tint="0.24994659260841701"/>
      </bottom>
      <diagonal/>
    </border>
    <border>
      <left/>
      <right style="hair">
        <color theme="1" tint="0.24994659260841701"/>
      </right>
      <top/>
      <bottom style="thin">
        <color theme="1" tint="0.24994659260841701"/>
      </bottom>
      <diagonal/>
    </border>
    <border>
      <left style="hair">
        <color theme="1" tint="0.24994659260841701"/>
      </left>
      <right/>
      <top/>
      <bottom style="thin">
        <color theme="1" tint="0.24994659260841701"/>
      </bottom>
      <diagonal/>
    </border>
    <border>
      <left style="thin">
        <color theme="1" tint="0.24994659260841701"/>
      </left>
      <right style="thin">
        <color theme="1" tint="0.24994659260841701"/>
      </right>
      <top style="hair">
        <color theme="1" tint="0.24994659260841701"/>
      </top>
      <bottom style="hair">
        <color theme="1" tint="0.24994659260841701"/>
      </bottom>
      <diagonal/>
    </border>
    <border>
      <left style="thin">
        <color theme="1" tint="0.24994659260841701"/>
      </left>
      <right style="thin">
        <color theme="1" tint="0.24994659260841701"/>
      </right>
      <top style="hair">
        <color theme="1" tint="0.24994659260841701"/>
      </top>
      <bottom style="thin">
        <color theme="1" tint="0.24994659260841701"/>
      </bottom>
      <diagonal/>
    </border>
    <border>
      <left style="hair">
        <color indexed="64"/>
      </left>
      <right/>
      <top style="hair">
        <color theme="0" tint="-0.34998626667073579"/>
      </top>
      <bottom style="thin">
        <color indexed="64"/>
      </bottom>
      <diagonal/>
    </border>
    <border>
      <left/>
      <right style="hair">
        <color indexed="64"/>
      </right>
      <top style="hair">
        <color theme="0" tint="-0.34998626667073579"/>
      </top>
      <bottom style="thin">
        <color indexed="64"/>
      </bottom>
      <diagonal/>
    </border>
    <border>
      <left style="hair">
        <color indexed="64"/>
      </left>
      <right style="hair">
        <color indexed="64"/>
      </right>
      <top style="hair">
        <color theme="0" tint="-0.34998626667073579"/>
      </top>
      <bottom style="thin">
        <color indexed="64"/>
      </bottom>
      <diagonal/>
    </border>
    <border>
      <left style="hair">
        <color indexed="64"/>
      </left>
      <right/>
      <top/>
      <bottom style="hair">
        <color theme="0" tint="-0.34998626667073579"/>
      </bottom>
      <diagonal/>
    </border>
    <border>
      <left/>
      <right style="hair">
        <color indexed="64"/>
      </right>
      <top/>
      <bottom style="hair">
        <color theme="0" tint="-0.34998626667073579"/>
      </bottom>
      <diagonal/>
    </border>
    <border>
      <left/>
      <right style="thin">
        <color indexed="64"/>
      </right>
      <top/>
      <bottom style="hair">
        <color theme="0" tint="-0.34998626667073579"/>
      </bottom>
      <diagonal/>
    </border>
    <border>
      <left style="thin">
        <color indexed="64"/>
      </left>
      <right/>
      <top/>
      <bottom style="hair">
        <color theme="0" tint="-0.34998626667073579"/>
      </bottom>
      <diagonal/>
    </border>
    <border>
      <left/>
      <right/>
      <top/>
      <bottom style="hair">
        <color theme="0" tint="-0.34998626667073579"/>
      </bottom>
      <diagonal/>
    </border>
    <border>
      <left style="hair">
        <color indexed="64"/>
      </left>
      <right style="hair">
        <color indexed="64"/>
      </right>
      <top/>
      <bottom style="hair">
        <color theme="0" tint="-0.34998626667073579"/>
      </bottom>
      <diagonal/>
    </border>
    <border>
      <left style="thin">
        <color indexed="64"/>
      </left>
      <right/>
      <top style="hair">
        <color theme="0" tint="-0.34998626667073579"/>
      </top>
      <bottom style="thin">
        <color indexed="64"/>
      </bottom>
      <diagonal/>
    </border>
    <border>
      <left/>
      <right/>
      <top style="hair">
        <color theme="0" tint="-0.34998626667073579"/>
      </top>
      <bottom style="thin">
        <color indexed="64"/>
      </bottom>
      <diagonal/>
    </border>
    <border>
      <left style="thin">
        <color indexed="64"/>
      </left>
      <right style="hair">
        <color indexed="64"/>
      </right>
      <top style="hair">
        <color theme="0" tint="-0.34998626667073579"/>
      </top>
      <bottom style="thin">
        <color indexed="64"/>
      </bottom>
      <diagonal/>
    </border>
    <border>
      <left style="thin">
        <color indexed="64"/>
      </left>
      <right style="hair">
        <color indexed="64"/>
      </right>
      <top/>
      <bottom style="hair">
        <color theme="0" tint="-0.34998626667073579"/>
      </bottom>
      <diagonal/>
    </border>
    <border>
      <left style="hair">
        <color indexed="64"/>
      </left>
      <right style="thin">
        <color indexed="64"/>
      </right>
      <top/>
      <bottom style="hair">
        <color theme="0" tint="-0.34998626667073579"/>
      </bottom>
      <diagonal/>
    </border>
    <border>
      <left style="hair">
        <color indexed="64"/>
      </left>
      <right style="thin">
        <color indexed="64"/>
      </right>
      <top style="hair">
        <color theme="0" tint="-0.34998626667073579"/>
      </top>
      <bottom style="thin">
        <color indexed="64"/>
      </bottom>
      <diagonal/>
    </border>
    <border>
      <left/>
      <right style="thin">
        <color indexed="64"/>
      </right>
      <top style="hair">
        <color theme="0" tint="-0.34998626667073579"/>
      </top>
      <bottom style="thin">
        <color indexed="64"/>
      </bottom>
      <diagonal/>
    </border>
    <border>
      <left/>
      <right style="hair">
        <color indexed="64"/>
      </right>
      <top style="thin">
        <color indexed="64"/>
      </top>
      <bottom style="hair">
        <color theme="0" tint="-0.34998626667073579"/>
      </bottom>
      <diagonal/>
    </border>
    <border>
      <left style="hair">
        <color indexed="64"/>
      </left>
      <right style="hair">
        <color indexed="64"/>
      </right>
      <top style="thin">
        <color indexed="64"/>
      </top>
      <bottom style="hair">
        <color theme="0" tint="-0.34998626667073579"/>
      </bottom>
      <diagonal/>
    </border>
    <border>
      <left style="hair">
        <color indexed="64"/>
      </left>
      <right style="thin">
        <color indexed="64"/>
      </right>
      <top style="thin">
        <color indexed="64"/>
      </top>
      <bottom style="hair">
        <color theme="0" tint="-0.34998626667073579"/>
      </bottom>
      <diagonal/>
    </border>
    <border>
      <left style="thin">
        <color indexed="64"/>
      </left>
      <right style="hair">
        <color indexed="64"/>
      </right>
      <top style="thin">
        <color indexed="64"/>
      </top>
      <bottom style="hair">
        <color theme="0" tint="-0.34998626667073579"/>
      </bottom>
      <diagonal/>
    </border>
    <border>
      <left style="hair">
        <color indexed="64"/>
      </left>
      <right/>
      <top style="thin">
        <color indexed="64"/>
      </top>
      <bottom style="hair">
        <color theme="0" tint="-0.34998626667073579"/>
      </bottom>
      <diagonal/>
    </border>
    <border>
      <left/>
      <right/>
      <top/>
      <bottom style="thin">
        <color theme="6" tint="-0.24994659260841701"/>
      </bottom>
      <diagonal/>
    </border>
    <border>
      <left/>
      <right/>
      <top/>
      <bottom style="thick">
        <color theme="8" tint="-0.499984740745262"/>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8"/>
      </left>
      <right style="thin">
        <color indexed="8"/>
      </right>
      <top style="thin">
        <color indexed="8"/>
      </top>
      <bottom style="thin">
        <color indexed="64"/>
      </bottom>
      <diagonal/>
    </border>
    <border>
      <left style="thin">
        <color rgb="FFD0D7E5"/>
      </left>
      <right style="thin">
        <color rgb="FFD0D7E5"/>
      </right>
      <top style="thin">
        <color rgb="FFD0D7E5"/>
      </top>
      <bottom style="thin">
        <color rgb="FFD0D7E5"/>
      </bottom>
      <diagonal/>
    </border>
    <border>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
      <left style="thin">
        <color rgb="FFD0D7E5"/>
      </left>
      <right/>
      <top style="thin">
        <color rgb="FFD0D7E5"/>
      </top>
      <bottom style="thin">
        <color rgb="FFD0D7E5"/>
      </bottom>
      <diagonal/>
    </border>
    <border>
      <left style="thin">
        <color theme="4" tint="0.59996337778862885"/>
      </left>
      <right style="thin">
        <color rgb="FFD0D7E5"/>
      </right>
      <top style="thin">
        <color theme="4" tint="0.59996337778862885"/>
      </top>
      <bottom style="thin">
        <color rgb="FFD0D7E5"/>
      </bottom>
      <diagonal/>
    </border>
    <border>
      <left style="thin">
        <color rgb="FFD0D7E5"/>
      </left>
      <right style="thin">
        <color rgb="FFD0D7E5"/>
      </right>
      <top style="thin">
        <color theme="4" tint="0.59996337778862885"/>
      </top>
      <bottom style="thin">
        <color rgb="FFD0D7E5"/>
      </bottom>
      <diagonal/>
    </border>
    <border>
      <left style="thin">
        <color rgb="FFD0D7E5"/>
      </left>
      <right style="thin">
        <color theme="4" tint="0.59996337778862885"/>
      </right>
      <top style="thin">
        <color theme="4" tint="0.59996337778862885"/>
      </top>
      <bottom style="thin">
        <color rgb="FFD0D7E5"/>
      </bottom>
      <diagonal/>
    </border>
    <border>
      <left style="thin">
        <color theme="4" tint="0.59996337778862885"/>
      </left>
      <right style="thin">
        <color rgb="FFD0D7E5"/>
      </right>
      <top style="thin">
        <color rgb="FFD0D7E5"/>
      </top>
      <bottom style="thin">
        <color rgb="FFD0D7E5"/>
      </bottom>
      <diagonal/>
    </border>
    <border>
      <left style="thin">
        <color rgb="FFD0D7E5"/>
      </left>
      <right style="thin">
        <color theme="4" tint="0.59996337778862885"/>
      </right>
      <top style="thin">
        <color rgb="FFD0D7E5"/>
      </top>
      <bottom style="thin">
        <color rgb="FFD0D7E5"/>
      </bottom>
      <diagonal/>
    </border>
    <border>
      <left style="thin">
        <color theme="4" tint="0.59996337778862885"/>
      </left>
      <right style="thin">
        <color rgb="FFD0D7E5"/>
      </right>
      <top style="thin">
        <color rgb="FFD0D7E5"/>
      </top>
      <bottom/>
      <diagonal/>
    </border>
    <border>
      <left style="thin">
        <color rgb="FFD0D7E5"/>
      </left>
      <right style="thin">
        <color rgb="FFD0D7E5"/>
      </right>
      <top style="thin">
        <color rgb="FFD0D7E5"/>
      </top>
      <bottom/>
      <diagonal/>
    </border>
    <border>
      <left style="thin">
        <color rgb="FFD0D7E5"/>
      </left>
      <right style="thin">
        <color theme="4" tint="0.59996337778862885"/>
      </right>
      <top style="thin">
        <color rgb="FFD0D7E5"/>
      </top>
      <bottom/>
      <diagonal/>
    </border>
    <border>
      <left style="thin">
        <color theme="4" tint="0.59996337778862885"/>
      </left>
      <right style="thin">
        <color rgb="FFD0D7E5"/>
      </right>
      <top style="thin">
        <color theme="4" tint="0.79998168889431442"/>
      </top>
      <bottom style="thin">
        <color rgb="FFD0D7E5"/>
      </bottom>
      <diagonal/>
    </border>
    <border>
      <left style="thin">
        <color rgb="FFD0D7E5"/>
      </left>
      <right style="thin">
        <color rgb="FFD0D7E5"/>
      </right>
      <top style="thin">
        <color theme="4" tint="0.79998168889431442"/>
      </top>
      <bottom style="thin">
        <color rgb="FFD0D7E5"/>
      </bottom>
      <diagonal/>
    </border>
    <border>
      <left style="thin">
        <color rgb="FFD0D7E5"/>
      </left>
      <right style="thin">
        <color theme="4" tint="0.59996337778862885"/>
      </right>
      <top style="thin">
        <color theme="4" tint="0.79998168889431442"/>
      </top>
      <bottom style="thin">
        <color rgb="FFD0D7E5"/>
      </bottom>
      <diagonal/>
    </border>
    <border>
      <left style="thin">
        <color theme="3" tint="0.79998168889431442"/>
      </left>
      <right style="thin">
        <color rgb="FFD0D7E5"/>
      </right>
      <top style="thin">
        <color theme="3" tint="0.79998168889431442"/>
      </top>
      <bottom style="thin">
        <color rgb="FFD0D7E5"/>
      </bottom>
      <diagonal/>
    </border>
    <border>
      <left style="thin">
        <color rgb="FFD0D7E5"/>
      </left>
      <right style="thin">
        <color rgb="FFD0D7E5"/>
      </right>
      <top style="thin">
        <color theme="3" tint="0.79998168889431442"/>
      </top>
      <bottom style="thin">
        <color rgb="FFD0D7E5"/>
      </bottom>
      <diagonal/>
    </border>
    <border>
      <left style="thin">
        <color rgb="FFD0D7E5"/>
      </left>
      <right style="thin">
        <color theme="3" tint="0.79998168889431442"/>
      </right>
      <top style="thin">
        <color theme="3" tint="0.79998168889431442"/>
      </top>
      <bottom style="thin">
        <color rgb="FFD0D7E5"/>
      </bottom>
      <diagonal/>
    </border>
    <border>
      <left style="thin">
        <color theme="3" tint="0.79998168889431442"/>
      </left>
      <right style="thin">
        <color rgb="FFD0D7E5"/>
      </right>
      <top style="thin">
        <color rgb="FFD0D7E5"/>
      </top>
      <bottom style="thin">
        <color rgb="FFD0D7E5"/>
      </bottom>
      <diagonal/>
    </border>
    <border>
      <left style="thin">
        <color rgb="FFD0D7E5"/>
      </left>
      <right style="thin">
        <color theme="3" tint="0.79998168889431442"/>
      </right>
      <top style="thin">
        <color rgb="FFD0D7E5"/>
      </top>
      <bottom style="thin">
        <color rgb="FFD0D7E5"/>
      </bottom>
      <diagonal/>
    </border>
    <border>
      <left style="thin">
        <color theme="3" tint="0.79998168889431442"/>
      </left>
      <right style="thin">
        <color rgb="FFD0D7E5"/>
      </right>
      <top style="thin">
        <color rgb="FFD0D7E5"/>
      </top>
      <bottom style="thin">
        <color theme="3" tint="0.79998168889431442"/>
      </bottom>
      <diagonal/>
    </border>
    <border>
      <left style="thin">
        <color rgb="FFD0D7E5"/>
      </left>
      <right style="thin">
        <color rgb="FFD0D7E5"/>
      </right>
      <top style="thin">
        <color rgb="FFD0D7E5"/>
      </top>
      <bottom style="thin">
        <color theme="3" tint="0.79998168889431442"/>
      </bottom>
      <diagonal/>
    </border>
    <border>
      <left style="thin">
        <color rgb="FFD0D7E5"/>
      </left>
      <right style="thin">
        <color theme="3" tint="0.79998168889431442"/>
      </right>
      <top style="thin">
        <color rgb="FFD0D7E5"/>
      </top>
      <bottom style="thin">
        <color theme="3" tint="0.79998168889431442"/>
      </bottom>
      <diagonal/>
    </border>
    <border>
      <left style="thin">
        <color theme="4" tint="0.59996337778862885"/>
      </left>
      <right style="thin">
        <color rgb="FFD0D7E5"/>
      </right>
      <top/>
      <bottom/>
      <diagonal/>
    </border>
    <border>
      <left style="thin">
        <color rgb="FFD0D7E5"/>
      </left>
      <right style="thin">
        <color rgb="FFD0D7E5"/>
      </right>
      <top/>
      <bottom/>
      <diagonal/>
    </border>
    <border>
      <left style="thin">
        <color rgb="FFD0D7E5"/>
      </left>
      <right style="thin">
        <color theme="4" tint="0.59996337778862885"/>
      </right>
      <top/>
      <bottom/>
      <diagonal/>
    </border>
    <border>
      <left style="thin">
        <color theme="4" tint="0.59996337778862885"/>
      </left>
      <right style="thin">
        <color rgb="FFD0D7E5"/>
      </right>
      <top style="thin">
        <color theme="4" tint="0.59996337778862885"/>
      </top>
      <bottom/>
      <diagonal/>
    </border>
    <border>
      <left style="thin">
        <color rgb="FFD0D7E5"/>
      </left>
      <right style="thin">
        <color rgb="FFD0D7E5"/>
      </right>
      <top style="thin">
        <color theme="4" tint="0.59996337778862885"/>
      </top>
      <bottom/>
      <diagonal/>
    </border>
    <border>
      <left style="thin">
        <color rgb="FFD0D7E5"/>
      </left>
      <right style="thin">
        <color theme="4" tint="0.59996337778862885"/>
      </right>
      <top style="thin">
        <color theme="4" tint="0.59996337778862885"/>
      </top>
      <bottom/>
      <diagonal/>
    </border>
    <border>
      <left style="thin">
        <color theme="3" tint="0.79998168889431442"/>
      </left>
      <right style="thin">
        <color rgb="FFD0D7E5"/>
      </right>
      <top style="thin">
        <color theme="3" tint="0.79998168889431442"/>
      </top>
      <bottom/>
      <diagonal/>
    </border>
    <border>
      <left style="thin">
        <color rgb="FFD0D7E5"/>
      </left>
      <right style="thin">
        <color rgb="FFD0D7E5"/>
      </right>
      <top style="thin">
        <color theme="3" tint="0.79998168889431442"/>
      </top>
      <bottom/>
      <diagonal/>
    </border>
    <border>
      <left style="thin">
        <color rgb="FFD0D7E5"/>
      </left>
      <right style="thin">
        <color theme="3" tint="0.79998168889431442"/>
      </right>
      <top style="thin">
        <color theme="3" tint="0.79998168889431442"/>
      </top>
      <bottom/>
      <diagonal/>
    </border>
    <border>
      <left style="thin">
        <color theme="3" tint="0.79998168889431442"/>
      </left>
      <right style="thin">
        <color rgb="FFD0D7E5"/>
      </right>
      <top style="thin">
        <color rgb="FFD0D7E5"/>
      </top>
      <bottom/>
      <diagonal/>
    </border>
    <border>
      <left style="thin">
        <color rgb="FFD0D7E5"/>
      </left>
      <right style="thin">
        <color theme="3" tint="0.79998168889431442"/>
      </right>
      <top style="thin">
        <color rgb="FFD0D7E5"/>
      </top>
      <bottom/>
      <diagonal/>
    </border>
    <border>
      <left style="thin">
        <color theme="3" tint="0.79998168889431442"/>
      </left>
      <right style="thin">
        <color theme="3" tint="0.79998168889431442"/>
      </right>
      <top style="thin">
        <color theme="3" tint="0.79998168889431442"/>
      </top>
      <bottom style="thin">
        <color rgb="FFD0D7E5"/>
      </bottom>
      <diagonal/>
    </border>
    <border>
      <left/>
      <right style="thin">
        <color rgb="FFD0D7E5"/>
      </right>
      <top/>
      <bottom style="thin">
        <color rgb="FFD0D7E5"/>
      </bottom>
      <diagonal/>
    </border>
    <border>
      <left style="thin">
        <color rgb="FFD0D7E5"/>
      </left>
      <right style="thin">
        <color rgb="FFD0D7E5"/>
      </right>
      <top/>
      <bottom style="thin">
        <color rgb="FFD0D7E5"/>
      </bottom>
      <diagonal/>
    </border>
    <border>
      <left style="thin">
        <color theme="3" tint="0.79998168889431442"/>
      </left>
      <right style="thin">
        <color theme="3" tint="0.79998168889431442"/>
      </right>
      <top style="thin">
        <color rgb="FFD0D7E5"/>
      </top>
      <bottom style="thin">
        <color rgb="FFD0D7E5"/>
      </bottom>
      <diagonal/>
    </border>
    <border>
      <left style="thin">
        <color theme="3" tint="0.79998168889431442"/>
      </left>
      <right style="thin">
        <color theme="3" tint="0.79998168889431442"/>
      </right>
      <top style="thin">
        <color rgb="FFD0D7E5"/>
      </top>
      <bottom style="thin">
        <color theme="3" tint="0.79998168889431442"/>
      </bottom>
      <diagonal/>
    </border>
    <border>
      <left style="thin">
        <color theme="3" tint="0.79998168889431442"/>
      </left>
      <right style="thin">
        <color rgb="FFD0D7E5"/>
      </right>
      <top style="thin">
        <color theme="3" tint="0.79998168889431442"/>
      </top>
      <bottom style="thin">
        <color theme="3" tint="0.79998168889431442"/>
      </bottom>
      <diagonal/>
    </border>
    <border>
      <left style="thin">
        <color rgb="FFD0D7E5"/>
      </left>
      <right style="thin">
        <color rgb="FFD0D7E5"/>
      </right>
      <top style="thin">
        <color theme="3" tint="0.79998168889431442"/>
      </top>
      <bottom style="thin">
        <color theme="3" tint="0.79998168889431442"/>
      </bottom>
      <diagonal/>
    </border>
    <border>
      <left style="thin">
        <color rgb="FFD0D7E5"/>
      </left>
      <right style="thin">
        <color theme="3" tint="0.79998168889431442"/>
      </right>
      <top style="thin">
        <color theme="3" tint="0.79998168889431442"/>
      </top>
      <bottom style="thin">
        <color theme="3" tint="0.79998168889431442"/>
      </bottom>
      <diagonal/>
    </border>
  </borders>
  <cellStyleXfs count="10">
    <xf numFmtId="0" fontId="0" fillId="0" borderId="0">
      <alignment vertical="center"/>
    </xf>
    <xf numFmtId="38" fontId="25" fillId="0" borderId="0" applyFont="0" applyFill="0" applyBorder="0" applyAlignment="0" applyProtection="0">
      <alignment vertical="center"/>
    </xf>
    <xf numFmtId="0" fontId="4" fillId="0" borderId="0"/>
    <xf numFmtId="0" fontId="4" fillId="0" borderId="0"/>
    <xf numFmtId="0" fontId="61" fillId="0" borderId="0"/>
    <xf numFmtId="0" fontId="25" fillId="0" borderId="0">
      <alignment vertical="center"/>
    </xf>
    <xf numFmtId="0" fontId="1" fillId="0" borderId="0">
      <alignment vertical="center"/>
    </xf>
    <xf numFmtId="0" fontId="61" fillId="0" borderId="0"/>
    <xf numFmtId="0" fontId="4" fillId="0" borderId="0"/>
    <xf numFmtId="38" fontId="25" fillId="0" borderId="0" applyFont="0" applyFill="0" applyBorder="0" applyAlignment="0" applyProtection="0">
      <alignment vertical="center"/>
    </xf>
  </cellStyleXfs>
  <cellXfs count="693">
    <xf numFmtId="0" fontId="0" fillId="0" borderId="0" xfId="0">
      <alignment vertical="center"/>
    </xf>
    <xf numFmtId="0" fontId="28" fillId="0" borderId="0" xfId="0" applyFont="1">
      <alignment vertical="center"/>
    </xf>
    <xf numFmtId="49" fontId="28" fillId="0" borderId="0" xfId="0" applyNumberFormat="1" applyFont="1">
      <alignment vertical="center"/>
    </xf>
    <xf numFmtId="0" fontId="5" fillId="0" borderId="1" xfId="2" applyFont="1" applyBorder="1" applyAlignment="1">
      <alignment vertical="center"/>
    </xf>
    <xf numFmtId="0" fontId="5" fillId="0" borderId="2" xfId="2" applyFont="1" applyBorder="1" applyAlignment="1">
      <alignment vertical="center"/>
    </xf>
    <xf numFmtId="0" fontId="5" fillId="0" borderId="3" xfId="2" applyFont="1" applyBorder="1" applyAlignment="1">
      <alignment vertical="center"/>
    </xf>
    <xf numFmtId="0" fontId="4" fillId="0" borderId="0" xfId="2"/>
    <xf numFmtId="0" fontId="5" fillId="0" borderId="4" xfId="2" applyFont="1" applyBorder="1" applyAlignment="1">
      <alignment vertical="center"/>
    </xf>
    <xf numFmtId="0" fontId="5" fillId="0" borderId="0" xfId="2" applyFont="1" applyAlignment="1">
      <alignment vertical="center"/>
    </xf>
    <xf numFmtId="0" fontId="5" fillId="0" borderId="5" xfId="2" applyFont="1" applyBorder="1" applyAlignment="1">
      <alignment vertical="center"/>
    </xf>
    <xf numFmtId="0" fontId="5" fillId="0" borderId="6" xfId="2" applyFont="1" applyBorder="1" applyAlignment="1">
      <alignment vertical="center"/>
    </xf>
    <xf numFmtId="0" fontId="6" fillId="0" borderId="4" xfId="2" applyFont="1" applyBorder="1" applyAlignment="1">
      <alignment vertical="center"/>
    </xf>
    <xf numFmtId="0" fontId="25" fillId="0" borderId="6" xfId="2" applyFont="1" applyBorder="1" applyAlignment="1">
      <alignment vertical="center"/>
    </xf>
    <xf numFmtId="0" fontId="4" fillId="0" borderId="4" xfId="2" applyBorder="1"/>
    <xf numFmtId="0" fontId="4" fillId="0" borderId="6" xfId="2" applyBorder="1"/>
    <xf numFmtId="0" fontId="5" fillId="0" borderId="7" xfId="2" applyFont="1" applyBorder="1"/>
    <xf numFmtId="0" fontId="5" fillId="0" borderId="5" xfId="2" applyFont="1" applyBorder="1"/>
    <xf numFmtId="0" fontId="5" fillId="0" borderId="8" xfId="2" applyFont="1" applyBorder="1"/>
    <xf numFmtId="0" fontId="4" fillId="0" borderId="1" xfId="2" applyBorder="1"/>
    <xf numFmtId="0" fontId="4" fillId="0" borderId="2" xfId="2" applyBorder="1"/>
    <xf numFmtId="0" fontId="4" fillId="0" borderId="3" xfId="2" applyBorder="1"/>
    <xf numFmtId="0" fontId="4" fillId="0" borderId="7" xfId="2" applyBorder="1"/>
    <xf numFmtId="0" fontId="4" fillId="0" borderId="5" xfId="2" applyBorder="1"/>
    <xf numFmtId="0" fontId="4" fillId="0" borderId="8" xfId="2" applyBorder="1"/>
    <xf numFmtId="49" fontId="28" fillId="2" borderId="25" xfId="0" applyNumberFormat="1" applyFont="1" applyFill="1" applyBorder="1">
      <alignment vertical="center"/>
    </xf>
    <xf numFmtId="49" fontId="28" fillId="2" borderId="26" xfId="0" applyNumberFormat="1" applyFont="1" applyFill="1" applyBorder="1">
      <alignment vertical="center"/>
    </xf>
    <xf numFmtId="49" fontId="28" fillId="2" borderId="27" xfId="0" applyNumberFormat="1" applyFont="1" applyFill="1" applyBorder="1">
      <alignment vertical="center"/>
    </xf>
    <xf numFmtId="49" fontId="28" fillId="2" borderId="0" xfId="0" applyNumberFormat="1" applyFont="1" applyFill="1">
      <alignment vertical="center"/>
    </xf>
    <xf numFmtId="49" fontId="28" fillId="2" borderId="28" xfId="0" applyNumberFormat="1" applyFont="1" applyFill="1" applyBorder="1">
      <alignment vertical="center"/>
    </xf>
    <xf numFmtId="0" fontId="29" fillId="3" borderId="29" xfId="0" applyFont="1" applyFill="1" applyBorder="1">
      <alignment vertical="center"/>
    </xf>
    <xf numFmtId="0" fontId="28" fillId="3" borderId="30" xfId="0" applyFont="1" applyFill="1" applyBorder="1">
      <alignment vertical="center"/>
    </xf>
    <xf numFmtId="0" fontId="28" fillId="3" borderId="31" xfId="0" applyFont="1" applyFill="1" applyBorder="1">
      <alignment vertical="center"/>
    </xf>
    <xf numFmtId="0" fontId="28" fillId="4" borderId="32" xfId="0" applyFont="1" applyFill="1" applyBorder="1">
      <alignment vertical="center"/>
    </xf>
    <xf numFmtId="0" fontId="28" fillId="4" borderId="33" xfId="0" applyFont="1" applyFill="1" applyBorder="1">
      <alignment vertical="center"/>
    </xf>
    <xf numFmtId="0" fontId="28" fillId="4" borderId="34" xfId="0" applyFont="1" applyFill="1" applyBorder="1">
      <alignment vertical="center"/>
    </xf>
    <xf numFmtId="0" fontId="28" fillId="5" borderId="35" xfId="0" applyFont="1" applyFill="1" applyBorder="1">
      <alignment vertical="center"/>
    </xf>
    <xf numFmtId="0" fontId="28" fillId="5" borderId="36" xfId="0" applyFont="1" applyFill="1" applyBorder="1">
      <alignment vertical="center"/>
    </xf>
    <xf numFmtId="0" fontId="28" fillId="5" borderId="37" xfId="0" applyFont="1" applyFill="1" applyBorder="1">
      <alignment vertical="center"/>
    </xf>
    <xf numFmtId="0" fontId="28" fillId="5" borderId="38" xfId="0" applyFont="1" applyFill="1" applyBorder="1">
      <alignment vertical="center"/>
    </xf>
    <xf numFmtId="0" fontId="30" fillId="0" borderId="0" xfId="0" applyFont="1">
      <alignment vertical="center"/>
    </xf>
    <xf numFmtId="49" fontId="8" fillId="0" borderId="0" xfId="2" applyNumberFormat="1" applyFont="1" applyAlignment="1">
      <alignment horizontal="right"/>
    </xf>
    <xf numFmtId="0" fontId="28" fillId="6" borderId="39" xfId="0" applyFont="1" applyFill="1" applyBorder="1">
      <alignment vertical="center"/>
    </xf>
    <xf numFmtId="0" fontId="28" fillId="6" borderId="40" xfId="0" applyFont="1" applyFill="1" applyBorder="1">
      <alignment vertical="center"/>
    </xf>
    <xf numFmtId="49" fontId="0" fillId="0" borderId="0" xfId="0" applyNumberFormat="1">
      <alignment vertical="center"/>
    </xf>
    <xf numFmtId="0" fontId="28" fillId="0" borderId="41" xfId="0" applyFont="1" applyBorder="1">
      <alignment vertical="center"/>
    </xf>
    <xf numFmtId="0" fontId="5" fillId="0" borderId="5" xfId="2" applyFont="1" applyBorder="1" applyAlignment="1">
      <alignment horizontal="left" vertical="center"/>
    </xf>
    <xf numFmtId="0" fontId="5" fillId="0" borderId="0" xfId="0" applyFont="1">
      <alignment vertical="center"/>
    </xf>
    <xf numFmtId="0" fontId="0" fillId="0" borderId="0" xfId="0" applyAlignment="1"/>
    <xf numFmtId="0" fontId="0" fillId="0" borderId="0" xfId="0" applyAlignment="1">
      <alignment vertical="top" wrapText="1"/>
    </xf>
    <xf numFmtId="0" fontId="31" fillId="0" borderId="41" xfId="0" applyFont="1" applyBorder="1">
      <alignment vertical="center"/>
    </xf>
    <xf numFmtId="49" fontId="27" fillId="7" borderId="0" xfId="0" applyNumberFormat="1" applyFont="1" applyFill="1">
      <alignment vertical="center"/>
    </xf>
    <xf numFmtId="0" fontId="0" fillId="7" borderId="0" xfId="0" applyFill="1">
      <alignment vertical="center"/>
    </xf>
    <xf numFmtId="0" fontId="27" fillId="7" borderId="33" xfId="0" applyFont="1" applyFill="1" applyBorder="1">
      <alignment vertical="center"/>
    </xf>
    <xf numFmtId="0" fontId="0" fillId="7" borderId="33" xfId="0" applyFill="1" applyBorder="1">
      <alignment vertical="center"/>
    </xf>
    <xf numFmtId="49" fontId="0" fillId="8" borderId="38" xfId="0" applyNumberFormat="1" applyFill="1" applyBorder="1">
      <alignment vertical="center"/>
    </xf>
    <xf numFmtId="49" fontId="0" fillId="8" borderId="43" xfId="0" applyNumberFormat="1" applyFill="1" applyBorder="1">
      <alignment vertical="center"/>
    </xf>
    <xf numFmtId="49" fontId="0" fillId="8" borderId="44" xfId="0" applyNumberFormat="1" applyFill="1" applyBorder="1">
      <alignment vertical="center"/>
    </xf>
    <xf numFmtId="0" fontId="0" fillId="8" borderId="43" xfId="0" applyFill="1" applyBorder="1">
      <alignment vertical="center"/>
    </xf>
    <xf numFmtId="0" fontId="0" fillId="8" borderId="37" xfId="0" applyFill="1" applyBorder="1">
      <alignment vertical="center"/>
    </xf>
    <xf numFmtId="0" fontId="29" fillId="9" borderId="29" xfId="0" applyFont="1" applyFill="1" applyBorder="1">
      <alignment vertical="center"/>
    </xf>
    <xf numFmtId="0" fontId="28" fillId="9" borderId="30" xfId="0" applyFont="1" applyFill="1" applyBorder="1">
      <alignment vertical="center"/>
    </xf>
    <xf numFmtId="0" fontId="28" fillId="9" borderId="31" xfId="0" applyFont="1" applyFill="1" applyBorder="1">
      <alignment vertical="center"/>
    </xf>
    <xf numFmtId="49" fontId="0" fillId="10" borderId="37" xfId="0" applyNumberFormat="1" applyFill="1" applyBorder="1">
      <alignment vertical="center"/>
    </xf>
    <xf numFmtId="49" fontId="0" fillId="10" borderId="38" xfId="0" applyNumberFormat="1" applyFill="1" applyBorder="1">
      <alignment vertical="center"/>
    </xf>
    <xf numFmtId="178" fontId="0" fillId="10" borderId="36" xfId="0" applyNumberFormat="1" applyFill="1" applyBorder="1">
      <alignment vertical="center"/>
    </xf>
    <xf numFmtId="0" fontId="0" fillId="10" borderId="37" xfId="0" applyFill="1" applyBorder="1">
      <alignment vertical="center"/>
    </xf>
    <xf numFmtId="49" fontId="0" fillId="10" borderId="43" xfId="0" applyNumberFormat="1" applyFill="1" applyBorder="1">
      <alignment vertical="center"/>
    </xf>
    <xf numFmtId="49" fontId="0" fillId="10" borderId="44" xfId="0" applyNumberFormat="1" applyFill="1" applyBorder="1">
      <alignment vertical="center"/>
    </xf>
    <xf numFmtId="178" fontId="0" fillId="10" borderId="47" xfId="0" applyNumberFormat="1" applyFill="1" applyBorder="1">
      <alignment vertical="center"/>
    </xf>
    <xf numFmtId="0" fontId="0" fillId="10" borderId="43" xfId="0" applyFill="1" applyBorder="1">
      <alignment vertical="center"/>
    </xf>
    <xf numFmtId="49" fontId="0" fillId="10" borderId="45" xfId="0" applyNumberFormat="1" applyFill="1" applyBorder="1">
      <alignment vertical="center"/>
    </xf>
    <xf numFmtId="49" fontId="0" fillId="10" borderId="46" xfId="0" applyNumberFormat="1" applyFill="1" applyBorder="1">
      <alignment vertical="center"/>
    </xf>
    <xf numFmtId="0" fontId="0" fillId="10" borderId="45" xfId="0" applyFill="1" applyBorder="1">
      <alignment vertical="center"/>
    </xf>
    <xf numFmtId="49" fontId="0" fillId="10" borderId="47" xfId="0" applyNumberFormat="1" applyFill="1" applyBorder="1">
      <alignment vertical="center"/>
    </xf>
    <xf numFmtId="178" fontId="0" fillId="10" borderId="48" xfId="0" applyNumberFormat="1" applyFill="1" applyBorder="1">
      <alignment vertical="center"/>
    </xf>
    <xf numFmtId="0" fontId="27" fillId="11" borderId="33" xfId="0" applyFont="1" applyFill="1" applyBorder="1">
      <alignment vertical="center"/>
    </xf>
    <xf numFmtId="0" fontId="0" fillId="11" borderId="33" xfId="0" applyFill="1" applyBorder="1">
      <alignment vertical="center"/>
    </xf>
    <xf numFmtId="178" fontId="0" fillId="8" borderId="47" xfId="0" applyNumberFormat="1" applyFill="1" applyBorder="1" applyAlignment="1">
      <alignment horizontal="left" vertical="center"/>
    </xf>
    <xf numFmtId="179" fontId="5" fillId="0" borderId="0" xfId="2" applyNumberFormat="1" applyFont="1" applyAlignment="1">
      <alignment horizontal="left" vertical="center"/>
    </xf>
    <xf numFmtId="49" fontId="26" fillId="0" borderId="0" xfId="0" applyNumberFormat="1" applyFont="1" applyProtection="1">
      <alignment vertical="center"/>
      <protection locked="0"/>
    </xf>
    <xf numFmtId="49" fontId="0" fillId="8" borderId="49" xfId="0" applyNumberFormat="1" applyFill="1" applyBorder="1">
      <alignment vertical="center"/>
    </xf>
    <xf numFmtId="178" fontId="0" fillId="8" borderId="50" xfId="0" applyNumberFormat="1" applyFill="1" applyBorder="1" applyAlignment="1">
      <alignment horizontal="left" vertical="center"/>
    </xf>
    <xf numFmtId="0" fontId="0" fillId="8" borderId="51" xfId="0" applyFill="1" applyBorder="1">
      <alignment vertical="center"/>
    </xf>
    <xf numFmtId="49" fontId="33" fillId="2" borderId="52" xfId="0" applyNumberFormat="1" applyFont="1" applyFill="1" applyBorder="1">
      <alignment vertical="center"/>
    </xf>
    <xf numFmtId="180" fontId="28" fillId="0" borderId="53" xfId="0" applyNumberFormat="1" applyFont="1" applyBorder="1" applyAlignment="1" applyProtection="1">
      <alignment horizontal="left" vertical="center"/>
      <protection locked="0"/>
    </xf>
    <xf numFmtId="180" fontId="28" fillId="0" borderId="54" xfId="0" applyNumberFormat="1" applyFont="1" applyBorder="1" applyAlignment="1" applyProtection="1">
      <alignment horizontal="left" vertical="center"/>
      <protection locked="0"/>
    </xf>
    <xf numFmtId="0" fontId="28" fillId="5" borderId="55" xfId="0" applyFont="1" applyFill="1" applyBorder="1" applyAlignment="1">
      <alignment vertical="center" shrinkToFit="1"/>
    </xf>
    <xf numFmtId="177" fontId="0" fillId="8" borderId="36" xfId="0" applyNumberFormat="1" applyFill="1" applyBorder="1" applyAlignment="1">
      <alignment horizontal="left" vertical="center"/>
    </xf>
    <xf numFmtId="177" fontId="0" fillId="8" borderId="37" xfId="0" applyNumberFormat="1" applyFill="1" applyBorder="1" applyAlignment="1">
      <alignment horizontal="left" vertical="center"/>
    </xf>
    <xf numFmtId="179" fontId="0" fillId="10" borderId="36" xfId="0" applyNumberFormat="1" applyFill="1" applyBorder="1">
      <alignment vertical="center"/>
    </xf>
    <xf numFmtId="0" fontId="5" fillId="0" borderId="0" xfId="2" applyFont="1"/>
    <xf numFmtId="49" fontId="26" fillId="0" borderId="0" xfId="0" applyNumberFormat="1" applyFont="1">
      <alignment vertical="center"/>
    </xf>
    <xf numFmtId="0" fontId="29" fillId="12" borderId="29" xfId="0" applyFont="1" applyFill="1" applyBorder="1">
      <alignment vertical="center"/>
    </xf>
    <xf numFmtId="0" fontId="28" fillId="12" borderId="30" xfId="0" applyFont="1" applyFill="1" applyBorder="1">
      <alignment vertical="center"/>
    </xf>
    <xf numFmtId="0" fontId="28" fillId="12" borderId="31" xfId="0" applyFont="1" applyFill="1" applyBorder="1">
      <alignment vertical="center"/>
    </xf>
    <xf numFmtId="0" fontId="28" fillId="7" borderId="32" xfId="0" applyFont="1" applyFill="1" applyBorder="1" applyAlignment="1">
      <alignment horizontal="left" vertical="center"/>
    </xf>
    <xf numFmtId="0" fontId="28" fillId="7" borderId="33" xfId="0" applyFont="1" applyFill="1" applyBorder="1" applyAlignment="1">
      <alignment horizontal="left" vertical="center"/>
    </xf>
    <xf numFmtId="0" fontId="28" fillId="7" borderId="34" xfId="0" applyFont="1" applyFill="1" applyBorder="1" applyAlignment="1">
      <alignment horizontal="left" vertical="center"/>
    </xf>
    <xf numFmtId="0" fontId="28" fillId="7" borderId="32" xfId="0" applyFont="1" applyFill="1" applyBorder="1">
      <alignment vertical="center"/>
    </xf>
    <xf numFmtId="0" fontId="28" fillId="7" borderId="33" xfId="0" applyFont="1" applyFill="1" applyBorder="1">
      <alignment vertical="center"/>
    </xf>
    <xf numFmtId="0" fontId="28" fillId="7" borderId="34" xfId="0" applyFont="1" applyFill="1" applyBorder="1">
      <alignment vertical="center"/>
    </xf>
    <xf numFmtId="0" fontId="29" fillId="13" borderId="56" xfId="0" applyFont="1" applyFill="1" applyBorder="1">
      <alignment vertical="center"/>
    </xf>
    <xf numFmtId="0" fontId="28" fillId="13" borderId="57" xfId="0" applyFont="1" applyFill="1" applyBorder="1">
      <alignment vertical="center"/>
    </xf>
    <xf numFmtId="0" fontId="28" fillId="13" borderId="30" xfId="0" applyFont="1" applyFill="1" applyBorder="1">
      <alignment vertical="center"/>
    </xf>
    <xf numFmtId="0" fontId="28" fillId="13" borderId="31" xfId="0" applyFont="1" applyFill="1" applyBorder="1">
      <alignment vertical="center"/>
    </xf>
    <xf numFmtId="49" fontId="0" fillId="2" borderId="52" xfId="0" applyNumberFormat="1" applyFill="1" applyBorder="1">
      <alignment vertical="center"/>
    </xf>
    <xf numFmtId="49" fontId="0" fillId="2" borderId="25" xfId="0" applyNumberFormat="1" applyFill="1" applyBorder="1">
      <alignment vertical="center"/>
    </xf>
    <xf numFmtId="49" fontId="0" fillId="2" borderId="26" xfId="0" applyNumberFormat="1" applyFill="1" applyBorder="1">
      <alignment vertical="center"/>
    </xf>
    <xf numFmtId="49" fontId="0" fillId="2" borderId="50" xfId="0" applyNumberFormat="1" applyFill="1" applyBorder="1">
      <alignment vertical="center"/>
    </xf>
    <xf numFmtId="49" fontId="0" fillId="2" borderId="51" xfId="0" applyNumberFormat="1" applyFill="1" applyBorder="1">
      <alignment vertical="center"/>
    </xf>
    <xf numFmtId="49" fontId="0" fillId="2" borderId="58" xfId="0" applyNumberFormat="1" applyFill="1" applyBorder="1">
      <alignment vertical="center"/>
    </xf>
    <xf numFmtId="0" fontId="28" fillId="7" borderId="59" xfId="0" applyFont="1" applyFill="1" applyBorder="1" applyAlignment="1">
      <alignment horizontal="left" vertical="center"/>
    </xf>
    <xf numFmtId="0" fontId="28" fillId="7" borderId="60" xfId="0" applyFont="1" applyFill="1" applyBorder="1" applyAlignment="1">
      <alignment horizontal="left" vertical="center"/>
    </xf>
    <xf numFmtId="0" fontId="16" fillId="7" borderId="9" xfId="0" applyFont="1" applyFill="1" applyBorder="1" applyAlignment="1">
      <alignment horizontal="left" vertical="center"/>
    </xf>
    <xf numFmtId="0" fontId="33" fillId="7" borderId="33" xfId="0" applyFont="1" applyFill="1" applyBorder="1" applyAlignment="1">
      <alignment horizontal="left" vertical="center"/>
    </xf>
    <xf numFmtId="0" fontId="29" fillId="9" borderId="32" xfId="0" applyFont="1" applyFill="1" applyBorder="1">
      <alignment vertical="center"/>
    </xf>
    <xf numFmtId="0" fontId="28" fillId="9" borderId="33" xfId="0" applyFont="1" applyFill="1" applyBorder="1">
      <alignment vertical="center"/>
    </xf>
    <xf numFmtId="0" fontId="0" fillId="9" borderId="33" xfId="0" applyFill="1" applyBorder="1">
      <alignment vertical="center"/>
    </xf>
    <xf numFmtId="0" fontId="28" fillId="9" borderId="34" xfId="0" applyFont="1" applyFill="1" applyBorder="1">
      <alignment vertical="center"/>
    </xf>
    <xf numFmtId="0" fontId="28" fillId="11" borderId="32" xfId="0" applyFont="1" applyFill="1" applyBorder="1">
      <alignment vertical="center"/>
    </xf>
    <xf numFmtId="0" fontId="28" fillId="11" borderId="33" xfId="0" applyFont="1" applyFill="1" applyBorder="1">
      <alignment vertical="center"/>
    </xf>
    <xf numFmtId="0" fontId="28" fillId="11" borderId="34" xfId="0" applyFont="1" applyFill="1" applyBorder="1">
      <alignment vertical="center"/>
    </xf>
    <xf numFmtId="0" fontId="28" fillId="8" borderId="35" xfId="0" applyFont="1" applyFill="1" applyBorder="1" applyAlignment="1">
      <alignment horizontal="center" vertical="center"/>
    </xf>
    <xf numFmtId="0" fontId="28" fillId="8" borderId="39" xfId="0" applyFont="1" applyFill="1" applyBorder="1" applyAlignment="1">
      <alignment horizontal="center" vertical="center"/>
    </xf>
    <xf numFmtId="0" fontId="28" fillId="11" borderId="61" xfId="0" applyFont="1" applyFill="1" applyBorder="1">
      <alignment vertical="center"/>
    </xf>
    <xf numFmtId="0" fontId="28" fillId="11" borderId="60" xfId="0" applyFont="1" applyFill="1" applyBorder="1">
      <alignment vertical="center"/>
    </xf>
    <xf numFmtId="0" fontId="34" fillId="2" borderId="32" xfId="0" applyFont="1" applyFill="1" applyBorder="1">
      <alignment vertical="center"/>
    </xf>
    <xf numFmtId="0" fontId="28" fillId="2" borderId="33" xfId="0" applyFont="1" applyFill="1" applyBorder="1">
      <alignment vertical="center"/>
    </xf>
    <xf numFmtId="0" fontId="28" fillId="2" borderId="34" xfId="0" applyFont="1" applyFill="1" applyBorder="1">
      <alignment vertical="center"/>
    </xf>
    <xf numFmtId="176" fontId="28" fillId="0" borderId="62" xfId="0" applyNumberFormat="1" applyFont="1" applyBorder="1" applyProtection="1">
      <alignment vertical="center"/>
      <protection locked="0"/>
    </xf>
    <xf numFmtId="0" fontId="28" fillId="8" borderId="63" xfId="0" applyFont="1" applyFill="1" applyBorder="1">
      <alignment vertical="center"/>
    </xf>
    <xf numFmtId="0" fontId="28" fillId="8" borderId="64" xfId="0" applyFont="1" applyFill="1" applyBorder="1">
      <alignment vertical="center"/>
    </xf>
    <xf numFmtId="0" fontId="0" fillId="0" borderId="0" xfId="0" applyProtection="1">
      <alignment vertical="center"/>
      <protection locked="0"/>
    </xf>
    <xf numFmtId="0" fontId="11" fillId="0" borderId="0" xfId="2" applyFont="1" applyAlignment="1">
      <alignment vertical="top"/>
    </xf>
    <xf numFmtId="0" fontId="28" fillId="0" borderId="54" xfId="0" applyFont="1" applyBorder="1" applyProtection="1">
      <alignment vertical="center"/>
      <protection locked="0"/>
    </xf>
    <xf numFmtId="0" fontId="28" fillId="8" borderId="62" xfId="0" applyFont="1" applyFill="1" applyBorder="1">
      <alignment vertical="center"/>
    </xf>
    <xf numFmtId="49" fontId="0" fillId="8" borderId="51" xfId="0" applyNumberFormat="1" applyFill="1" applyBorder="1">
      <alignment vertical="center"/>
    </xf>
    <xf numFmtId="0" fontId="28" fillId="0" borderId="65" xfId="0" applyFont="1" applyBorder="1" applyProtection="1">
      <alignment vertical="center"/>
      <protection locked="0"/>
    </xf>
    <xf numFmtId="49" fontId="28" fillId="0" borderId="48" xfId="0" applyNumberFormat="1" applyFont="1" applyBorder="1" applyAlignment="1" applyProtection="1">
      <alignment vertical="center" shrinkToFit="1"/>
      <protection locked="0"/>
    </xf>
    <xf numFmtId="0" fontId="28" fillId="4" borderId="42" xfId="0" applyFont="1" applyFill="1" applyBorder="1">
      <alignment vertical="center"/>
    </xf>
    <xf numFmtId="0" fontId="28" fillId="4" borderId="66" xfId="0" applyFont="1" applyFill="1" applyBorder="1">
      <alignment vertical="center"/>
    </xf>
    <xf numFmtId="49" fontId="28" fillId="15" borderId="67" xfId="0" applyNumberFormat="1" applyFont="1" applyFill="1" applyBorder="1">
      <alignment vertical="center"/>
    </xf>
    <xf numFmtId="0" fontId="22" fillId="0" borderId="0" xfId="2" applyFont="1"/>
    <xf numFmtId="0" fontId="39" fillId="0" borderId="0" xfId="2" applyFont="1"/>
    <xf numFmtId="49" fontId="39" fillId="0" borderId="0" xfId="2" applyNumberFormat="1" applyFont="1"/>
    <xf numFmtId="49" fontId="4" fillId="0" borderId="0" xfId="2" applyNumberFormat="1"/>
    <xf numFmtId="0" fontId="8" fillId="0" borderId="0" xfId="2" applyFont="1" applyAlignment="1">
      <alignment horizontal="right"/>
    </xf>
    <xf numFmtId="0" fontId="28" fillId="14" borderId="32" xfId="0" applyFont="1" applyFill="1" applyBorder="1" applyAlignment="1">
      <alignment horizontal="left" vertical="center"/>
    </xf>
    <xf numFmtId="0" fontId="28" fillId="14" borderId="33" xfId="0" applyFont="1" applyFill="1" applyBorder="1" applyAlignment="1">
      <alignment horizontal="left" vertical="center"/>
    </xf>
    <xf numFmtId="0" fontId="16" fillId="14" borderId="9" xfId="0" applyFont="1" applyFill="1" applyBorder="1" applyAlignment="1">
      <alignment horizontal="left" vertical="center"/>
    </xf>
    <xf numFmtId="0" fontId="28" fillId="14" borderId="34" xfId="0" applyFont="1" applyFill="1" applyBorder="1" applyAlignment="1">
      <alignment horizontal="left" vertical="center"/>
    </xf>
    <xf numFmtId="49" fontId="0" fillId="8" borderId="37" xfId="0" applyNumberFormat="1" applyFill="1" applyBorder="1">
      <alignment vertical="center"/>
    </xf>
    <xf numFmtId="49" fontId="0" fillId="8" borderId="33" xfId="0" applyNumberFormat="1" applyFill="1" applyBorder="1">
      <alignment vertical="center"/>
    </xf>
    <xf numFmtId="49" fontId="0" fillId="8" borderId="61" xfId="0" applyNumberFormat="1" applyFill="1" applyBorder="1">
      <alignment vertical="center"/>
    </xf>
    <xf numFmtId="178" fontId="0" fillId="8" borderId="48" xfId="0" applyNumberFormat="1" applyFill="1" applyBorder="1" applyAlignment="1">
      <alignment horizontal="left" vertical="center"/>
    </xf>
    <xf numFmtId="0" fontId="0" fillId="8" borderId="45" xfId="0" applyFill="1" applyBorder="1">
      <alignment vertical="center"/>
    </xf>
    <xf numFmtId="49" fontId="0" fillId="8" borderId="69" xfId="0" applyNumberFormat="1" applyFill="1" applyBorder="1">
      <alignment vertical="center"/>
    </xf>
    <xf numFmtId="49" fontId="0" fillId="8" borderId="70" xfId="0" applyNumberFormat="1" applyFill="1" applyBorder="1">
      <alignment vertical="center"/>
    </xf>
    <xf numFmtId="178" fontId="0" fillId="8" borderId="71" xfId="0" applyNumberFormat="1" applyFill="1" applyBorder="1" applyAlignment="1">
      <alignment horizontal="left" vertical="center"/>
    </xf>
    <xf numFmtId="0" fontId="0" fillId="8" borderId="69" xfId="0" applyFill="1" applyBorder="1">
      <alignment vertical="center"/>
    </xf>
    <xf numFmtId="179" fontId="5" fillId="0" borderId="0" xfId="2" applyNumberFormat="1" applyFont="1"/>
    <xf numFmtId="179" fontId="5" fillId="0" borderId="0" xfId="2" applyNumberFormat="1" applyFont="1" applyAlignment="1">
      <alignment horizontal="right"/>
    </xf>
    <xf numFmtId="179" fontId="7" fillId="0" borderId="0" xfId="2" applyNumberFormat="1" applyFont="1" applyAlignment="1">
      <alignment horizontal="right"/>
    </xf>
    <xf numFmtId="49" fontId="28" fillId="0" borderId="47" xfId="0" applyNumberFormat="1" applyFont="1" applyBorder="1" applyAlignment="1" applyProtection="1">
      <alignment vertical="center" shrinkToFit="1"/>
      <protection locked="0"/>
    </xf>
    <xf numFmtId="0" fontId="28" fillId="0" borderId="62" xfId="0" applyFont="1" applyBorder="1" applyProtection="1">
      <alignment vertical="center"/>
      <protection locked="0"/>
    </xf>
    <xf numFmtId="0" fontId="28" fillId="8" borderId="54" xfId="0" applyFont="1" applyFill="1" applyBorder="1">
      <alignment vertical="center"/>
    </xf>
    <xf numFmtId="0" fontId="28" fillId="8" borderId="72" xfId="0" applyFont="1" applyFill="1" applyBorder="1" applyAlignment="1">
      <alignment horizontal="center" vertical="center"/>
    </xf>
    <xf numFmtId="0" fontId="28" fillId="0" borderId="73" xfId="0" applyFont="1" applyBorder="1" applyProtection="1">
      <alignment vertical="center"/>
      <protection locked="0"/>
    </xf>
    <xf numFmtId="0" fontId="47" fillId="7" borderId="33" xfId="0" applyFont="1" applyFill="1" applyBorder="1" applyAlignment="1">
      <alignment horizontal="left" vertical="center"/>
    </xf>
    <xf numFmtId="0" fontId="49" fillId="14" borderId="33" xfId="0" applyFont="1" applyFill="1" applyBorder="1" applyAlignment="1">
      <alignment horizontal="left" vertical="center"/>
    </xf>
    <xf numFmtId="0" fontId="28" fillId="0" borderId="0" xfId="0" applyFont="1" applyAlignment="1">
      <alignment vertical="top" wrapText="1"/>
    </xf>
    <xf numFmtId="0" fontId="54" fillId="0" borderId="0" xfId="0" applyFont="1">
      <alignment vertical="center"/>
    </xf>
    <xf numFmtId="0" fontId="55" fillId="0" borderId="0" xfId="3" applyFont="1" applyAlignment="1">
      <alignment vertical="center"/>
    </xf>
    <xf numFmtId="0" fontId="54" fillId="0" borderId="0" xfId="0" applyFont="1" applyAlignment="1">
      <alignment vertical="center" wrapText="1"/>
    </xf>
    <xf numFmtId="0" fontId="56" fillId="0" borderId="0" xfId="0" applyFont="1">
      <alignment vertical="center"/>
    </xf>
    <xf numFmtId="0" fontId="26" fillId="0" borderId="0" xfId="0" applyFont="1">
      <alignment vertical="center"/>
    </xf>
    <xf numFmtId="0" fontId="53" fillId="0" borderId="120" xfId="0" applyFont="1" applyBorder="1" applyAlignment="1"/>
    <xf numFmtId="49" fontId="28" fillId="0" borderId="120" xfId="0" applyNumberFormat="1" applyFont="1" applyBorder="1">
      <alignment vertical="center"/>
    </xf>
    <xf numFmtId="0" fontId="51" fillId="0" borderId="120" xfId="0" applyFont="1" applyBorder="1">
      <alignment vertical="center"/>
    </xf>
    <xf numFmtId="0" fontId="50" fillId="0" borderId="120" xfId="0" applyFont="1" applyBorder="1" applyAlignment="1"/>
    <xf numFmtId="0" fontId="28" fillId="0" borderId="120" xfId="0" applyFont="1" applyBorder="1">
      <alignment vertical="center"/>
    </xf>
    <xf numFmtId="0" fontId="52" fillId="0" borderId="120" xfId="0" applyFont="1" applyBorder="1" applyAlignment="1">
      <alignment wrapText="1"/>
    </xf>
    <xf numFmtId="0" fontId="35" fillId="0" borderId="120" xfId="0" applyFont="1" applyBorder="1" applyAlignment="1">
      <alignment horizontal="right" vertical="center"/>
    </xf>
    <xf numFmtId="0" fontId="36" fillId="19" borderId="121" xfId="0" applyFont="1" applyFill="1" applyBorder="1" applyAlignment="1"/>
    <xf numFmtId="0" fontId="26" fillId="19" borderId="121" xfId="0" applyFont="1" applyFill="1" applyBorder="1">
      <alignment vertical="center"/>
    </xf>
    <xf numFmtId="0" fontId="37" fillId="19" borderId="121" xfId="0" applyFont="1" applyFill="1" applyBorder="1" applyAlignment="1"/>
    <xf numFmtId="0" fontId="38" fillId="19" borderId="121" xfId="0" applyFont="1" applyFill="1" applyBorder="1" applyAlignment="1">
      <alignment horizontal="right" vertical="center"/>
    </xf>
    <xf numFmtId="0" fontId="35" fillId="19" borderId="121" xfId="0" applyFont="1" applyFill="1" applyBorder="1" applyAlignment="1">
      <alignment horizontal="right"/>
    </xf>
    <xf numFmtId="0" fontId="57" fillId="19" borderId="121" xfId="0" applyFont="1" applyFill="1" applyBorder="1">
      <alignment vertical="center"/>
    </xf>
    <xf numFmtId="49" fontId="56" fillId="0" borderId="0" xfId="0" applyNumberFormat="1" applyFont="1">
      <alignment vertical="center"/>
    </xf>
    <xf numFmtId="0" fontId="0" fillId="0" borderId="25" xfId="0" applyBorder="1" applyAlignment="1">
      <alignment horizontal="right" vertical="top" wrapText="1"/>
    </xf>
    <xf numFmtId="49" fontId="28" fillId="2" borderId="42" xfId="0" applyNumberFormat="1" applyFont="1" applyFill="1" applyBorder="1">
      <alignment vertical="center"/>
    </xf>
    <xf numFmtId="49" fontId="28" fillId="2" borderId="66" xfId="0" applyNumberFormat="1" applyFont="1" applyFill="1" applyBorder="1">
      <alignment vertical="center"/>
    </xf>
    <xf numFmtId="0" fontId="28" fillId="0" borderId="30" xfId="0" applyFont="1" applyBorder="1">
      <alignment vertical="center"/>
    </xf>
    <xf numFmtId="49" fontId="28" fillId="16" borderId="62" xfId="0" applyNumberFormat="1" applyFont="1" applyFill="1" applyBorder="1">
      <alignment vertical="center"/>
    </xf>
    <xf numFmtId="49" fontId="28" fillId="16" borderId="62" xfId="0" applyNumberFormat="1" applyFont="1" applyFill="1" applyBorder="1" applyAlignment="1">
      <alignment vertical="center" shrinkToFit="1"/>
    </xf>
    <xf numFmtId="0" fontId="15" fillId="0" borderId="0" xfId="2" applyFont="1"/>
    <xf numFmtId="0" fontId="59" fillId="0" borderId="0" xfId="0" applyFont="1">
      <alignment vertical="center"/>
    </xf>
    <xf numFmtId="0" fontId="33" fillId="0" borderId="0" xfId="0" applyFont="1" applyAlignment="1">
      <alignment horizontal="left"/>
    </xf>
    <xf numFmtId="0" fontId="60" fillId="0" borderId="0" xfId="0" applyFont="1">
      <alignment vertical="center"/>
    </xf>
    <xf numFmtId="0" fontId="4" fillId="14" borderId="141" xfId="4" applyFont="1" applyFill="1" applyBorder="1" applyAlignment="1">
      <alignment horizontal="center"/>
    </xf>
    <xf numFmtId="0" fontId="4" fillId="20" borderId="141" xfId="4" applyFont="1" applyFill="1" applyBorder="1" applyAlignment="1">
      <alignment horizontal="center"/>
    </xf>
    <xf numFmtId="0" fontId="62" fillId="0" borderId="0" xfId="5" applyFont="1">
      <alignment vertical="center"/>
    </xf>
    <xf numFmtId="0" fontId="4" fillId="0" borderId="142" xfId="6" applyFont="1" applyBorder="1" applyAlignment="1">
      <alignment vertical="center" wrapText="1"/>
    </xf>
    <xf numFmtId="0" fontId="63" fillId="0" borderId="142" xfId="6" applyFont="1" applyBorder="1" applyAlignment="1">
      <alignment vertical="center" wrapText="1"/>
    </xf>
    <xf numFmtId="0" fontId="64" fillId="0" borderId="0" xfId="5" applyFont="1">
      <alignment vertical="center"/>
    </xf>
    <xf numFmtId="0" fontId="65" fillId="21" borderId="142" xfId="6" applyFont="1" applyFill="1" applyBorder="1" applyAlignment="1">
      <alignment vertical="center" wrapText="1"/>
    </xf>
    <xf numFmtId="0" fontId="63" fillId="21" borderId="142" xfId="6" applyFont="1" applyFill="1" applyBorder="1" applyAlignment="1">
      <alignment vertical="center" wrapText="1"/>
    </xf>
    <xf numFmtId="0" fontId="63" fillId="21" borderId="143" xfId="6" applyFont="1" applyFill="1" applyBorder="1" applyAlignment="1">
      <alignment vertical="center" wrapText="1"/>
    </xf>
    <xf numFmtId="0" fontId="65" fillId="21" borderId="143" xfId="6" applyFont="1" applyFill="1" applyBorder="1" applyAlignment="1">
      <alignment vertical="center" wrapText="1"/>
    </xf>
    <xf numFmtId="0" fontId="65" fillId="21" borderId="144" xfId="6" applyFont="1" applyFill="1" applyBorder="1" applyAlignment="1">
      <alignment vertical="center" wrapText="1"/>
    </xf>
    <xf numFmtId="0" fontId="62" fillId="0" borderId="142" xfId="5" applyFont="1" applyBorder="1">
      <alignment vertical="center"/>
    </xf>
    <xf numFmtId="0" fontId="4" fillId="0" borderId="144" xfId="6" applyFont="1" applyBorder="1" applyAlignment="1">
      <alignment vertical="center" wrapText="1"/>
    </xf>
    <xf numFmtId="0" fontId="63" fillId="21" borderId="144" xfId="6" applyFont="1" applyFill="1" applyBorder="1" applyAlignment="1">
      <alignment vertical="center" wrapText="1"/>
    </xf>
    <xf numFmtId="0" fontId="65" fillId="21" borderId="145" xfId="6" applyFont="1" applyFill="1" applyBorder="1" applyAlignment="1">
      <alignment vertical="center" wrapText="1"/>
    </xf>
    <xf numFmtId="0" fontId="63" fillId="21" borderId="146" xfId="6" applyFont="1" applyFill="1" applyBorder="1" applyAlignment="1">
      <alignment vertical="center" wrapText="1"/>
    </xf>
    <xf numFmtId="0" fontId="65" fillId="21" borderId="147" xfId="6" applyFont="1" applyFill="1" applyBorder="1" applyAlignment="1">
      <alignment vertical="center" wrapText="1"/>
    </xf>
    <xf numFmtId="0" fontId="65" fillId="21" borderId="148" xfId="6" applyFont="1" applyFill="1" applyBorder="1" applyAlignment="1">
      <alignment vertical="center" wrapText="1"/>
    </xf>
    <xf numFmtId="0" fontId="63" fillId="21" borderId="149" xfId="6" applyFont="1" applyFill="1" applyBorder="1" applyAlignment="1">
      <alignment vertical="center" wrapText="1"/>
    </xf>
    <xf numFmtId="0" fontId="65" fillId="21" borderId="150" xfId="6" applyFont="1" applyFill="1" applyBorder="1" applyAlignment="1">
      <alignment vertical="center" wrapText="1"/>
    </xf>
    <xf numFmtId="0" fontId="63" fillId="21" borderId="151" xfId="6" applyFont="1" applyFill="1" applyBorder="1" applyAlignment="1">
      <alignment vertical="center" wrapText="1"/>
    </xf>
    <xf numFmtId="0" fontId="65" fillId="21" borderId="152" xfId="6" applyFont="1" applyFill="1" applyBorder="1" applyAlignment="1">
      <alignment vertical="center" wrapText="1"/>
    </xf>
    <xf numFmtId="0" fontId="65" fillId="21" borderId="153" xfId="6" applyFont="1" applyFill="1" applyBorder="1" applyAlignment="1">
      <alignment vertical="center" wrapText="1"/>
    </xf>
    <xf numFmtId="0" fontId="63" fillId="21" borderId="154" xfId="6" applyFont="1" applyFill="1" applyBorder="1" applyAlignment="1">
      <alignment vertical="center" wrapText="1"/>
    </xf>
    <xf numFmtId="0" fontId="65" fillId="21" borderId="155" xfId="6" applyFont="1" applyFill="1" applyBorder="1" applyAlignment="1">
      <alignment vertical="center" wrapText="1"/>
    </xf>
    <xf numFmtId="0" fontId="65" fillId="21" borderId="156" xfId="6" applyFont="1" applyFill="1" applyBorder="1" applyAlignment="1">
      <alignment vertical="center" wrapText="1"/>
    </xf>
    <xf numFmtId="0" fontId="63" fillId="21" borderId="157" xfId="6" applyFont="1" applyFill="1" applyBorder="1" applyAlignment="1">
      <alignment vertical="center" wrapText="1"/>
    </xf>
    <xf numFmtId="0" fontId="65" fillId="21" borderId="158" xfId="6" applyFont="1" applyFill="1" applyBorder="1" applyAlignment="1">
      <alignment vertical="center" wrapText="1"/>
    </xf>
    <xf numFmtId="0" fontId="65" fillId="21" borderId="159" xfId="6" applyFont="1" applyFill="1" applyBorder="1" applyAlignment="1">
      <alignment vertical="center" wrapText="1"/>
    </xf>
    <xf numFmtId="0" fontId="63" fillId="21" borderId="160" xfId="6" applyFont="1" applyFill="1" applyBorder="1" applyAlignment="1">
      <alignment vertical="center" wrapText="1"/>
    </xf>
    <xf numFmtId="0" fontId="65" fillId="21" borderId="161" xfId="6" applyFont="1" applyFill="1" applyBorder="1" applyAlignment="1">
      <alignment vertical="center" wrapText="1"/>
    </xf>
    <xf numFmtId="0" fontId="63" fillId="21" borderId="162" xfId="6" applyFont="1" applyFill="1" applyBorder="1" applyAlignment="1">
      <alignment vertical="center" wrapText="1"/>
    </xf>
    <xf numFmtId="0" fontId="65" fillId="21" borderId="163" xfId="6" applyFont="1" applyFill="1" applyBorder="1" applyAlignment="1">
      <alignment vertical="center" wrapText="1"/>
    </xf>
    <xf numFmtId="0" fontId="65" fillId="21" borderId="164" xfId="6" applyFont="1" applyFill="1" applyBorder="1" applyAlignment="1">
      <alignment vertical="center" wrapText="1"/>
    </xf>
    <xf numFmtId="0" fontId="63" fillId="21" borderId="165" xfId="6" applyFont="1" applyFill="1" applyBorder="1" applyAlignment="1">
      <alignment vertical="center" wrapText="1"/>
    </xf>
    <xf numFmtId="0" fontId="65" fillId="21" borderId="166" xfId="6" applyFont="1" applyFill="1" applyBorder="1" applyAlignment="1">
      <alignment vertical="center" wrapText="1"/>
    </xf>
    <xf numFmtId="0" fontId="65" fillId="21" borderId="167" xfId="6" applyFont="1" applyFill="1" applyBorder="1" applyAlignment="1">
      <alignment vertical="center" wrapText="1"/>
    </xf>
    <xf numFmtId="0" fontId="63" fillId="21" borderId="168" xfId="6" applyFont="1" applyFill="1" applyBorder="1" applyAlignment="1">
      <alignment vertical="center" wrapText="1"/>
    </xf>
    <xf numFmtId="0" fontId="65" fillId="21" borderId="169" xfId="6" applyFont="1" applyFill="1" applyBorder="1" applyAlignment="1">
      <alignment vertical="center" wrapText="1"/>
    </xf>
    <xf numFmtId="0" fontId="65" fillId="21" borderId="170" xfId="6" applyFont="1" applyFill="1" applyBorder="1" applyAlignment="1">
      <alignment vertical="center" wrapText="1"/>
    </xf>
    <xf numFmtId="0" fontId="63" fillId="21" borderId="171" xfId="6" applyFont="1" applyFill="1" applyBorder="1" applyAlignment="1">
      <alignment vertical="center" wrapText="1"/>
    </xf>
    <xf numFmtId="0" fontId="65" fillId="21" borderId="172" xfId="6" applyFont="1" applyFill="1" applyBorder="1" applyAlignment="1">
      <alignment vertical="center" wrapText="1"/>
    </xf>
    <xf numFmtId="0" fontId="65" fillId="21" borderId="173" xfId="6" applyFont="1" applyFill="1" applyBorder="1" applyAlignment="1">
      <alignment vertical="center" wrapText="1"/>
    </xf>
    <xf numFmtId="0" fontId="63" fillId="21" borderId="158" xfId="6" applyFont="1" applyFill="1" applyBorder="1" applyAlignment="1">
      <alignment vertical="center" wrapText="1"/>
    </xf>
    <xf numFmtId="0" fontId="63" fillId="21" borderId="174" xfId="6" applyFont="1" applyFill="1" applyBorder="1" applyAlignment="1">
      <alignment vertical="center" wrapText="1"/>
    </xf>
    <xf numFmtId="0" fontId="63" fillId="21" borderId="152" xfId="6" applyFont="1" applyFill="1" applyBorder="1" applyAlignment="1">
      <alignment vertical="center" wrapText="1"/>
    </xf>
    <xf numFmtId="0" fontId="65" fillId="21" borderId="175" xfId="6" applyFont="1" applyFill="1" applyBorder="1" applyAlignment="1">
      <alignment vertical="center" wrapText="1"/>
    </xf>
    <xf numFmtId="0" fontId="63" fillId="21" borderId="176" xfId="6" applyFont="1" applyFill="1" applyBorder="1" applyAlignment="1">
      <alignment vertical="center" wrapText="1"/>
    </xf>
    <xf numFmtId="0" fontId="65" fillId="21" borderId="177" xfId="6" applyFont="1" applyFill="1" applyBorder="1" applyAlignment="1">
      <alignment vertical="center" wrapText="1"/>
    </xf>
    <xf numFmtId="0" fontId="65" fillId="21" borderId="178" xfId="6" applyFont="1" applyFill="1" applyBorder="1" applyAlignment="1">
      <alignment vertical="center" wrapText="1"/>
    </xf>
    <xf numFmtId="0" fontId="63" fillId="21" borderId="179" xfId="6" applyFont="1" applyFill="1" applyBorder="1" applyAlignment="1">
      <alignment vertical="center" wrapText="1"/>
    </xf>
    <xf numFmtId="0" fontId="63" fillId="21" borderId="180" xfId="6" applyFont="1" applyFill="1" applyBorder="1" applyAlignment="1">
      <alignment vertical="center" wrapText="1"/>
    </xf>
    <xf numFmtId="0" fontId="63" fillId="21" borderId="178" xfId="6" applyFont="1" applyFill="1" applyBorder="1" applyAlignment="1">
      <alignment vertical="center" wrapText="1"/>
    </xf>
    <xf numFmtId="0" fontId="63" fillId="21" borderId="181" xfId="6" applyFont="1" applyFill="1" applyBorder="1" applyAlignment="1">
      <alignment vertical="center" wrapText="1"/>
    </xf>
    <xf numFmtId="0" fontId="65" fillId="21" borderId="182" xfId="6" applyFont="1" applyFill="1" applyBorder="1" applyAlignment="1">
      <alignment vertical="center" wrapText="1"/>
    </xf>
    <xf numFmtId="0" fontId="65" fillId="21" borderId="183" xfId="6" applyFont="1" applyFill="1" applyBorder="1" applyAlignment="1">
      <alignment vertical="center" wrapText="1"/>
    </xf>
    <xf numFmtId="0" fontId="60" fillId="0" borderId="142" xfId="5" applyFont="1" applyBorder="1">
      <alignment vertical="center"/>
    </xf>
    <xf numFmtId="0" fontId="67" fillId="21" borderId="142" xfId="6" applyFont="1" applyFill="1" applyBorder="1" applyAlignment="1">
      <alignment vertical="center" wrapText="1"/>
    </xf>
    <xf numFmtId="0" fontId="4" fillId="0" borderId="142" xfId="7" applyFont="1" applyBorder="1" applyAlignment="1">
      <alignment wrapText="1"/>
    </xf>
    <xf numFmtId="0" fontId="4" fillId="0" borderId="0" xfId="6" applyFont="1" applyAlignment="1">
      <alignment vertical="center" wrapText="1"/>
    </xf>
    <xf numFmtId="0" fontId="65" fillId="21" borderId="0" xfId="6" applyFont="1" applyFill="1" applyAlignment="1">
      <alignment vertical="center" wrapText="1"/>
    </xf>
    <xf numFmtId="0" fontId="63" fillId="21" borderId="0" xfId="6" applyFont="1" applyFill="1" applyAlignment="1">
      <alignment vertical="center" wrapText="1"/>
    </xf>
    <xf numFmtId="0" fontId="60" fillId="0" borderId="0" xfId="5" applyFont="1">
      <alignment vertical="center"/>
    </xf>
    <xf numFmtId="49" fontId="62" fillId="0" borderId="142" xfId="6" applyNumberFormat="1" applyFont="1" applyBorder="1">
      <alignment vertical="center"/>
    </xf>
    <xf numFmtId="0" fontId="25" fillId="22" borderId="0" xfId="5" applyFill="1">
      <alignment vertical="center"/>
    </xf>
    <xf numFmtId="0" fontId="67" fillId="22" borderId="142" xfId="6" applyFont="1" applyFill="1" applyBorder="1" applyAlignment="1">
      <alignment vertical="center" wrapText="1"/>
    </xf>
    <xf numFmtId="0" fontId="4" fillId="22" borderId="142" xfId="6" applyFont="1" applyFill="1" applyBorder="1" applyAlignment="1">
      <alignment vertical="center" wrapText="1"/>
    </xf>
    <xf numFmtId="0" fontId="62" fillId="22" borderId="0" xfId="5" applyFont="1" applyFill="1">
      <alignment vertical="center"/>
    </xf>
    <xf numFmtId="0" fontId="25" fillId="0" borderId="0" xfId="5">
      <alignment vertical="center"/>
    </xf>
    <xf numFmtId="0" fontId="5" fillId="0" borderId="1" xfId="8" applyFont="1" applyBorder="1" applyAlignment="1">
      <alignment vertical="center"/>
    </xf>
    <xf numFmtId="0" fontId="5" fillId="0" borderId="2" xfId="8" applyFont="1" applyBorder="1" applyAlignment="1">
      <alignment vertical="center"/>
    </xf>
    <xf numFmtId="0" fontId="5" fillId="0" borderId="3" xfId="8" applyFont="1" applyBorder="1" applyAlignment="1">
      <alignment vertical="center"/>
    </xf>
    <xf numFmtId="0" fontId="4" fillId="0" borderId="0" xfId="8"/>
    <xf numFmtId="0" fontId="5" fillId="0" borderId="4" xfId="8" applyFont="1" applyBorder="1" applyAlignment="1">
      <alignment vertical="center"/>
    </xf>
    <xf numFmtId="0" fontId="5" fillId="0" borderId="0" xfId="8" applyFont="1" applyAlignment="1">
      <alignment vertical="center"/>
    </xf>
    <xf numFmtId="0" fontId="5" fillId="0" borderId="5" xfId="8" applyFont="1" applyBorder="1" applyAlignment="1">
      <alignment vertical="center"/>
    </xf>
    <xf numFmtId="0" fontId="5" fillId="0" borderId="5" xfId="8" applyFont="1" applyBorder="1" applyAlignment="1">
      <alignment horizontal="left" vertical="center"/>
    </xf>
    <xf numFmtId="0" fontId="5" fillId="0" borderId="6" xfId="8" applyFont="1" applyBorder="1" applyAlignment="1">
      <alignment vertical="center"/>
    </xf>
    <xf numFmtId="0" fontId="22" fillId="0" borderId="4" xfId="8" applyFont="1" applyBorder="1" applyAlignment="1">
      <alignment vertical="center"/>
    </xf>
    <xf numFmtId="0" fontId="22" fillId="0" borderId="6" xfId="8" applyFont="1" applyBorder="1" applyAlignment="1">
      <alignment vertical="center"/>
    </xf>
    <xf numFmtId="0" fontId="22" fillId="0" borderId="0" xfId="8" applyFont="1"/>
    <xf numFmtId="0" fontId="69" fillId="0" borderId="0" xfId="8" applyFont="1" applyAlignment="1">
      <alignment vertical="center"/>
    </xf>
    <xf numFmtId="0" fontId="5" fillId="0" borderId="0" xfId="8" applyFont="1" applyAlignment="1">
      <alignment horizontal="left" vertical="center"/>
    </xf>
    <xf numFmtId="0" fontId="39" fillId="0" borderId="0" xfId="8" applyFont="1"/>
    <xf numFmtId="0" fontId="70" fillId="0" borderId="0" xfId="8" applyFont="1"/>
    <xf numFmtId="49" fontId="39" fillId="0" borderId="0" xfId="8" applyNumberFormat="1" applyFont="1"/>
    <xf numFmtId="0" fontId="4" fillId="0" borderId="4" xfId="8" applyBorder="1" applyAlignment="1">
      <alignment vertical="center"/>
    </xf>
    <xf numFmtId="0" fontId="71" fillId="0" borderId="0" xfId="8" applyFont="1" applyAlignment="1">
      <alignment vertical="center"/>
    </xf>
    <xf numFmtId="0" fontId="4" fillId="0" borderId="0" xfId="8" applyAlignment="1">
      <alignment vertical="center"/>
    </xf>
    <xf numFmtId="0" fontId="4" fillId="0" borderId="6" xfId="8" applyBorder="1" applyAlignment="1">
      <alignment vertical="center"/>
    </xf>
    <xf numFmtId="0" fontId="5" fillId="0" borderId="4" xfId="8" applyFont="1" applyBorder="1"/>
    <xf numFmtId="179" fontId="11" fillId="0" borderId="0" xfId="8" applyNumberFormat="1" applyFont="1" applyAlignment="1">
      <alignment vertical="center"/>
    </xf>
    <xf numFmtId="0" fontId="11" fillId="0" borderId="0" xfId="8" applyFont="1" applyAlignment="1">
      <alignment vertical="center"/>
    </xf>
    <xf numFmtId="0" fontId="72" fillId="0" borderId="1" xfId="5" applyFont="1" applyBorder="1">
      <alignment vertical="center"/>
    </xf>
    <xf numFmtId="0" fontId="72" fillId="0" borderId="2" xfId="5" applyFont="1" applyBorder="1">
      <alignment vertical="center"/>
    </xf>
    <xf numFmtId="0" fontId="72" fillId="0" borderId="3" xfId="5" applyFont="1" applyBorder="1">
      <alignment vertical="center"/>
    </xf>
    <xf numFmtId="0" fontId="25" fillId="0" borderId="0" xfId="5" applyAlignment="1"/>
    <xf numFmtId="0" fontId="72" fillId="0" borderId="4" xfId="5" applyFont="1" applyBorder="1">
      <alignment vertical="center"/>
    </xf>
    <xf numFmtId="0" fontId="72" fillId="0" borderId="0" xfId="5" applyFont="1">
      <alignment vertical="center"/>
    </xf>
    <xf numFmtId="0" fontId="72" fillId="0" borderId="0" xfId="5" applyFont="1" applyAlignment="1">
      <alignment horizontal="right" vertical="center"/>
    </xf>
    <xf numFmtId="0" fontId="72" fillId="0" borderId="6" xfId="5" applyFont="1" applyBorder="1">
      <alignment vertical="center"/>
    </xf>
    <xf numFmtId="0" fontId="8" fillId="0" borderId="4" xfId="5" applyFont="1" applyBorder="1">
      <alignment vertical="center"/>
    </xf>
    <xf numFmtId="0" fontId="8" fillId="0" borderId="6" xfId="5" applyFont="1" applyBorder="1">
      <alignment vertical="center"/>
    </xf>
    <xf numFmtId="0" fontId="72" fillId="0" borderId="4" xfId="5" applyFont="1" applyBorder="1" applyAlignment="1"/>
    <xf numFmtId="0" fontId="72" fillId="0" borderId="6" xfId="5" applyFont="1" applyBorder="1" applyAlignment="1"/>
    <xf numFmtId="0" fontId="5" fillId="0" borderId="0" xfId="5" applyFont="1">
      <alignment vertical="center"/>
    </xf>
    <xf numFmtId="0" fontId="72" fillId="0" borderId="0" xfId="5" applyFont="1" applyAlignment="1"/>
    <xf numFmtId="0" fontId="4" fillId="0" borderId="0" xfId="5" applyFont="1" applyAlignment="1"/>
    <xf numFmtId="0" fontId="76" fillId="0" borderId="0" xfId="5" applyFont="1" applyAlignment="1">
      <alignment horizontal="center" vertical="center"/>
    </xf>
    <xf numFmtId="0" fontId="77" fillId="0" borderId="0" xfId="5" applyFont="1">
      <alignment vertical="center"/>
    </xf>
    <xf numFmtId="0" fontId="72" fillId="0" borderId="0" xfId="5" applyFont="1" applyAlignment="1">
      <alignment wrapText="1"/>
    </xf>
    <xf numFmtId="0" fontId="72" fillId="0" borderId="6" xfId="5" applyFont="1" applyBorder="1" applyAlignment="1">
      <alignment wrapText="1"/>
    </xf>
    <xf numFmtId="0" fontId="72" fillId="0" borderId="0" xfId="5" applyFont="1" applyAlignment="1">
      <alignment horizontal="left" indent="1"/>
    </xf>
    <xf numFmtId="0" fontId="6" fillId="0" borderId="4" xfId="8" applyFont="1" applyBorder="1" applyAlignment="1">
      <alignment vertical="center"/>
    </xf>
    <xf numFmtId="0" fontId="5" fillId="0" borderId="0" xfId="8" applyFont="1" applyAlignment="1">
      <alignment horizontal="center" vertical="center"/>
    </xf>
    <xf numFmtId="0" fontId="7" fillId="0" borderId="5" xfId="8" applyFont="1" applyBorder="1" applyAlignment="1">
      <alignment vertical="center"/>
    </xf>
    <xf numFmtId="0" fontId="5" fillId="0" borderId="2" xfId="8" applyFont="1" applyBorder="1" applyAlignment="1">
      <alignment horizontal="center" vertical="center"/>
    </xf>
    <xf numFmtId="179" fontId="5" fillId="0" borderId="5" xfId="8" applyNumberFormat="1" applyFont="1" applyBorder="1" applyAlignment="1">
      <alignment horizontal="left" vertical="center"/>
    </xf>
    <xf numFmtId="0" fontId="5" fillId="0" borderId="0" xfId="8" applyFont="1" applyAlignment="1">
      <alignment vertical="top"/>
    </xf>
    <xf numFmtId="0" fontId="5" fillId="0" borderId="7" xfId="8" applyFont="1" applyBorder="1"/>
    <xf numFmtId="0" fontId="5" fillId="0" borderId="5" xfId="8" applyFont="1" applyBorder="1"/>
    <xf numFmtId="0" fontId="5" fillId="0" borderId="8" xfId="8" applyFont="1" applyBorder="1"/>
    <xf numFmtId="49" fontId="0" fillId="8" borderId="43" xfId="0" applyNumberFormat="1" applyFill="1" applyBorder="1" applyAlignment="1">
      <alignment horizontal="center" vertical="center" shrinkToFit="1"/>
    </xf>
    <xf numFmtId="49" fontId="0" fillId="8" borderId="44" xfId="0" applyNumberFormat="1" applyFill="1" applyBorder="1" applyAlignment="1">
      <alignment horizontal="center" vertical="center" shrinkToFit="1"/>
    </xf>
    <xf numFmtId="184" fontId="0" fillId="10" borderId="48" xfId="0" applyNumberFormat="1" applyFill="1" applyBorder="1" applyAlignment="1">
      <alignment horizontal="left" vertical="center"/>
    </xf>
    <xf numFmtId="184" fontId="0" fillId="10" borderId="45" xfId="0" applyNumberFormat="1" applyFill="1" applyBorder="1" applyAlignment="1">
      <alignment horizontal="left" vertical="center"/>
    </xf>
    <xf numFmtId="0" fontId="0" fillId="0" borderId="0" xfId="0" applyAlignment="1">
      <alignment vertical="top" wrapText="1"/>
    </xf>
    <xf numFmtId="0" fontId="32" fillId="8" borderId="52" xfId="0" applyFont="1" applyFill="1" applyBorder="1" applyAlignment="1">
      <alignment vertical="top" wrapText="1"/>
    </xf>
    <xf numFmtId="0" fontId="32" fillId="8" borderId="25" xfId="0" applyFont="1" applyFill="1" applyBorder="1" applyAlignment="1">
      <alignment vertical="top" wrapText="1"/>
    </xf>
    <xf numFmtId="0" fontId="32" fillId="8" borderId="74" xfId="0" applyFont="1" applyFill="1" applyBorder="1" applyAlignment="1">
      <alignment vertical="top" wrapText="1"/>
    </xf>
    <xf numFmtId="0" fontId="32" fillId="8" borderId="27" xfId="0" applyFont="1" applyFill="1" applyBorder="1" applyAlignment="1">
      <alignment vertical="top" wrapText="1"/>
    </xf>
    <xf numFmtId="0" fontId="32" fillId="8" borderId="0" xfId="0" applyFont="1" applyFill="1" applyAlignment="1">
      <alignment vertical="top" wrapText="1"/>
    </xf>
    <xf numFmtId="0" fontId="32" fillId="8" borderId="75" xfId="0" applyFont="1" applyFill="1" applyBorder="1" applyAlignment="1">
      <alignment vertical="top" wrapText="1"/>
    </xf>
    <xf numFmtId="0" fontId="32" fillId="8" borderId="50" xfId="0" applyFont="1" applyFill="1" applyBorder="1" applyAlignment="1">
      <alignment vertical="top" wrapText="1"/>
    </xf>
    <xf numFmtId="0" fontId="32" fillId="8" borderId="51" xfId="0" applyFont="1" applyFill="1" applyBorder="1" applyAlignment="1">
      <alignment vertical="top" wrapText="1"/>
    </xf>
    <xf numFmtId="0" fontId="32" fillId="8" borderId="49" xfId="0" applyFont="1" applyFill="1" applyBorder="1" applyAlignment="1">
      <alignment vertical="top" wrapText="1"/>
    </xf>
    <xf numFmtId="0" fontId="0" fillId="0" borderId="0" xfId="0" applyAlignment="1">
      <alignment vertical="top"/>
    </xf>
    <xf numFmtId="49" fontId="0" fillId="0" borderId="60" xfId="0" applyNumberFormat="1" applyBorder="1" applyAlignment="1" applyProtection="1">
      <alignment horizontal="left" vertical="center"/>
      <protection locked="0"/>
    </xf>
    <xf numFmtId="0" fontId="0" fillId="0" borderId="33" xfId="0" applyBorder="1" applyAlignment="1" applyProtection="1">
      <alignment horizontal="left" vertical="center"/>
      <protection locked="0"/>
    </xf>
    <xf numFmtId="49" fontId="0" fillId="8" borderId="45" xfId="0" applyNumberFormat="1" applyFill="1" applyBorder="1" applyAlignment="1">
      <alignment vertical="center" shrinkToFit="1"/>
    </xf>
    <xf numFmtId="49" fontId="0" fillId="8" borderId="46" xfId="0" applyNumberFormat="1" applyFill="1" applyBorder="1" applyAlignment="1">
      <alignment vertical="center" shrinkToFit="1"/>
    </xf>
    <xf numFmtId="186" fontId="0" fillId="0" borderId="43" xfId="0" applyNumberFormat="1" applyBorder="1" applyAlignment="1" applyProtection="1">
      <alignment horizontal="center" vertical="top" wrapText="1"/>
      <protection locked="0"/>
    </xf>
    <xf numFmtId="49" fontId="28" fillId="0" borderId="47" xfId="0" applyNumberFormat="1" applyFont="1" applyBorder="1" applyProtection="1">
      <alignment vertical="center"/>
      <protection locked="0"/>
    </xf>
    <xf numFmtId="49" fontId="28" fillId="0" borderId="68" xfId="0" applyNumberFormat="1" applyFont="1" applyBorder="1" applyProtection="1">
      <alignment vertical="center"/>
      <protection locked="0"/>
    </xf>
    <xf numFmtId="49" fontId="27" fillId="0" borderId="120" xfId="0" applyNumberFormat="1" applyFont="1" applyBorder="1" applyAlignment="1" applyProtection="1">
      <protection locked="0"/>
    </xf>
    <xf numFmtId="49" fontId="14" fillId="10" borderId="39" xfId="0" applyNumberFormat="1" applyFont="1" applyFill="1" applyBorder="1">
      <alignment vertical="center"/>
    </xf>
    <xf numFmtId="49" fontId="28" fillId="10" borderId="62" xfId="0" applyNumberFormat="1" applyFont="1" applyFill="1" applyBorder="1">
      <alignment vertical="center"/>
    </xf>
    <xf numFmtId="49" fontId="28" fillId="0" borderId="62" xfId="0" applyNumberFormat="1" applyFont="1" applyBorder="1" applyProtection="1">
      <alignment vertical="center"/>
      <protection locked="0"/>
    </xf>
    <xf numFmtId="49" fontId="14" fillId="10" borderId="62" xfId="0" applyNumberFormat="1" applyFont="1" applyFill="1" applyBorder="1">
      <alignment vertical="center"/>
    </xf>
    <xf numFmtId="49" fontId="14" fillId="5" borderId="77" xfId="0" applyNumberFormat="1" applyFont="1" applyFill="1" applyBorder="1">
      <alignment vertical="center"/>
    </xf>
    <xf numFmtId="49" fontId="28" fillId="5" borderId="44" xfId="0" applyNumberFormat="1" applyFont="1" applyFill="1" applyBorder="1">
      <alignment vertical="center"/>
    </xf>
    <xf numFmtId="49" fontId="40" fillId="0" borderId="47" xfId="0" applyNumberFormat="1" applyFont="1" applyBorder="1" applyAlignment="1" applyProtection="1">
      <alignment horizontal="left" vertical="center" shrinkToFit="1"/>
      <protection locked="0"/>
    </xf>
    <xf numFmtId="49" fontId="40" fillId="0" borderId="44" xfId="0" applyNumberFormat="1" applyFont="1" applyBorder="1" applyAlignment="1" applyProtection="1">
      <alignment horizontal="left" vertical="center" shrinkToFit="1"/>
      <protection locked="0"/>
    </xf>
    <xf numFmtId="49" fontId="28" fillId="0" borderId="36" xfId="0" applyNumberFormat="1" applyFont="1" applyBorder="1" applyProtection="1">
      <alignment vertical="center"/>
      <protection locked="0"/>
    </xf>
    <xf numFmtId="49" fontId="28" fillId="0" borderId="78" xfId="0" applyNumberFormat="1" applyFont="1" applyBorder="1" applyProtection="1">
      <alignment vertical="center"/>
      <protection locked="0"/>
    </xf>
    <xf numFmtId="49" fontId="14" fillId="5" borderId="32" xfId="0" applyNumberFormat="1" applyFont="1" applyFill="1" applyBorder="1">
      <alignment vertical="center"/>
    </xf>
    <xf numFmtId="49" fontId="28" fillId="5" borderId="61" xfId="0" applyNumberFormat="1" applyFont="1" applyFill="1" applyBorder="1">
      <alignment vertical="center"/>
    </xf>
    <xf numFmtId="49" fontId="40" fillId="0" borderId="60" xfId="0" applyNumberFormat="1" applyFont="1" applyBorder="1" applyAlignment="1" applyProtection="1">
      <alignment horizontal="left" vertical="center" shrinkToFit="1"/>
      <protection locked="0"/>
    </xf>
    <xf numFmtId="49" fontId="40" fillId="0" borderId="34" xfId="0" applyNumberFormat="1" applyFont="1" applyBorder="1" applyAlignment="1" applyProtection="1">
      <alignment horizontal="left" vertical="center" shrinkToFit="1"/>
      <protection locked="0"/>
    </xf>
    <xf numFmtId="49" fontId="14" fillId="10" borderId="35" xfId="0" applyNumberFormat="1" applyFont="1" applyFill="1" applyBorder="1">
      <alignment vertical="center"/>
    </xf>
    <xf numFmtId="49" fontId="28" fillId="10" borderId="63" xfId="0" applyNumberFormat="1" applyFont="1" applyFill="1" applyBorder="1">
      <alignment vertical="center"/>
    </xf>
    <xf numFmtId="49" fontId="28" fillId="0" borderId="37" xfId="0" applyNumberFormat="1" applyFont="1" applyBorder="1" applyProtection="1">
      <alignment vertical="center"/>
      <protection locked="0"/>
    </xf>
    <xf numFmtId="49" fontId="40" fillId="10" borderId="79" xfId="0" applyNumberFormat="1" applyFont="1" applyFill="1" applyBorder="1">
      <alignment vertical="center"/>
    </xf>
    <xf numFmtId="49" fontId="28" fillId="10" borderId="79" xfId="0" applyNumberFormat="1" applyFont="1" applyFill="1" applyBorder="1">
      <alignment vertical="center"/>
    </xf>
    <xf numFmtId="49" fontId="28" fillId="0" borderId="79" xfId="0" applyNumberFormat="1" applyFont="1" applyBorder="1" applyProtection="1">
      <alignment vertical="center"/>
      <protection locked="0"/>
    </xf>
    <xf numFmtId="49" fontId="28" fillId="0" borderId="55" xfId="0" applyNumberFormat="1" applyFont="1" applyBorder="1" applyProtection="1">
      <alignment vertical="center"/>
      <protection locked="0"/>
    </xf>
    <xf numFmtId="49" fontId="28" fillId="0" borderId="54" xfId="0" applyNumberFormat="1" applyFont="1" applyBorder="1" applyProtection="1">
      <alignment vertical="center"/>
      <protection locked="0"/>
    </xf>
    <xf numFmtId="49" fontId="14" fillId="5" borderId="76" xfId="0" applyNumberFormat="1" applyFont="1" applyFill="1" applyBorder="1">
      <alignment vertical="center"/>
    </xf>
    <xf numFmtId="49" fontId="28" fillId="5" borderId="38" xfId="0" applyNumberFormat="1" applyFont="1" applyFill="1" applyBorder="1">
      <alignment vertical="center"/>
    </xf>
    <xf numFmtId="49" fontId="28" fillId="0" borderId="36" xfId="0" applyNumberFormat="1" applyFont="1" applyBorder="1" applyAlignment="1" applyProtection="1">
      <alignment horizontal="left" vertical="center"/>
      <protection locked="0"/>
    </xf>
    <xf numFmtId="49" fontId="28" fillId="0" borderId="37" xfId="0" applyNumberFormat="1" applyFont="1" applyBorder="1" applyAlignment="1" applyProtection="1">
      <alignment horizontal="left" vertical="center"/>
      <protection locked="0"/>
    </xf>
    <xf numFmtId="49" fontId="28" fillId="0" borderId="38" xfId="0" applyNumberFormat="1" applyFont="1" applyBorder="1" applyAlignment="1" applyProtection="1">
      <alignment horizontal="left" vertical="center"/>
      <protection locked="0"/>
    </xf>
    <xf numFmtId="0" fontId="51" fillId="0" borderId="0" xfId="0" applyFont="1" applyAlignment="1">
      <alignment horizontal="center" vertical="center"/>
    </xf>
    <xf numFmtId="0" fontId="51" fillId="0" borderId="42" xfId="0" applyFont="1" applyBorder="1" applyAlignment="1">
      <alignment horizontal="center" vertical="center"/>
    </xf>
    <xf numFmtId="0" fontId="28" fillId="0" borderId="0" xfId="0" applyFont="1" applyAlignment="1">
      <alignment horizontal="center" vertical="center" wrapText="1"/>
    </xf>
    <xf numFmtId="0" fontId="28" fillId="0" borderId="42" xfId="0" applyFont="1" applyBorder="1" applyAlignment="1">
      <alignment vertical="top" wrapText="1"/>
    </xf>
    <xf numFmtId="0" fontId="28" fillId="0" borderId="0" xfId="0" applyFont="1" applyAlignment="1">
      <alignment vertical="top" wrapText="1"/>
    </xf>
    <xf numFmtId="0" fontId="32" fillId="0" borderId="0" xfId="0" applyFont="1" applyAlignment="1">
      <alignment vertical="top" wrapText="1"/>
    </xf>
    <xf numFmtId="49" fontId="28" fillId="10" borderId="39" xfId="0" applyNumberFormat="1" applyFont="1" applyFill="1" applyBorder="1">
      <alignment vertical="center"/>
    </xf>
    <xf numFmtId="177" fontId="28" fillId="0" borderId="47" xfId="0" applyNumberFormat="1" applyFont="1" applyBorder="1" applyAlignment="1" applyProtection="1">
      <alignment horizontal="left" vertical="center"/>
      <protection locked="0"/>
    </xf>
    <xf numFmtId="177" fontId="28" fillId="0" borderId="43" xfId="0" applyNumberFormat="1" applyFont="1" applyBorder="1" applyAlignment="1" applyProtection="1">
      <alignment horizontal="left" vertical="center"/>
      <protection locked="0"/>
    </xf>
    <xf numFmtId="49" fontId="14" fillId="5" borderId="47" xfId="0" applyNumberFormat="1" applyFont="1" applyFill="1" applyBorder="1" applyAlignment="1">
      <alignment vertical="center" shrinkToFit="1"/>
    </xf>
    <xf numFmtId="49" fontId="28" fillId="5" borderId="44" xfId="0" applyNumberFormat="1" applyFont="1" applyFill="1" applyBorder="1" applyAlignment="1">
      <alignment vertical="center" shrinkToFit="1"/>
    </xf>
    <xf numFmtId="49" fontId="28" fillId="0" borderId="44" xfId="0" applyNumberFormat="1" applyFont="1" applyBorder="1" applyProtection="1">
      <alignment vertical="center"/>
      <protection locked="0"/>
    </xf>
    <xf numFmtId="49" fontId="28" fillId="0" borderId="48" xfId="0" applyNumberFormat="1" applyFont="1" applyBorder="1" applyAlignment="1" applyProtection="1">
      <alignment horizontal="left" vertical="center"/>
      <protection locked="0"/>
    </xf>
    <xf numFmtId="49" fontId="28" fillId="0" borderId="46" xfId="0" applyNumberFormat="1" applyFont="1" applyBorder="1" applyAlignment="1" applyProtection="1">
      <alignment horizontal="left" vertical="center"/>
      <protection locked="0"/>
    </xf>
    <xf numFmtId="49" fontId="28" fillId="10" borderId="80" xfId="0" applyNumberFormat="1" applyFont="1" applyFill="1" applyBorder="1">
      <alignment vertical="center"/>
    </xf>
    <xf numFmtId="49" fontId="28" fillId="10" borderId="46" xfId="0" applyNumberFormat="1" applyFont="1" applyFill="1" applyBorder="1">
      <alignment vertical="center"/>
    </xf>
    <xf numFmtId="49" fontId="28" fillId="0" borderId="81" xfId="0" applyNumberFormat="1" applyFont="1" applyBorder="1" applyProtection="1">
      <alignment vertical="center"/>
      <protection locked="0"/>
    </xf>
    <xf numFmtId="49" fontId="28" fillId="0" borderId="82" xfId="0" applyNumberFormat="1" applyFont="1" applyBorder="1" applyProtection="1">
      <alignment vertical="center"/>
      <protection locked="0"/>
    </xf>
    <xf numFmtId="49" fontId="28" fillId="0" borderId="47" xfId="0" applyNumberFormat="1" applyFont="1" applyBorder="1" applyAlignment="1" applyProtection="1">
      <alignment vertical="center" shrinkToFit="1"/>
      <protection locked="0"/>
    </xf>
    <xf numFmtId="49" fontId="28" fillId="0" borderId="43" xfId="0" applyNumberFormat="1" applyFont="1" applyBorder="1" applyAlignment="1" applyProtection="1">
      <alignment vertical="center" shrinkToFit="1"/>
      <protection locked="0"/>
    </xf>
    <xf numFmtId="49" fontId="28" fillId="0" borderId="49" xfId="0" applyNumberFormat="1" applyFont="1" applyBorder="1" applyAlignment="1" applyProtection="1">
      <alignment vertical="center" shrinkToFit="1"/>
      <protection locked="0"/>
    </xf>
    <xf numFmtId="49" fontId="28" fillId="0" borderId="44" xfId="0" applyNumberFormat="1" applyFont="1" applyBorder="1" applyAlignment="1" applyProtection="1">
      <alignment vertical="center" shrinkToFit="1"/>
      <protection locked="0"/>
    </xf>
    <xf numFmtId="49" fontId="28" fillId="0" borderId="63" xfId="0" applyNumberFormat="1" applyFont="1" applyBorder="1" applyProtection="1">
      <alignment vertical="center"/>
      <protection locked="0"/>
    </xf>
    <xf numFmtId="49" fontId="14" fillId="10" borderId="79" xfId="0" applyNumberFormat="1" applyFont="1" applyFill="1" applyBorder="1">
      <alignment vertical="center"/>
    </xf>
    <xf numFmtId="49" fontId="14" fillId="5" borderId="80" xfId="0" applyNumberFormat="1" applyFont="1" applyFill="1" applyBorder="1">
      <alignment vertical="center"/>
    </xf>
    <xf numFmtId="49" fontId="28" fillId="5" borderId="46" xfId="0" applyNumberFormat="1" applyFont="1" applyFill="1" applyBorder="1">
      <alignment vertical="center"/>
    </xf>
    <xf numFmtId="49" fontId="14" fillId="5" borderId="47" xfId="0" applyNumberFormat="1" applyFont="1" applyFill="1" applyBorder="1">
      <alignment vertical="center"/>
    </xf>
    <xf numFmtId="49" fontId="14" fillId="10" borderId="83" xfId="0" applyNumberFormat="1" applyFont="1" applyFill="1" applyBorder="1">
      <alignment vertical="center"/>
    </xf>
    <xf numFmtId="49" fontId="28" fillId="10" borderId="81" xfId="0" applyNumberFormat="1" applyFont="1" applyFill="1" applyBorder="1">
      <alignment vertical="center"/>
    </xf>
    <xf numFmtId="49" fontId="40" fillId="10" borderId="62" xfId="0" applyNumberFormat="1" applyFont="1" applyFill="1" applyBorder="1">
      <alignment vertical="center"/>
    </xf>
    <xf numFmtId="49" fontId="28" fillId="0" borderId="48" xfId="0" applyNumberFormat="1" applyFont="1" applyBorder="1" applyProtection="1">
      <alignment vertical="center"/>
      <protection locked="0"/>
    </xf>
    <xf numFmtId="49" fontId="28" fillId="0" borderId="45" xfId="0" applyNumberFormat="1" applyFont="1" applyBorder="1" applyProtection="1">
      <alignment vertical="center"/>
      <protection locked="0"/>
    </xf>
    <xf numFmtId="49" fontId="28" fillId="0" borderId="84" xfId="0" applyNumberFormat="1" applyFont="1" applyBorder="1" applyProtection="1">
      <alignment vertical="center"/>
      <protection locked="0"/>
    </xf>
    <xf numFmtId="49" fontId="28" fillId="0" borderId="43" xfId="0" applyNumberFormat="1" applyFont="1" applyBorder="1" applyProtection="1">
      <alignment vertical="center"/>
      <protection locked="0"/>
    </xf>
    <xf numFmtId="185" fontId="28" fillId="0" borderId="62" xfId="1" applyNumberFormat="1" applyFont="1" applyBorder="1" applyAlignment="1" applyProtection="1">
      <alignment horizontal="left" vertical="center"/>
      <protection locked="0"/>
    </xf>
    <xf numFmtId="183" fontId="28" fillId="0" borderId="62" xfId="1" applyNumberFormat="1" applyFont="1" applyBorder="1" applyAlignment="1" applyProtection="1">
      <alignment horizontal="left" vertical="center"/>
      <protection locked="0"/>
    </xf>
    <xf numFmtId="49" fontId="14" fillId="14" borderId="39" xfId="0" applyNumberFormat="1" applyFont="1" applyFill="1" applyBorder="1">
      <alignment vertical="center"/>
    </xf>
    <xf numFmtId="49" fontId="28" fillId="14" borderId="62" xfId="0" applyNumberFormat="1" applyFont="1" applyFill="1" applyBorder="1">
      <alignment vertical="center"/>
    </xf>
    <xf numFmtId="49" fontId="28" fillId="17" borderId="62" xfId="0" applyNumberFormat="1" applyFont="1" applyFill="1" applyBorder="1" applyProtection="1">
      <alignment vertical="center"/>
      <protection locked="0"/>
    </xf>
    <xf numFmtId="49" fontId="28" fillId="17" borderId="54" xfId="0" applyNumberFormat="1" applyFont="1" applyFill="1" applyBorder="1" applyProtection="1">
      <alignment vertical="center"/>
      <protection locked="0"/>
    </xf>
    <xf numFmtId="49" fontId="28" fillId="17" borderId="48" xfId="0" applyNumberFormat="1" applyFont="1" applyFill="1" applyBorder="1" applyProtection="1">
      <alignment vertical="center"/>
      <protection locked="0"/>
    </xf>
    <xf numFmtId="49" fontId="28" fillId="17" borderId="45" xfId="0" applyNumberFormat="1" applyFont="1" applyFill="1" applyBorder="1" applyProtection="1">
      <alignment vertical="center"/>
      <protection locked="0"/>
    </xf>
    <xf numFmtId="49" fontId="28" fillId="17" borderId="84" xfId="0" applyNumberFormat="1" applyFont="1" applyFill="1" applyBorder="1" applyProtection="1">
      <alignment vertical="center"/>
      <protection locked="0"/>
    </xf>
    <xf numFmtId="49" fontId="14" fillId="14" borderId="83" xfId="0" applyNumberFormat="1" applyFont="1" applyFill="1" applyBorder="1">
      <alignment vertical="center"/>
    </xf>
    <xf numFmtId="49" fontId="28" fillId="14" borderId="81" xfId="0" applyNumberFormat="1" applyFont="1" applyFill="1" applyBorder="1">
      <alignment vertical="center"/>
    </xf>
    <xf numFmtId="49" fontId="28" fillId="0" borderId="64" xfId="0" applyNumberFormat="1" applyFont="1" applyBorder="1" applyProtection="1">
      <alignment vertical="center"/>
      <protection locked="0"/>
    </xf>
    <xf numFmtId="49" fontId="28" fillId="8" borderId="59" xfId="0" applyNumberFormat="1" applyFont="1" applyFill="1" applyBorder="1">
      <alignment vertical="center"/>
    </xf>
    <xf numFmtId="49" fontId="28" fillId="8" borderId="85" xfId="0" applyNumberFormat="1" applyFont="1" applyFill="1" applyBorder="1">
      <alignment vertical="center"/>
    </xf>
    <xf numFmtId="49" fontId="28" fillId="10" borderId="35" xfId="0" applyNumberFormat="1" applyFont="1" applyFill="1" applyBorder="1">
      <alignment vertical="center"/>
    </xf>
    <xf numFmtId="49" fontId="28" fillId="10" borderId="40" xfId="0" applyNumberFormat="1" applyFont="1" applyFill="1" applyBorder="1">
      <alignment vertical="center"/>
    </xf>
    <xf numFmtId="49" fontId="28" fillId="10" borderId="67" xfId="0" applyNumberFormat="1" applyFont="1" applyFill="1" applyBorder="1">
      <alignment vertical="center"/>
    </xf>
    <xf numFmtId="49" fontId="28" fillId="0" borderId="67" xfId="0" applyNumberFormat="1" applyFont="1" applyBorder="1" applyProtection="1">
      <alignment vertical="center"/>
      <protection locked="0"/>
    </xf>
    <xf numFmtId="49" fontId="28" fillId="0" borderId="53" xfId="0" applyNumberFormat="1" applyFont="1" applyBorder="1" applyProtection="1">
      <alignment vertical="center"/>
      <protection locked="0"/>
    </xf>
    <xf numFmtId="49" fontId="28" fillId="8" borderId="35" xfId="0" applyNumberFormat="1" applyFont="1" applyFill="1" applyBorder="1">
      <alignment vertical="center"/>
    </xf>
    <xf numFmtId="49" fontId="28" fillId="8" borderId="63" xfId="0" applyNumberFormat="1" applyFont="1" applyFill="1" applyBorder="1">
      <alignment vertical="center"/>
    </xf>
    <xf numFmtId="49" fontId="28" fillId="10" borderId="83" xfId="0" applyNumberFormat="1" applyFont="1" applyFill="1" applyBorder="1">
      <alignment vertical="center"/>
    </xf>
    <xf numFmtId="49" fontId="28" fillId="0" borderId="47" xfId="0" applyNumberFormat="1" applyFont="1" applyBorder="1" applyAlignment="1" applyProtection="1">
      <alignment horizontal="left" vertical="center"/>
      <protection locked="0"/>
    </xf>
    <xf numFmtId="49" fontId="28" fillId="0" borderId="44" xfId="0" applyNumberFormat="1" applyFont="1" applyBorder="1" applyAlignment="1" applyProtection="1">
      <alignment horizontal="left" vertical="center"/>
      <protection locked="0"/>
    </xf>
    <xf numFmtId="49" fontId="28" fillId="0" borderId="68" xfId="0" applyNumberFormat="1" applyFont="1" applyBorder="1" applyAlignment="1" applyProtection="1">
      <alignment horizontal="left" vertical="center"/>
      <protection locked="0"/>
    </xf>
    <xf numFmtId="49" fontId="28" fillId="8" borderId="39" xfId="0" applyNumberFormat="1" applyFont="1" applyFill="1" applyBorder="1">
      <alignment vertical="center"/>
    </xf>
    <xf numFmtId="49" fontId="28" fillId="8" borderId="62" xfId="0" applyNumberFormat="1" applyFont="1" applyFill="1" applyBorder="1">
      <alignment vertical="center"/>
    </xf>
    <xf numFmtId="177" fontId="28" fillId="0" borderId="62" xfId="0" applyNumberFormat="1" applyFont="1" applyBorder="1" applyAlignment="1" applyProtection="1">
      <alignment horizontal="left" vertical="center"/>
      <protection locked="0"/>
    </xf>
    <xf numFmtId="49" fontId="28" fillId="8" borderId="47" xfId="0" applyNumberFormat="1" applyFont="1" applyFill="1" applyBorder="1" applyAlignment="1">
      <alignment vertical="center" shrinkToFit="1"/>
    </xf>
    <xf numFmtId="49" fontId="28" fillId="8" borderId="44" xfId="0" applyNumberFormat="1" applyFont="1" applyFill="1" applyBorder="1" applyAlignment="1">
      <alignment vertical="center" shrinkToFit="1"/>
    </xf>
    <xf numFmtId="49" fontId="28" fillId="0" borderId="43" xfId="0" applyNumberFormat="1" applyFont="1" applyBorder="1" applyAlignment="1" applyProtection="1">
      <alignment horizontal="left" vertical="center"/>
      <protection locked="0"/>
    </xf>
    <xf numFmtId="49" fontId="14" fillId="10" borderId="81" xfId="0" applyNumberFormat="1" applyFont="1" applyFill="1" applyBorder="1">
      <alignment vertical="center"/>
    </xf>
    <xf numFmtId="181" fontId="28" fillId="0" borderId="81" xfId="0" applyNumberFormat="1" applyFont="1" applyBorder="1" applyAlignment="1" applyProtection="1">
      <alignment horizontal="left" vertical="center" shrinkToFit="1"/>
      <protection locked="0"/>
    </xf>
    <xf numFmtId="181" fontId="28" fillId="0" borderId="86" xfId="0" applyNumberFormat="1" applyFont="1" applyBorder="1" applyAlignment="1" applyProtection="1">
      <alignment horizontal="left" vertical="center" shrinkToFit="1"/>
      <protection locked="0"/>
    </xf>
    <xf numFmtId="49" fontId="28" fillId="0" borderId="58" xfId="0" applyNumberFormat="1" applyFont="1" applyBorder="1" applyAlignment="1" applyProtection="1">
      <alignment vertical="center" shrinkToFit="1"/>
      <protection locked="0"/>
    </xf>
    <xf numFmtId="49" fontId="28" fillId="0" borderId="68" xfId="0" applyNumberFormat="1" applyFont="1" applyBorder="1" applyAlignment="1" applyProtection="1">
      <alignment vertical="center" shrinkToFit="1"/>
      <protection locked="0"/>
    </xf>
    <xf numFmtId="0" fontId="28" fillId="8" borderId="93" xfId="0" applyFont="1" applyFill="1" applyBorder="1" applyAlignment="1">
      <alignment horizontal="center" vertical="center"/>
    </xf>
    <xf numFmtId="0" fontId="28" fillId="8" borderId="88" xfId="0" applyFont="1" applyFill="1" applyBorder="1" applyAlignment="1">
      <alignment horizontal="center" vertical="center"/>
    </xf>
    <xf numFmtId="49" fontId="28" fillId="0" borderId="89" xfId="0" applyNumberFormat="1" applyFont="1" applyBorder="1" applyAlignment="1" applyProtection="1">
      <alignment vertical="center" shrinkToFit="1"/>
      <protection locked="0"/>
    </xf>
    <xf numFmtId="49" fontId="28" fillId="0" borderId="25" xfId="0" applyNumberFormat="1" applyFont="1" applyBorder="1" applyAlignment="1" applyProtection="1">
      <alignment vertical="center" shrinkToFit="1"/>
      <protection locked="0"/>
    </xf>
    <xf numFmtId="49" fontId="28" fillId="0" borderId="74" xfId="0" applyNumberFormat="1" applyFont="1" applyBorder="1" applyAlignment="1" applyProtection="1">
      <alignment vertical="center" shrinkToFit="1"/>
      <protection locked="0"/>
    </xf>
    <xf numFmtId="49" fontId="28" fillId="0" borderId="90" xfId="0" applyNumberFormat="1" applyFont="1" applyBorder="1" applyAlignment="1" applyProtection="1">
      <alignment vertical="center" shrinkToFit="1"/>
      <protection locked="0"/>
    </xf>
    <xf numFmtId="49" fontId="28" fillId="0" borderId="51" xfId="0" applyNumberFormat="1" applyFont="1" applyBorder="1" applyAlignment="1" applyProtection="1">
      <alignment vertical="center" shrinkToFit="1"/>
      <protection locked="0"/>
    </xf>
    <xf numFmtId="49" fontId="28" fillId="0" borderId="52" xfId="0" applyNumberFormat="1" applyFont="1" applyBorder="1" applyAlignment="1" applyProtection="1">
      <alignment vertical="center" shrinkToFit="1"/>
      <protection locked="0"/>
    </xf>
    <xf numFmtId="49" fontId="28" fillId="0" borderId="50" xfId="0" applyNumberFormat="1" applyFont="1" applyBorder="1" applyAlignment="1" applyProtection="1">
      <alignment vertical="center" shrinkToFit="1"/>
      <protection locked="0"/>
    </xf>
    <xf numFmtId="49" fontId="14" fillId="10" borderId="40" xfId="0" applyNumberFormat="1" applyFont="1" applyFill="1" applyBorder="1">
      <alignment vertical="center"/>
    </xf>
    <xf numFmtId="49" fontId="14" fillId="10" borderId="67" xfId="0" applyNumberFormat="1" applyFont="1" applyFill="1" applyBorder="1">
      <alignment vertical="center"/>
    </xf>
    <xf numFmtId="0" fontId="28" fillId="11" borderId="60" xfId="0" applyFont="1" applyFill="1" applyBorder="1">
      <alignment vertical="center"/>
    </xf>
    <xf numFmtId="0" fontId="28" fillId="11" borderId="34" xfId="0" applyFont="1" applyFill="1" applyBorder="1">
      <alignment vertical="center"/>
    </xf>
    <xf numFmtId="0" fontId="28" fillId="8" borderId="87" xfId="0" applyFont="1" applyFill="1" applyBorder="1" applyAlignment="1">
      <alignment horizontal="center" vertical="center"/>
    </xf>
    <xf numFmtId="49" fontId="28" fillId="0" borderId="57" xfId="0" applyNumberFormat="1" applyFont="1" applyBorder="1" applyAlignment="1" applyProtection="1">
      <alignment vertical="center" shrinkToFit="1"/>
      <protection locked="0"/>
    </xf>
    <xf numFmtId="49" fontId="28" fillId="0" borderId="30" xfId="0" applyNumberFormat="1" applyFont="1" applyBorder="1" applyAlignment="1" applyProtection="1">
      <alignment vertical="center" shrinkToFit="1"/>
      <protection locked="0"/>
    </xf>
    <xf numFmtId="49" fontId="28" fillId="0" borderId="27" xfId="0" applyNumberFormat="1" applyFont="1" applyBorder="1" applyAlignment="1" applyProtection="1">
      <alignment vertical="center" shrinkToFit="1"/>
      <protection locked="0"/>
    </xf>
    <xf numFmtId="49" fontId="28" fillId="0" borderId="0" xfId="0" applyNumberFormat="1" applyFont="1" applyAlignment="1" applyProtection="1">
      <alignment vertical="center" shrinkToFit="1"/>
      <protection locked="0"/>
    </xf>
    <xf numFmtId="0" fontId="28" fillId="0" borderId="29" xfId="0" applyFont="1" applyBorder="1" applyAlignment="1" applyProtection="1">
      <alignment vertical="top" wrapText="1"/>
      <protection locked="0"/>
    </xf>
    <xf numFmtId="0" fontId="28" fillId="0" borderId="30" xfId="0" applyFont="1" applyBorder="1" applyAlignment="1" applyProtection="1">
      <alignment vertical="top" wrapText="1"/>
      <protection locked="0"/>
    </xf>
    <xf numFmtId="0" fontId="28" fillId="0" borderId="31" xfId="0" applyFont="1" applyBorder="1" applyAlignment="1" applyProtection="1">
      <alignment vertical="top" wrapText="1"/>
      <protection locked="0"/>
    </xf>
    <xf numFmtId="0" fontId="28" fillId="0" borderId="91"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28" xfId="0" applyFont="1" applyBorder="1" applyAlignment="1" applyProtection="1">
      <alignment vertical="top" wrapText="1"/>
      <protection locked="0"/>
    </xf>
    <xf numFmtId="0" fontId="28" fillId="0" borderId="92" xfId="0" applyFont="1" applyBorder="1" applyAlignment="1" applyProtection="1">
      <alignment vertical="top" wrapText="1"/>
      <protection locked="0"/>
    </xf>
    <xf numFmtId="0" fontId="28" fillId="0" borderId="42" xfId="0" applyFont="1" applyBorder="1" applyAlignment="1" applyProtection="1">
      <alignment vertical="top" wrapText="1"/>
      <protection locked="0"/>
    </xf>
    <xf numFmtId="0" fontId="28" fillId="0" borderId="66" xfId="0" applyFont="1" applyBorder="1" applyAlignment="1" applyProtection="1">
      <alignment vertical="top" wrapText="1"/>
      <protection locked="0"/>
    </xf>
    <xf numFmtId="0" fontId="28" fillId="8" borderId="94" xfId="0" applyFont="1" applyFill="1" applyBorder="1" applyAlignment="1">
      <alignment horizontal="center" vertical="center"/>
    </xf>
    <xf numFmtId="49" fontId="28" fillId="0" borderId="92" xfId="0" applyNumberFormat="1" applyFont="1" applyBorder="1" applyAlignment="1" applyProtection="1">
      <alignment vertical="center" shrinkToFit="1"/>
      <protection locked="0"/>
    </xf>
    <xf numFmtId="49" fontId="28" fillId="0" borderId="42" xfId="0" applyNumberFormat="1" applyFont="1" applyBorder="1" applyAlignment="1" applyProtection="1">
      <alignment vertical="center" shrinkToFit="1"/>
      <protection locked="0"/>
    </xf>
    <xf numFmtId="49" fontId="28" fillId="0" borderId="95" xfId="0" applyNumberFormat="1" applyFont="1" applyBorder="1" applyAlignment="1" applyProtection="1">
      <alignment vertical="center" shrinkToFit="1"/>
      <protection locked="0"/>
    </xf>
    <xf numFmtId="49" fontId="28" fillId="0" borderId="96" xfId="0" applyNumberFormat="1" applyFont="1" applyBorder="1" applyAlignment="1" applyProtection="1">
      <alignment vertical="center" shrinkToFit="1"/>
      <protection locked="0"/>
    </xf>
    <xf numFmtId="49" fontId="28" fillId="0" borderId="97" xfId="0" applyNumberFormat="1" applyFont="1" applyBorder="1" applyAlignment="1" applyProtection="1">
      <alignment vertical="center" shrinkToFit="1"/>
      <protection locked="0"/>
    </xf>
    <xf numFmtId="49" fontId="28" fillId="0" borderId="98" xfId="0" applyNumberFormat="1" applyFont="1" applyBorder="1" applyAlignment="1" applyProtection="1">
      <alignment vertical="center" shrinkToFit="1"/>
      <protection locked="0"/>
    </xf>
    <xf numFmtId="49" fontId="14" fillId="14" borderId="62" xfId="0" applyNumberFormat="1" applyFont="1" applyFill="1" applyBorder="1">
      <alignment vertical="center"/>
    </xf>
    <xf numFmtId="49" fontId="28" fillId="0" borderId="84" xfId="0" applyNumberFormat="1" applyFont="1" applyBorder="1" applyAlignment="1" applyProtection="1">
      <alignment horizontal="left" vertical="center"/>
      <protection locked="0"/>
    </xf>
    <xf numFmtId="49" fontId="28" fillId="0" borderId="46" xfId="0" applyNumberFormat="1" applyFont="1" applyBorder="1" applyProtection="1">
      <alignment vertical="center"/>
      <protection locked="0"/>
    </xf>
    <xf numFmtId="185" fontId="28" fillId="0" borderId="67" xfId="1" applyNumberFormat="1" applyFont="1" applyBorder="1" applyAlignment="1" applyProtection="1">
      <alignment horizontal="left" vertical="center"/>
      <protection locked="0"/>
    </xf>
    <xf numFmtId="183" fontId="28" fillId="0" borderId="67" xfId="1" applyNumberFormat="1" applyFont="1" applyBorder="1" applyAlignment="1" applyProtection="1">
      <alignment horizontal="left" vertical="center"/>
      <protection locked="0"/>
    </xf>
    <xf numFmtId="49" fontId="14" fillId="14" borderId="35" xfId="0" applyNumberFormat="1" applyFont="1" applyFill="1" applyBorder="1">
      <alignment vertical="center"/>
    </xf>
    <xf numFmtId="49" fontId="28" fillId="14" borderId="63" xfId="0" applyNumberFormat="1" applyFont="1" applyFill="1" applyBorder="1">
      <alignment vertical="center"/>
    </xf>
    <xf numFmtId="49" fontId="28" fillId="17" borderId="50" xfId="0" applyNumberFormat="1" applyFont="1" applyFill="1" applyBorder="1" applyProtection="1">
      <alignment vertical="center"/>
      <protection locked="0"/>
    </xf>
    <xf numFmtId="49" fontId="28" fillId="17" borderId="51" xfId="0" applyNumberFormat="1" applyFont="1" applyFill="1" applyBorder="1" applyProtection="1">
      <alignment vertical="center"/>
      <protection locked="0"/>
    </xf>
    <xf numFmtId="49" fontId="28" fillId="17" borderId="49" xfId="0" applyNumberFormat="1" applyFont="1" applyFill="1" applyBorder="1" applyProtection="1">
      <alignment vertical="center"/>
      <protection locked="0"/>
    </xf>
    <xf numFmtId="49" fontId="14" fillId="14" borderId="79" xfId="0" applyNumberFormat="1" applyFont="1" applyFill="1" applyBorder="1">
      <alignment vertical="center"/>
    </xf>
    <xf numFmtId="49" fontId="28" fillId="14" borderId="79" xfId="0" applyNumberFormat="1" applyFont="1" applyFill="1" applyBorder="1">
      <alignment vertical="center"/>
    </xf>
    <xf numFmtId="49" fontId="28" fillId="17" borderId="79" xfId="0" applyNumberFormat="1" applyFont="1" applyFill="1" applyBorder="1" applyProtection="1">
      <alignment vertical="center"/>
      <protection locked="0"/>
    </xf>
    <xf numFmtId="49" fontId="28" fillId="17" borderId="55" xfId="0" applyNumberFormat="1" applyFont="1" applyFill="1" applyBorder="1" applyProtection="1">
      <alignment vertical="center"/>
      <protection locked="0"/>
    </xf>
    <xf numFmtId="0" fontId="5" fillId="0" borderId="5" xfId="8" applyFont="1" applyBorder="1" applyAlignment="1">
      <alignment vertical="center"/>
    </xf>
    <xf numFmtId="179" fontId="5" fillId="0" borderId="5" xfId="8" applyNumberFormat="1" applyFont="1" applyBorder="1" applyAlignment="1">
      <alignment vertical="center" shrinkToFit="1"/>
    </xf>
    <xf numFmtId="0" fontId="78" fillId="0" borderId="0" xfId="8" applyFont="1" applyAlignment="1">
      <alignment horizontal="center" vertical="center"/>
    </xf>
    <xf numFmtId="179" fontId="5" fillId="0" borderId="0" xfId="8" applyNumberFormat="1" applyFont="1" applyAlignment="1">
      <alignment horizontal="right" vertical="center"/>
    </xf>
    <xf numFmtId="187" fontId="5" fillId="0" borderId="5" xfId="8" applyNumberFormat="1" applyFont="1" applyBorder="1" applyAlignment="1">
      <alignment horizontal="right" vertical="center"/>
    </xf>
    <xf numFmtId="0" fontId="5" fillId="0" borderId="0" xfId="8" applyFont="1" applyAlignment="1">
      <alignment horizontal="center" vertical="center" shrinkToFit="1"/>
    </xf>
    <xf numFmtId="187" fontId="5" fillId="0" borderId="0" xfId="8" applyNumberFormat="1" applyFont="1" applyAlignment="1">
      <alignment horizontal="right" vertical="center"/>
    </xf>
    <xf numFmtId="0" fontId="5" fillId="0" borderId="5" xfId="8" applyFont="1" applyBorder="1" applyAlignment="1">
      <alignment vertical="center" shrinkToFit="1"/>
    </xf>
    <xf numFmtId="179" fontId="5" fillId="0" borderId="0" xfId="8" applyNumberFormat="1" applyFont="1" applyAlignment="1">
      <alignment vertical="center" shrinkToFit="1"/>
    </xf>
    <xf numFmtId="0" fontId="79" fillId="0" borderId="0" xfId="8" quotePrefix="1" applyFont="1" applyAlignment="1">
      <alignment horizontal="center" vertical="center"/>
    </xf>
    <xf numFmtId="0" fontId="79" fillId="0" borderId="0" xfId="8" applyFont="1" applyAlignment="1">
      <alignment horizontal="center" vertical="center"/>
    </xf>
    <xf numFmtId="0" fontId="15" fillId="0" borderId="0" xfId="8" applyFont="1" applyAlignment="1">
      <alignment horizontal="right" vertical="top" wrapText="1"/>
    </xf>
    <xf numFmtId="0" fontId="7" fillId="0" borderId="0" xfId="8" applyFont="1" applyAlignment="1">
      <alignment horizontal="justify" vertical="top" wrapText="1"/>
    </xf>
    <xf numFmtId="0" fontId="5" fillId="0" borderId="5" xfId="8" applyFont="1" applyBorder="1" applyAlignment="1">
      <alignment horizontal="distributed" vertical="center"/>
    </xf>
    <xf numFmtId="0" fontId="5" fillId="2" borderId="10" xfId="8" applyFont="1" applyFill="1" applyBorder="1" applyAlignment="1">
      <alignment horizontal="center" vertical="center"/>
    </xf>
    <xf numFmtId="0" fontId="5" fillId="2" borderId="11" xfId="8" applyFont="1" applyFill="1" applyBorder="1" applyAlignment="1">
      <alignment horizontal="center" vertical="center"/>
    </xf>
    <xf numFmtId="0" fontId="5" fillId="2" borderId="122" xfId="8" applyFont="1" applyFill="1" applyBorder="1" applyAlignment="1">
      <alignment horizontal="center" vertical="center"/>
    </xf>
    <xf numFmtId="0" fontId="5" fillId="2" borderId="123" xfId="8" applyFont="1" applyFill="1" applyBorder="1" applyAlignment="1">
      <alignment horizontal="center" vertical="center"/>
    </xf>
    <xf numFmtId="0" fontId="5" fillId="2" borderId="12" xfId="8" applyFont="1" applyFill="1" applyBorder="1" applyAlignment="1">
      <alignment horizontal="center" vertical="center"/>
    </xf>
    <xf numFmtId="0" fontId="5" fillId="0" borderId="13" xfId="8" applyFont="1" applyBorder="1" applyAlignment="1">
      <alignment horizontal="center" vertical="center" shrinkToFit="1"/>
    </xf>
    <xf numFmtId="0" fontId="5" fillId="0" borderId="14" xfId="8" applyFont="1" applyBorder="1" applyAlignment="1">
      <alignment horizontal="center" vertical="center" shrinkToFit="1"/>
    </xf>
    <xf numFmtId="0" fontId="5" fillId="0" borderId="14" xfId="9" applyNumberFormat="1" applyFont="1" applyBorder="1" applyAlignment="1">
      <alignment horizontal="center" vertical="center" shrinkToFit="1"/>
    </xf>
    <xf numFmtId="0" fontId="5" fillId="0" borderId="132" xfId="8" applyFont="1" applyBorder="1" applyAlignment="1">
      <alignment horizontal="center" vertical="center" shrinkToFit="1"/>
    </xf>
    <xf numFmtId="0" fontId="5" fillId="0" borderId="130" xfId="8" applyFont="1" applyBorder="1" applyAlignment="1">
      <alignment horizontal="center" vertical="center" shrinkToFit="1"/>
    </xf>
    <xf numFmtId="0" fontId="5" fillId="0" borderId="131" xfId="8" applyFont="1" applyBorder="1" applyAlignment="1">
      <alignment horizontal="center" vertical="center" shrinkToFit="1"/>
    </xf>
    <xf numFmtId="0" fontId="5" fillId="0" borderId="133" xfId="8" applyFont="1" applyBorder="1" applyAlignment="1">
      <alignment horizontal="center" vertical="center" shrinkToFit="1"/>
    </xf>
    <xf numFmtId="0" fontId="5" fillId="0" borderId="17" xfId="8" applyFont="1" applyBorder="1" applyAlignment="1">
      <alignment horizontal="center" vertical="center" shrinkToFit="1"/>
    </xf>
    <xf numFmtId="0" fontId="5" fillId="0" borderId="18" xfId="8" applyFont="1" applyBorder="1" applyAlignment="1">
      <alignment horizontal="center" vertical="center" shrinkToFit="1"/>
    </xf>
    <xf numFmtId="0" fontId="5" fillId="0" borderId="18" xfId="9" applyNumberFormat="1" applyFont="1" applyBorder="1" applyAlignment="1">
      <alignment horizontal="center" vertical="center" shrinkToFit="1"/>
    </xf>
    <xf numFmtId="0" fontId="5" fillId="0" borderId="127" xfId="8" applyFont="1" applyBorder="1" applyAlignment="1">
      <alignment horizontal="center" vertical="center" shrinkToFit="1"/>
    </xf>
    <xf numFmtId="0" fontId="5" fillId="0" borderId="125" xfId="8" applyFont="1" applyBorder="1" applyAlignment="1">
      <alignment horizontal="center" vertical="center" shrinkToFit="1"/>
    </xf>
    <xf numFmtId="0" fontId="5" fillId="0" borderId="126" xfId="8" applyFont="1" applyBorder="1" applyAlignment="1">
      <alignment horizontal="center" vertical="center" shrinkToFit="1"/>
    </xf>
    <xf numFmtId="0" fontId="5" fillId="0" borderId="128" xfId="8" applyFont="1" applyBorder="1" applyAlignment="1">
      <alignment horizontal="center" vertical="center" shrinkToFit="1"/>
    </xf>
    <xf numFmtId="0" fontId="5" fillId="0" borderId="15" xfId="8" applyFont="1" applyBorder="1" applyAlignment="1">
      <alignment horizontal="center" vertical="center" shrinkToFit="1"/>
    </xf>
    <xf numFmtId="0" fontId="5" fillId="0" borderId="16" xfId="8" applyFont="1" applyBorder="1" applyAlignment="1">
      <alignment horizontal="center" vertical="center" shrinkToFit="1"/>
    </xf>
    <xf numFmtId="0" fontId="5" fillId="0" borderId="16" xfId="9" applyNumberFormat="1" applyFont="1" applyBorder="1" applyAlignment="1">
      <alignment horizontal="center" vertical="center" shrinkToFit="1"/>
    </xf>
    <xf numFmtId="0" fontId="5" fillId="0" borderId="137" xfId="8" applyFont="1" applyBorder="1" applyAlignment="1">
      <alignment horizontal="center" vertical="center" shrinkToFit="1"/>
    </xf>
    <xf numFmtId="0" fontId="5" fillId="0" borderId="135" xfId="8" applyFont="1" applyBorder="1" applyAlignment="1">
      <alignment horizontal="center" vertical="center" shrinkToFit="1"/>
    </xf>
    <xf numFmtId="0" fontId="5" fillId="0" borderId="136" xfId="8" applyFont="1" applyBorder="1" applyAlignment="1">
      <alignment horizontal="center" vertical="center" shrinkToFit="1"/>
    </xf>
    <xf numFmtId="0" fontId="5" fillId="0" borderId="138" xfId="8" applyFont="1" applyBorder="1" applyAlignment="1">
      <alignment horizontal="center" vertical="center" shrinkToFit="1"/>
    </xf>
    <xf numFmtId="0" fontId="23" fillId="0" borderId="0" xfId="8" applyFont="1" applyAlignment="1">
      <alignment horizontal="center" vertical="center"/>
    </xf>
    <xf numFmtId="0" fontId="69" fillId="0" borderId="0" xfId="8" applyFont="1" applyAlignment="1">
      <alignment vertical="center" shrinkToFit="1"/>
    </xf>
    <xf numFmtId="49" fontId="5" fillId="0" borderId="0" xfId="8" applyNumberFormat="1" applyFont="1" applyAlignment="1">
      <alignment horizontal="distributed" vertical="center"/>
    </xf>
    <xf numFmtId="0" fontId="5" fillId="0" borderId="0" xfId="8" applyFont="1" applyAlignment="1">
      <alignment horizontal="distributed" vertical="center"/>
    </xf>
    <xf numFmtId="0" fontId="5" fillId="0" borderId="0" xfId="8" applyFont="1" applyAlignment="1">
      <alignment vertical="center" shrinkToFit="1"/>
    </xf>
    <xf numFmtId="0" fontId="5" fillId="2" borderId="123" xfId="8" applyFont="1" applyFill="1" applyBorder="1" applyAlignment="1">
      <alignment horizontal="center" vertical="center" shrinkToFit="1"/>
    </xf>
    <xf numFmtId="0" fontId="5" fillId="2" borderId="11" xfId="8" applyFont="1" applyFill="1" applyBorder="1" applyAlignment="1">
      <alignment horizontal="center" vertical="center" shrinkToFit="1"/>
    </xf>
    <xf numFmtId="0" fontId="5" fillId="2" borderId="122" xfId="8" applyFont="1" applyFill="1" applyBorder="1" applyAlignment="1">
      <alignment horizontal="center" vertical="center" shrinkToFit="1"/>
    </xf>
    <xf numFmtId="49" fontId="5" fillId="2" borderId="11" xfId="8" applyNumberFormat="1" applyFont="1" applyFill="1" applyBorder="1" applyAlignment="1">
      <alignment horizontal="center" vertical="center" shrinkToFit="1"/>
    </xf>
    <xf numFmtId="49" fontId="5" fillId="2" borderId="12" xfId="8" applyNumberFormat="1" applyFont="1" applyFill="1" applyBorder="1" applyAlignment="1">
      <alignment horizontal="center" vertical="center" shrinkToFit="1"/>
    </xf>
    <xf numFmtId="3" fontId="5" fillId="0" borderId="17" xfId="8" applyNumberFormat="1" applyFont="1" applyBorder="1" applyAlignment="1">
      <alignment horizontal="center" vertical="center" shrinkToFit="1"/>
    </xf>
    <xf numFmtId="3" fontId="5" fillId="0" borderId="18" xfId="8" applyNumberFormat="1" applyFont="1" applyBorder="1" applyAlignment="1">
      <alignment horizontal="center" vertical="center" shrinkToFit="1"/>
    </xf>
    <xf numFmtId="3" fontId="5" fillId="0" borderId="18" xfId="9" applyNumberFormat="1" applyFont="1" applyBorder="1" applyAlignment="1">
      <alignment horizontal="center" vertical="center" shrinkToFit="1"/>
    </xf>
    <xf numFmtId="3" fontId="5" fillId="0" borderId="22" xfId="8" applyNumberFormat="1" applyFont="1" applyBorder="1" applyAlignment="1">
      <alignment horizontal="center" vertical="center" shrinkToFit="1"/>
    </xf>
    <xf numFmtId="3" fontId="5" fillId="0" borderId="13" xfId="8" applyNumberFormat="1" applyFont="1" applyBorder="1" applyAlignment="1">
      <alignment horizontal="center" vertical="center" shrinkToFit="1"/>
    </xf>
    <xf numFmtId="3" fontId="5" fillId="0" borderId="14" xfId="8" applyNumberFormat="1" applyFont="1" applyBorder="1" applyAlignment="1">
      <alignment horizontal="center" vertical="center" shrinkToFit="1"/>
    </xf>
    <xf numFmtId="3" fontId="5" fillId="0" borderId="14" xfId="9" applyNumberFormat="1" applyFont="1" applyBorder="1" applyAlignment="1">
      <alignment horizontal="center" vertical="center" shrinkToFit="1"/>
    </xf>
    <xf numFmtId="3" fontId="5" fillId="0" borderId="19" xfId="8" applyNumberFormat="1" applyFont="1" applyBorder="1" applyAlignment="1">
      <alignment horizontal="center" vertical="center" shrinkToFit="1"/>
    </xf>
    <xf numFmtId="179" fontId="11" fillId="0" borderId="0" xfId="8" applyNumberFormat="1" applyFont="1" applyAlignment="1">
      <alignment vertical="center" shrinkToFit="1"/>
    </xf>
    <xf numFmtId="3" fontId="5" fillId="0" borderId="15" xfId="8" applyNumberFormat="1" applyFont="1" applyBorder="1" applyAlignment="1">
      <alignment horizontal="center" vertical="center" shrinkToFit="1"/>
    </xf>
    <xf numFmtId="3" fontId="5" fillId="0" borderId="16" xfId="8" applyNumberFormat="1" applyFont="1" applyBorder="1" applyAlignment="1">
      <alignment horizontal="center" vertical="center" shrinkToFit="1"/>
    </xf>
    <xf numFmtId="3" fontId="5" fillId="0" borderId="16" xfId="9" applyNumberFormat="1" applyFont="1" applyBorder="1" applyAlignment="1">
      <alignment horizontal="center" vertical="center" shrinkToFit="1"/>
    </xf>
    <xf numFmtId="3" fontId="5" fillId="0" borderId="24" xfId="8" applyNumberFormat="1" applyFont="1" applyBorder="1" applyAlignment="1">
      <alignment horizontal="center" vertical="center" shrinkToFit="1"/>
    </xf>
    <xf numFmtId="0" fontId="5" fillId="0" borderId="0" xfId="8" applyFont="1" applyAlignment="1">
      <alignment horizontal="justify" vertical="top" wrapText="1"/>
    </xf>
    <xf numFmtId="0" fontId="72" fillId="0" borderId="2" xfId="8" applyFont="1" applyBorder="1" applyAlignment="1">
      <alignment horizontal="center"/>
    </xf>
    <xf numFmtId="0" fontId="11" fillId="0" borderId="0" xfId="8" applyFont="1" applyAlignment="1">
      <alignment vertical="center"/>
    </xf>
    <xf numFmtId="0" fontId="15" fillId="0" borderId="7" xfId="8" applyFont="1" applyBorder="1" applyAlignment="1">
      <alignment horizontal="center"/>
    </xf>
    <xf numFmtId="0" fontId="15" fillId="0" borderId="5" xfId="8" applyFont="1" applyBorder="1" applyAlignment="1">
      <alignment horizontal="center"/>
    </xf>
    <xf numFmtId="0" fontId="15" fillId="0" borderId="8" xfId="8" applyFont="1" applyBorder="1" applyAlignment="1">
      <alignment horizontal="center"/>
    </xf>
    <xf numFmtId="0" fontId="73" fillId="0" borderId="0" xfId="5" applyFont="1" applyAlignment="1">
      <alignment horizontal="center" vertical="center"/>
    </xf>
    <xf numFmtId="0" fontId="72" fillId="0" borderId="0" xfId="5" applyFont="1" applyAlignment="1">
      <alignment horizontal="justify" vertical="top"/>
    </xf>
    <xf numFmtId="0" fontId="76" fillId="0" borderId="0" xfId="5" applyFont="1" applyAlignment="1">
      <alignment horizontal="center" vertical="center"/>
    </xf>
    <xf numFmtId="0" fontId="77" fillId="0" borderId="0" xfId="5" applyFont="1" applyAlignment="1">
      <alignment vertical="top" wrapText="1"/>
    </xf>
    <xf numFmtId="0" fontId="15" fillId="0" borderId="7" xfId="5" applyFont="1" applyBorder="1" applyAlignment="1">
      <alignment horizontal="center" vertical="center"/>
    </xf>
    <xf numFmtId="0" fontId="15" fillId="0" borderId="5" xfId="5" applyFont="1" applyBorder="1" applyAlignment="1">
      <alignment horizontal="center" vertical="center"/>
    </xf>
    <xf numFmtId="0" fontId="15" fillId="0" borderId="8" xfId="5" applyFont="1" applyBorder="1" applyAlignment="1">
      <alignment horizontal="center" vertical="center"/>
    </xf>
    <xf numFmtId="0" fontId="5" fillId="0" borderId="124" xfId="8" applyFont="1" applyBorder="1" applyAlignment="1">
      <alignment horizontal="center" vertical="center" shrinkToFit="1"/>
    </xf>
    <xf numFmtId="0" fontId="5" fillId="0" borderId="129" xfId="8" applyFont="1" applyBorder="1" applyAlignment="1">
      <alignment horizontal="center" vertical="center" shrinkToFit="1"/>
    </xf>
    <xf numFmtId="0" fontId="5" fillId="0" borderId="134" xfId="8" applyFont="1" applyBorder="1" applyAlignment="1">
      <alignment horizontal="center" vertical="center" shrinkToFit="1"/>
    </xf>
    <xf numFmtId="0" fontId="68" fillId="0" borderId="0" xfId="8" applyFont="1" applyAlignment="1">
      <alignment horizontal="center" vertical="center"/>
    </xf>
    <xf numFmtId="0" fontId="74" fillId="0" borderId="0" xfId="5" applyFont="1" applyAlignment="1">
      <alignment horizontal="center" vertical="center"/>
    </xf>
    <xf numFmtId="0" fontId="75" fillId="0" borderId="0" xfId="5" applyFont="1" applyAlignment="1">
      <alignment horizontal="center" vertical="center"/>
    </xf>
    <xf numFmtId="0" fontId="15" fillId="0" borderId="7" xfId="8" applyFont="1" applyBorder="1" applyAlignment="1">
      <alignment horizontal="center" wrapText="1"/>
    </xf>
    <xf numFmtId="0" fontId="15" fillId="0" borderId="2" xfId="8" applyFont="1" applyBorder="1" applyAlignment="1">
      <alignment horizontal="center" wrapText="1"/>
    </xf>
    <xf numFmtId="0" fontId="15" fillId="0" borderId="2" xfId="8" applyFont="1" applyBorder="1" applyAlignment="1">
      <alignment horizontal="center"/>
    </xf>
    <xf numFmtId="0" fontId="11" fillId="0" borderId="0" xfId="2" applyFont="1" applyAlignment="1">
      <alignment vertical="top" shrinkToFit="1"/>
    </xf>
    <xf numFmtId="179" fontId="11" fillId="0" borderId="0" xfId="2" applyNumberFormat="1" applyFont="1" applyAlignment="1">
      <alignment horizontal="right" shrinkToFit="1"/>
    </xf>
    <xf numFmtId="0" fontId="23" fillId="0" borderId="0" xfId="2" applyFont="1" applyAlignment="1">
      <alignment horizontal="center" vertical="center"/>
    </xf>
    <xf numFmtId="0" fontId="5" fillId="0" borderId="0" xfId="2" applyFont="1" applyAlignment="1">
      <alignment horizontal="center" vertical="center"/>
    </xf>
    <xf numFmtId="49" fontId="5" fillId="0" borderId="0" xfId="2" applyNumberFormat="1" applyFont="1" applyAlignment="1">
      <alignment vertical="center"/>
    </xf>
    <xf numFmtId="0" fontId="5" fillId="0" borderId="0" xfId="2" applyFont="1" applyAlignment="1">
      <alignment vertical="center"/>
    </xf>
    <xf numFmtId="0" fontId="5" fillId="0" borderId="0" xfId="2" applyFont="1" applyAlignment="1">
      <alignment vertical="center" shrinkToFit="1"/>
    </xf>
    <xf numFmtId="179" fontId="5" fillId="0" borderId="0" xfId="2" applyNumberFormat="1" applyFont="1" applyAlignment="1">
      <alignment vertical="center" shrinkToFit="1"/>
    </xf>
    <xf numFmtId="0" fontId="7" fillId="0" borderId="17" xfId="2" applyFont="1" applyBorder="1" applyAlignment="1">
      <alignment horizontal="left" vertical="center" shrinkToFit="1"/>
    </xf>
    <xf numFmtId="0" fontId="7" fillId="0" borderId="18" xfId="2" applyFont="1" applyBorder="1" applyAlignment="1">
      <alignment horizontal="left" vertical="center" shrinkToFit="1"/>
    </xf>
    <xf numFmtId="0" fontId="7" fillId="2" borderId="23" xfId="2" applyFont="1" applyFill="1" applyBorder="1" applyAlignment="1">
      <alignment horizontal="center" vertical="center"/>
    </xf>
    <xf numFmtId="0" fontId="7" fillId="2" borderId="20" xfId="2" applyFont="1" applyFill="1" applyBorder="1" applyAlignment="1">
      <alignment horizontal="center" vertical="center"/>
    </xf>
    <xf numFmtId="0" fontId="7" fillId="0" borderId="14" xfId="2" applyFont="1" applyBorder="1" applyAlignment="1">
      <alignment horizontal="left" vertical="center" shrinkToFit="1"/>
    </xf>
    <xf numFmtId="0" fontId="7" fillId="0" borderId="14" xfId="2" applyFont="1" applyBorder="1" applyAlignment="1">
      <alignment horizontal="right" vertical="center" shrinkToFit="1"/>
    </xf>
    <xf numFmtId="0" fontId="7" fillId="0" borderId="19" xfId="2" applyFont="1" applyBorder="1" applyAlignment="1">
      <alignment horizontal="right" vertical="center" shrinkToFit="1"/>
    </xf>
    <xf numFmtId="0" fontId="7" fillId="2" borderId="21" xfId="2" applyFont="1" applyFill="1" applyBorder="1" applyAlignment="1">
      <alignment horizontal="center" vertical="center"/>
    </xf>
    <xf numFmtId="0" fontId="7" fillId="0" borderId="18" xfId="2" applyFont="1" applyBorder="1" applyAlignment="1">
      <alignment horizontal="right" vertical="center" shrinkToFit="1"/>
    </xf>
    <xf numFmtId="0" fontId="7" fillId="0" borderId="22" xfId="2" applyFont="1" applyBorder="1" applyAlignment="1">
      <alignment horizontal="right" vertical="center" shrinkToFit="1"/>
    </xf>
    <xf numFmtId="0" fontId="7" fillId="0" borderId="13" xfId="2" applyFont="1" applyBorder="1" applyAlignment="1">
      <alignment horizontal="left" vertical="center" shrinkToFit="1"/>
    </xf>
    <xf numFmtId="0" fontId="7" fillId="0" borderId="15" xfId="2" applyFont="1" applyBorder="1" applyAlignment="1">
      <alignment horizontal="left" vertical="center" shrinkToFit="1"/>
    </xf>
    <xf numFmtId="0" fontId="7" fillId="0" borderId="16" xfId="2" applyFont="1" applyBorder="1" applyAlignment="1">
      <alignment horizontal="left" vertical="center" shrinkToFit="1"/>
    </xf>
    <xf numFmtId="0" fontId="7" fillId="0" borderId="16" xfId="2" applyFont="1" applyBorder="1" applyAlignment="1">
      <alignment horizontal="right" vertical="center" shrinkToFit="1"/>
    </xf>
    <xf numFmtId="0" fontId="7" fillId="0" borderId="24" xfId="2" applyFont="1" applyBorder="1" applyAlignment="1">
      <alignment horizontal="right" vertical="center" shrinkToFit="1"/>
    </xf>
    <xf numFmtId="0" fontId="7" fillId="18" borderId="23" xfId="2" applyFont="1" applyFill="1" applyBorder="1" applyAlignment="1">
      <alignment horizontal="center" vertical="center"/>
    </xf>
    <xf numFmtId="0" fontId="7" fillId="18" borderId="20" xfId="2" applyFont="1" applyFill="1" applyBorder="1" applyAlignment="1">
      <alignment horizontal="center" vertical="center"/>
    </xf>
    <xf numFmtId="0" fontId="7" fillId="18" borderId="21" xfId="2" applyFont="1" applyFill="1" applyBorder="1" applyAlignment="1">
      <alignment horizontal="center" vertical="center"/>
    </xf>
    <xf numFmtId="179" fontId="4" fillId="0" borderId="0" xfId="2" applyNumberFormat="1" applyAlignment="1">
      <alignment shrinkToFit="1"/>
    </xf>
    <xf numFmtId="0" fontId="7" fillId="0" borderId="134" xfId="2" applyFont="1" applyBorder="1" applyAlignment="1">
      <alignment horizontal="left" vertical="center" shrinkToFit="1"/>
    </xf>
    <xf numFmtId="0" fontId="7" fillId="0" borderId="135" xfId="2" applyFont="1" applyBorder="1" applyAlignment="1">
      <alignment horizontal="left" vertical="center" shrinkToFit="1"/>
    </xf>
    <xf numFmtId="0" fontId="7" fillId="0" borderId="136" xfId="2" applyFont="1" applyBorder="1" applyAlignment="1">
      <alignment horizontal="left" vertical="center" shrinkToFit="1"/>
    </xf>
    <xf numFmtId="0" fontId="7" fillId="0" borderId="137" xfId="2" applyFont="1" applyBorder="1" applyAlignment="1">
      <alignment horizontal="left" vertical="center" shrinkToFit="1"/>
    </xf>
    <xf numFmtId="0" fontId="7" fillId="0" borderId="137" xfId="2" applyFont="1" applyBorder="1" applyAlignment="1">
      <alignment horizontal="right" vertical="center" shrinkToFit="1"/>
    </xf>
    <xf numFmtId="0" fontId="7" fillId="0" borderId="135" xfId="2" applyFont="1" applyBorder="1" applyAlignment="1">
      <alignment horizontal="right" vertical="center" shrinkToFit="1"/>
    </xf>
    <xf numFmtId="0" fontId="7" fillId="0" borderId="136" xfId="2" applyFont="1" applyBorder="1" applyAlignment="1">
      <alignment horizontal="right" vertical="center" shrinkToFit="1"/>
    </xf>
    <xf numFmtId="0" fontId="7" fillId="0" borderId="138" xfId="2" applyFont="1" applyBorder="1" applyAlignment="1">
      <alignment horizontal="left" vertical="center" shrinkToFit="1"/>
    </xf>
    <xf numFmtId="0" fontId="7" fillId="0" borderId="129" xfId="2" applyFont="1" applyBorder="1" applyAlignment="1">
      <alignment horizontal="left" vertical="center" shrinkToFit="1"/>
    </xf>
    <xf numFmtId="0" fontId="7" fillId="0" borderId="130" xfId="2" applyFont="1" applyBorder="1" applyAlignment="1">
      <alignment horizontal="left" vertical="center" shrinkToFit="1"/>
    </xf>
    <xf numFmtId="0" fontId="7" fillId="0" borderId="131" xfId="2" applyFont="1" applyBorder="1" applyAlignment="1">
      <alignment horizontal="left" vertical="center" shrinkToFit="1"/>
    </xf>
    <xf numFmtId="0" fontId="7" fillId="0" borderId="132" xfId="2" applyFont="1" applyBorder="1" applyAlignment="1">
      <alignment horizontal="left" vertical="center" shrinkToFit="1"/>
    </xf>
    <xf numFmtId="0" fontId="7" fillId="0" borderId="132" xfId="2" applyFont="1" applyBorder="1" applyAlignment="1">
      <alignment horizontal="right" vertical="center" shrinkToFit="1"/>
    </xf>
    <xf numFmtId="0" fontId="7" fillId="0" borderId="130" xfId="2" applyFont="1" applyBorder="1" applyAlignment="1">
      <alignment horizontal="right" vertical="center" shrinkToFit="1"/>
    </xf>
    <xf numFmtId="0" fontId="7" fillId="0" borderId="131" xfId="2" applyFont="1" applyBorder="1" applyAlignment="1">
      <alignment horizontal="right" vertical="center" shrinkToFit="1"/>
    </xf>
    <xf numFmtId="0" fontId="7" fillId="0" borderId="133" xfId="2" applyFont="1" applyBorder="1" applyAlignment="1">
      <alignment horizontal="left" vertical="center" shrinkToFit="1"/>
    </xf>
    <xf numFmtId="0" fontId="7" fillId="0" borderId="127" xfId="2" applyFont="1" applyBorder="1" applyAlignment="1">
      <alignment horizontal="left" vertical="center" shrinkToFit="1"/>
    </xf>
    <xf numFmtId="0" fontId="7" fillId="0" borderId="125" xfId="2" applyFont="1" applyBorder="1" applyAlignment="1">
      <alignment horizontal="left" vertical="center" shrinkToFit="1"/>
    </xf>
    <xf numFmtId="0" fontId="7" fillId="0" borderId="128" xfId="2" applyFont="1" applyBorder="1" applyAlignment="1">
      <alignment horizontal="left" vertical="center" shrinkToFit="1"/>
    </xf>
    <xf numFmtId="0" fontId="7" fillId="0" borderId="124" xfId="2" applyFont="1" applyBorder="1" applyAlignment="1">
      <alignment horizontal="left" vertical="center" shrinkToFit="1"/>
    </xf>
    <xf numFmtId="0" fontId="7" fillId="0" borderId="126" xfId="2" applyFont="1" applyBorder="1" applyAlignment="1">
      <alignment horizontal="left" vertical="center" shrinkToFit="1"/>
    </xf>
    <xf numFmtId="0" fontId="7" fillId="0" borderId="127" xfId="2" applyFont="1" applyBorder="1" applyAlignment="1">
      <alignment horizontal="right" vertical="center" shrinkToFit="1"/>
    </xf>
    <xf numFmtId="0" fontId="7" fillId="0" borderId="125" xfId="2" applyFont="1" applyBorder="1" applyAlignment="1">
      <alignment horizontal="right" vertical="center" shrinkToFit="1"/>
    </xf>
    <xf numFmtId="0" fontId="7" fillId="0" borderId="126" xfId="2" applyFont="1" applyBorder="1" applyAlignment="1">
      <alignment horizontal="right" vertical="center" shrinkToFit="1"/>
    </xf>
    <xf numFmtId="0" fontId="7" fillId="2" borderId="10" xfId="2" applyFont="1" applyFill="1" applyBorder="1" applyAlignment="1">
      <alignment horizontal="center" vertical="center"/>
    </xf>
    <xf numFmtId="0" fontId="7" fillId="2" borderId="11" xfId="2" applyFont="1" applyFill="1" applyBorder="1" applyAlignment="1">
      <alignment horizontal="center" vertical="center"/>
    </xf>
    <xf numFmtId="0" fontId="7" fillId="2" borderId="122" xfId="2" applyFont="1" applyFill="1" applyBorder="1" applyAlignment="1">
      <alignment horizontal="center" vertical="center"/>
    </xf>
    <xf numFmtId="0" fontId="7" fillId="2" borderId="123" xfId="2" applyFont="1" applyFill="1" applyBorder="1" applyAlignment="1">
      <alignment horizontal="center" vertical="center"/>
    </xf>
    <xf numFmtId="0" fontId="7" fillId="2" borderId="12" xfId="2" applyFont="1" applyFill="1" applyBorder="1" applyAlignment="1">
      <alignment horizontal="center" vertical="center"/>
    </xf>
    <xf numFmtId="181" fontId="7" fillId="0" borderId="13" xfId="2" applyNumberFormat="1" applyFont="1" applyBorder="1" applyAlignment="1">
      <alignment horizontal="right" vertical="center" shrinkToFit="1"/>
    </xf>
    <xf numFmtId="181" fontId="7" fillId="0" borderId="14" xfId="2" applyNumberFormat="1" applyFont="1" applyBorder="1" applyAlignment="1">
      <alignment horizontal="right" vertical="center" shrinkToFit="1"/>
    </xf>
    <xf numFmtId="0" fontId="7" fillId="0" borderId="14" xfId="2" applyFont="1" applyBorder="1" applyAlignment="1">
      <alignment vertical="center" shrinkToFit="1"/>
    </xf>
    <xf numFmtId="181" fontId="7" fillId="0" borderId="15" xfId="2" applyNumberFormat="1" applyFont="1" applyBorder="1" applyAlignment="1">
      <alignment horizontal="right" vertical="center" shrinkToFit="1"/>
    </xf>
    <xf numFmtId="181" fontId="7" fillId="0" borderId="16" xfId="2" applyNumberFormat="1" applyFont="1" applyBorder="1" applyAlignment="1">
      <alignment horizontal="right" vertical="center" shrinkToFit="1"/>
    </xf>
    <xf numFmtId="0" fontId="7" fillId="0" borderId="16" xfId="2" applyFont="1" applyBorder="1" applyAlignment="1">
      <alignment vertical="center" shrinkToFit="1"/>
    </xf>
    <xf numFmtId="179" fontId="5" fillId="0" borderId="0" xfId="2" applyNumberFormat="1" applyFont="1" applyAlignment="1" applyProtection="1">
      <alignment vertical="center" shrinkToFit="1"/>
      <protection locked="0"/>
    </xf>
    <xf numFmtId="181" fontId="7" fillId="0" borderId="17" xfId="2" applyNumberFormat="1" applyFont="1" applyBorder="1" applyAlignment="1">
      <alignment horizontal="right" vertical="center" shrinkToFit="1"/>
    </xf>
    <xf numFmtId="181" fontId="7" fillId="0" borderId="18" xfId="2" applyNumberFormat="1" applyFont="1" applyBorder="1" applyAlignment="1">
      <alignment horizontal="right" vertical="center" shrinkToFit="1"/>
    </xf>
    <xf numFmtId="0" fontId="7" fillId="0" borderId="18" xfId="2" applyFont="1" applyBorder="1" applyAlignment="1">
      <alignment vertical="center" shrinkToFit="1"/>
    </xf>
    <xf numFmtId="181" fontId="7" fillId="0" borderId="139" xfId="2" applyNumberFormat="1" applyFont="1" applyBorder="1" applyAlignment="1">
      <alignment horizontal="right" vertical="center" shrinkToFit="1"/>
    </xf>
    <xf numFmtId="181" fontId="7" fillId="0" borderId="140" xfId="2" applyNumberFormat="1" applyFont="1" applyBorder="1" applyAlignment="1">
      <alignment horizontal="right" vertical="center" shrinkToFit="1"/>
    </xf>
    <xf numFmtId="0" fontId="7" fillId="0" borderId="140" xfId="2" applyFont="1" applyBorder="1" applyAlignment="1">
      <alignment horizontal="left" vertical="center" shrinkToFit="1"/>
    </xf>
    <xf numFmtId="182" fontId="7" fillId="0" borderId="99" xfId="2" applyNumberFormat="1" applyFont="1" applyBorder="1" applyAlignment="1">
      <alignment horizontal="right" vertical="center" shrinkToFit="1"/>
    </xf>
    <xf numFmtId="182" fontId="7" fillId="0" borderId="100" xfId="2" applyNumberFormat="1" applyFont="1" applyBorder="1" applyAlignment="1">
      <alignment horizontal="right" vertical="center" shrinkToFit="1"/>
    </xf>
    <xf numFmtId="182" fontId="7" fillId="0" borderId="114" xfId="2" applyNumberFormat="1" applyFont="1" applyBorder="1" applyAlignment="1">
      <alignment horizontal="right" vertical="center" shrinkToFit="1"/>
    </xf>
    <xf numFmtId="182" fontId="7" fillId="0" borderId="108" xfId="2" applyNumberFormat="1" applyFont="1" applyBorder="1" applyAlignment="1">
      <alignment horizontal="right" vertical="center" shrinkToFit="1"/>
    </xf>
    <xf numFmtId="182" fontId="7" fillId="0" borderId="109" xfId="2" applyNumberFormat="1" applyFont="1" applyBorder="1" applyAlignment="1">
      <alignment horizontal="right" vertical="center" shrinkToFit="1"/>
    </xf>
    <xf numFmtId="0" fontId="15" fillId="0" borderId="109" xfId="2" applyFont="1" applyBorder="1" applyAlignment="1">
      <alignment vertical="center" shrinkToFit="1"/>
    </xf>
    <xf numFmtId="0" fontId="15" fillId="0" borderId="114" xfId="2" applyFont="1" applyBorder="1" applyAlignment="1">
      <alignment vertical="center" shrinkToFit="1"/>
    </xf>
    <xf numFmtId="0" fontId="42" fillId="0" borderId="106" xfId="0" applyFont="1" applyBorder="1" applyAlignment="1">
      <alignment vertical="center" shrinkToFit="1"/>
    </xf>
    <xf numFmtId="0" fontId="42" fillId="0" borderId="104" xfId="0" applyFont="1" applyBorder="1" applyAlignment="1">
      <alignment vertical="center" shrinkToFit="1"/>
    </xf>
    <xf numFmtId="0" fontId="15" fillId="0" borderId="108" xfId="2" applyFont="1" applyBorder="1" applyAlignment="1">
      <alignment vertical="center" shrinkToFit="1"/>
    </xf>
    <xf numFmtId="0" fontId="41" fillId="0" borderId="102" xfId="0" applyFont="1" applyBorder="1" applyAlignment="1">
      <alignment horizontal="right" vertical="center" shrinkToFit="1"/>
    </xf>
    <xf numFmtId="0" fontId="41" fillId="0" borderId="103" xfId="0" applyFont="1" applyBorder="1" applyAlignment="1">
      <alignment horizontal="right" vertical="center" shrinkToFit="1"/>
    </xf>
    <xf numFmtId="0" fontId="41" fillId="0" borderId="104" xfId="0" applyFont="1" applyBorder="1" applyAlignment="1">
      <alignment horizontal="right" vertical="center" shrinkToFit="1"/>
    </xf>
    <xf numFmtId="0" fontId="41" fillId="0" borderId="105" xfId="0" applyFont="1" applyBorder="1" applyAlignment="1">
      <alignment horizontal="right" vertical="center" shrinkToFit="1"/>
    </xf>
    <xf numFmtId="0" fontId="41" fillId="0" borderId="106" xfId="0" applyFont="1" applyBorder="1" applyAlignment="1">
      <alignment horizontal="right" vertical="center" shrinkToFit="1"/>
    </xf>
    <xf numFmtId="182" fontId="7" fillId="0" borderId="101" xfId="2" applyNumberFormat="1" applyFont="1" applyBorder="1" applyAlignment="1">
      <alignment horizontal="right" vertical="center" shrinkToFit="1"/>
    </xf>
    <xf numFmtId="182" fontId="7" fillId="0" borderId="113" xfId="2" applyNumberFormat="1" applyFont="1" applyBorder="1" applyAlignment="1">
      <alignment horizontal="right" vertical="center" shrinkToFit="1"/>
    </xf>
    <xf numFmtId="182" fontId="7" fillId="0" borderId="110" xfId="2" applyNumberFormat="1" applyFont="1" applyBorder="1" applyAlignment="1">
      <alignment horizontal="right" vertical="center" shrinkToFit="1"/>
    </xf>
    <xf numFmtId="0" fontId="15" fillId="0" borderId="100" xfId="2" applyFont="1" applyBorder="1" applyAlignment="1">
      <alignment vertical="center" shrinkToFit="1"/>
    </xf>
    <xf numFmtId="0" fontId="15" fillId="0" borderId="101" xfId="2" applyFont="1" applyBorder="1" applyAlignment="1">
      <alignment vertical="center" shrinkToFit="1"/>
    </xf>
    <xf numFmtId="0" fontId="15" fillId="0" borderId="113" xfId="2" applyFont="1" applyBorder="1" applyAlignment="1">
      <alignment vertical="center" shrinkToFit="1"/>
    </xf>
    <xf numFmtId="0" fontId="15" fillId="0" borderId="105" xfId="2" applyFont="1" applyBorder="1" applyAlignment="1">
      <alignment vertical="center" shrinkToFit="1"/>
    </xf>
    <xf numFmtId="0" fontId="15" fillId="0" borderId="106" xfId="2" applyFont="1" applyBorder="1" applyAlignment="1">
      <alignment vertical="center" shrinkToFit="1"/>
    </xf>
    <xf numFmtId="0" fontId="42" fillId="0" borderId="103" xfId="0" applyFont="1" applyBorder="1" applyAlignment="1">
      <alignment vertical="center" shrinkToFit="1"/>
    </xf>
    <xf numFmtId="0" fontId="42" fillId="0" borderId="107" xfId="0" applyFont="1" applyBorder="1" applyAlignment="1">
      <alignment vertical="center" shrinkToFit="1"/>
    </xf>
    <xf numFmtId="0" fontId="42" fillId="0" borderId="112" xfId="0" applyFont="1" applyBorder="1" applyAlignment="1">
      <alignment vertical="center" shrinkToFit="1"/>
    </xf>
    <xf numFmtId="0" fontId="15" fillId="0" borderId="110" xfId="2" applyFont="1" applyBorder="1" applyAlignment="1">
      <alignment vertical="center" shrinkToFit="1"/>
    </xf>
    <xf numFmtId="0" fontId="15" fillId="0" borderId="99" xfId="2" applyFont="1" applyBorder="1" applyAlignment="1">
      <alignment vertical="center" shrinkToFit="1"/>
    </xf>
    <xf numFmtId="0" fontId="41" fillId="0" borderId="107" xfId="0" applyFont="1" applyBorder="1" applyAlignment="1">
      <alignment horizontal="right" vertical="center" shrinkToFit="1"/>
    </xf>
    <xf numFmtId="0" fontId="41" fillId="0" borderId="112" xfId="0" applyFont="1" applyBorder="1" applyAlignment="1">
      <alignment horizontal="right" vertical="center" shrinkToFit="1"/>
    </xf>
    <xf numFmtId="0" fontId="41" fillId="0" borderId="111" xfId="0" applyFont="1" applyBorder="1" applyAlignment="1">
      <alignment horizontal="right" vertical="center" shrinkToFit="1"/>
    </xf>
    <xf numFmtId="0" fontId="15" fillId="0" borderId="111" xfId="2" applyFont="1" applyBorder="1" applyAlignment="1">
      <alignment vertical="center" shrinkToFit="1"/>
    </xf>
    <xf numFmtId="0" fontId="15" fillId="0" borderId="107" xfId="2" applyFont="1" applyBorder="1" applyAlignment="1">
      <alignment vertical="center" shrinkToFit="1"/>
    </xf>
    <xf numFmtId="0" fontId="15" fillId="0" borderId="102" xfId="2" applyFont="1" applyBorder="1" applyAlignment="1">
      <alignment vertical="center" shrinkToFit="1"/>
    </xf>
    <xf numFmtId="0" fontId="7" fillId="0" borderId="101" xfId="2" applyFont="1" applyBorder="1" applyAlignment="1">
      <alignment horizontal="right" vertical="center" shrinkToFit="1"/>
    </xf>
    <xf numFmtId="0" fontId="7" fillId="0" borderId="113" xfId="2" applyFont="1" applyBorder="1" applyAlignment="1">
      <alignment horizontal="right" vertical="center" shrinkToFit="1"/>
    </xf>
    <xf numFmtId="0" fontId="7" fillId="0" borderId="110" xfId="2" applyFont="1" applyBorder="1" applyAlignment="1">
      <alignment horizontal="right" vertical="center" shrinkToFit="1"/>
    </xf>
    <xf numFmtId="0" fontId="42" fillId="0" borderId="115" xfId="0" applyFont="1" applyBorder="1" applyAlignment="1">
      <alignment vertical="center" shrinkToFit="1"/>
    </xf>
    <xf numFmtId="0" fontId="42" fillId="0" borderId="116" xfId="0" applyFont="1" applyBorder="1" applyAlignment="1">
      <alignment vertical="center" shrinkToFit="1"/>
    </xf>
    <xf numFmtId="0" fontId="42" fillId="0" borderId="117" xfId="0" applyFont="1" applyBorder="1" applyAlignment="1">
      <alignment vertical="center" shrinkToFit="1"/>
    </xf>
    <xf numFmtId="0" fontId="41" fillId="0" borderId="116" xfId="0" applyFont="1" applyBorder="1" applyAlignment="1">
      <alignment horizontal="right" vertical="center" shrinkToFit="1"/>
    </xf>
    <xf numFmtId="0" fontId="41" fillId="0" borderId="117" xfId="0" applyFont="1" applyBorder="1" applyAlignment="1">
      <alignment horizontal="right" vertical="center" shrinkToFit="1"/>
    </xf>
    <xf numFmtId="0" fontId="41" fillId="0" borderId="118" xfId="0" applyFont="1" applyBorder="1" applyAlignment="1">
      <alignment horizontal="right" vertical="center" shrinkToFit="1"/>
    </xf>
    <xf numFmtId="0" fontId="15" fillId="0" borderId="118" xfId="2" applyFont="1" applyBorder="1" applyAlignment="1">
      <alignment vertical="center" shrinkToFit="1"/>
    </xf>
    <xf numFmtId="0" fontId="15" fillId="0" borderId="116" xfId="2" applyFont="1" applyBorder="1" applyAlignment="1">
      <alignment vertical="center" shrinkToFit="1"/>
    </xf>
    <xf numFmtId="0" fontId="15" fillId="0" borderId="119" xfId="2" applyFont="1" applyBorder="1" applyAlignment="1">
      <alignment vertical="center" shrinkToFit="1"/>
    </xf>
    <xf numFmtId="0" fontId="7" fillId="2" borderId="10" xfId="2" applyFont="1" applyFill="1" applyBorder="1" applyAlignment="1">
      <alignment horizontal="center" vertical="center" shrinkToFit="1"/>
    </xf>
    <xf numFmtId="0" fontId="7" fillId="2" borderId="11" xfId="2" applyFont="1" applyFill="1" applyBorder="1" applyAlignment="1">
      <alignment horizontal="center" vertical="center" shrinkToFit="1"/>
    </xf>
    <xf numFmtId="0" fontId="7" fillId="2" borderId="12" xfId="2" applyFont="1" applyFill="1" applyBorder="1" applyAlignment="1">
      <alignment horizontal="center" vertical="center" shrinkToFit="1"/>
    </xf>
  </cellXfs>
  <cellStyles count="10">
    <cellStyle name="桁区切り" xfId="1" builtinId="6"/>
    <cellStyle name="桁区切り 2" xfId="9" xr:uid="{002AA7E6-DA5C-4BFA-9529-7A77FFB549FD}"/>
    <cellStyle name="標準" xfId="0" builtinId="0"/>
    <cellStyle name="標準 2" xfId="2" xr:uid="{00000000-0005-0000-0000-000002000000}"/>
    <cellStyle name="標準 2 2" xfId="5" xr:uid="{F41FF29F-6422-4EB2-B6F7-926C0DF983E4}"/>
    <cellStyle name="標準 2 2 2" xfId="8" xr:uid="{FE4C00B3-914D-45CE-A516-1A69C4242F6E}"/>
    <cellStyle name="標準 3" xfId="6" xr:uid="{D209563D-9BBB-496A-9F83-7AFCFAF78A1F}"/>
    <cellStyle name="標準 4" xfId="3" xr:uid="{00000000-0005-0000-0000-000003000000}"/>
    <cellStyle name="標準_マスタ" xfId="4" xr:uid="{2FFD4B7A-4570-421A-9596-A4DA9C379875}"/>
    <cellStyle name="標準_製品マスタ_1 2" xfId="7" xr:uid="{EF3C0903-252D-4262-887D-5CCD50C1ADC0}"/>
  </cellStyles>
  <dxfs count="12">
    <dxf>
      <font>
        <b/>
        <i val="0"/>
        <strike val="0"/>
        <color rgb="FFFF0000"/>
      </font>
    </dxf>
    <dxf>
      <font>
        <color rgb="FFFF0000"/>
      </font>
    </dxf>
    <dxf>
      <font>
        <color rgb="FFFF0000"/>
      </font>
    </dxf>
    <dxf>
      <fill>
        <patternFill>
          <bgColor rgb="FFC5D9F1"/>
        </patternFill>
      </fill>
    </dxf>
    <dxf>
      <fill>
        <patternFill>
          <bgColor rgb="FFC5D9F1"/>
        </patternFill>
      </fill>
    </dxf>
    <dxf>
      <fill>
        <patternFill>
          <bgColor rgb="FFC5D9F1"/>
        </patternFill>
      </fill>
    </dxf>
    <dxf>
      <fill>
        <patternFill>
          <bgColor rgb="FFC5D9F1"/>
        </patternFill>
      </fill>
    </dxf>
    <dxf>
      <fill>
        <patternFill>
          <bgColor rgb="FFE4ECF4"/>
        </patternFill>
      </fill>
    </dxf>
    <dxf>
      <fill>
        <patternFill>
          <bgColor rgb="FFE4ECF4"/>
        </patternFill>
      </fill>
    </dxf>
    <dxf>
      <fill>
        <patternFill patternType="none">
          <bgColor auto="1"/>
        </patternFill>
      </fill>
    </dxf>
    <dxf>
      <fill>
        <patternFill patternType="none">
          <bgColor auto="1"/>
        </patternFill>
      </fill>
    </dxf>
    <dxf>
      <font>
        <b/>
        <i val="0"/>
        <strike val="0"/>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DEFFD5"/>
      <rgbColor rgb="000000FF"/>
      <rgbColor rgb="00FDE9D9"/>
      <rgbColor rgb="00FF00FF"/>
      <rgbColor rgb="00F3DEDE"/>
      <rgbColor rgb="00800000"/>
      <rgbColor rgb="00B0C38B"/>
      <rgbColor rgb="00000080"/>
      <rgbColor rgb="00FABF8F"/>
      <rgbColor rgb="00800080"/>
      <rgbColor rgb="00DA9696"/>
      <rgbColor rgb="00F2F2F2"/>
      <rgbColor rgb="00808080"/>
      <rgbColor rgb="009999FF"/>
      <rgbColor rgb="00993366"/>
      <rgbColor rgb="00FFFFCC"/>
      <rgbColor rgb="00CCFFFF"/>
      <rgbColor rgb="00660066"/>
      <rgbColor rgb="00FF8080"/>
      <rgbColor rgb="000066CC"/>
      <rgbColor rgb="00CCCCFF"/>
      <rgbColor rgb="00153A57"/>
      <rgbColor rgb="004C5F27"/>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E6B8B8"/>
      <rgbColor rgb="00FDE9D9"/>
      <rgbColor rgb="00E4ECF4"/>
      <rgbColor rgb="00C5D9F1"/>
      <rgbColor rgb="008DB4E2"/>
      <rgbColor rgb="00666699"/>
      <rgbColor rgb="00BFBFBF"/>
      <rgbColor rgb="00003366"/>
      <rgbColor rgb="00DEEECE"/>
      <rgbColor rgb="002E4F2B"/>
      <rgbColor rgb="00640000"/>
      <rgbColor rgb="00153A57"/>
      <rgbColor rgb="00993366"/>
      <rgbColor rgb="00333399"/>
      <rgbColor rgb="00333333"/>
    </indexed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11</xdr:col>
      <xdr:colOff>80009</xdr:colOff>
      <xdr:row>5</xdr:row>
      <xdr:rowOff>76200</xdr:rowOff>
    </xdr:from>
    <xdr:to>
      <xdr:col>11</xdr:col>
      <xdr:colOff>499110</xdr:colOff>
      <xdr:row>7</xdr:row>
      <xdr:rowOff>161925</xdr:rowOff>
    </xdr:to>
    <xdr:sp macro="" textlink="">
      <xdr:nvSpPr>
        <xdr:cNvPr id="2" name="下矢印 1">
          <a:extLst>
            <a:ext uri="{FF2B5EF4-FFF2-40B4-BE49-F238E27FC236}">
              <a16:creationId xmlns:a16="http://schemas.microsoft.com/office/drawing/2014/main" id="{00000000-0008-0000-0000-000002000000}"/>
            </a:ext>
          </a:extLst>
        </xdr:cNvPr>
        <xdr:cNvSpPr/>
      </xdr:nvSpPr>
      <xdr:spPr bwMode="auto">
        <a:xfrm rot="16200000" flipH="1">
          <a:off x="5504497" y="1014412"/>
          <a:ext cx="428625" cy="419101"/>
        </a:xfrm>
        <a:prstGeom prst="downArrow">
          <a:avLst>
            <a:gd name="adj1" fmla="val 53846"/>
            <a:gd name="adj2" fmla="val 44594"/>
          </a:avLst>
        </a:prstGeom>
        <a:ln>
          <a:headEnd type="none" w="med" len="med"/>
          <a:tailEnd type="none" w="med" len="med"/>
        </a:ln>
      </xdr:spPr>
      <xdr:style>
        <a:lnRef idx="1">
          <a:schemeClr val="accent2"/>
        </a:lnRef>
        <a:fillRef idx="2">
          <a:schemeClr val="accent2"/>
        </a:fillRef>
        <a:effectRef idx="1">
          <a:schemeClr val="accent2"/>
        </a:effectRef>
        <a:fontRef idx="minor">
          <a:schemeClr val="dk1"/>
        </a:fontRef>
      </xdr:style>
      <xdr:txBody>
        <a:bodyPr vertOverflow="clip" horzOverflow="clip" wrap="square" lIns="18288" tIns="0" rIns="0" bIns="0" rtlCol="0" anchor="t" upright="1"/>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12</xdr:col>
          <xdr:colOff>28575</xdr:colOff>
          <xdr:row>4</xdr:row>
          <xdr:rowOff>152400</xdr:rowOff>
        </xdr:from>
        <xdr:to>
          <xdr:col>14</xdr:col>
          <xdr:colOff>419100</xdr:colOff>
          <xdr:row>8</xdr:row>
          <xdr:rowOff>28575</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000-0000014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Excelファイルを</a:t>
              </a:r>
            </a:p>
            <a:p>
              <a:pPr algn="ctr" rtl="0">
                <a:defRPr sz="1000"/>
              </a:pPr>
              <a:r>
                <a:rPr lang="ja-JP" altLang="en-US" sz="1200" b="0" i="0" u="none" strike="noStrike" baseline="0">
                  <a:solidFill>
                    <a:srgbClr val="000000"/>
                  </a:solidFill>
                  <a:latin typeface="ＭＳ Ｐゴシック"/>
                  <a:ea typeface="ＭＳ Ｐゴシック"/>
                </a:rPr>
                <a:t>保存する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38100</xdr:colOff>
          <xdr:row>13</xdr:row>
          <xdr:rowOff>19050</xdr:rowOff>
        </xdr:from>
        <xdr:to>
          <xdr:col>14</xdr:col>
          <xdr:colOff>447675</xdr:colOff>
          <xdr:row>16</xdr:row>
          <xdr:rowOff>38100</xdr:rowOff>
        </xdr:to>
        <xdr:sp macro="" textlink="">
          <xdr:nvSpPr>
            <xdr:cNvPr id="19458" name="Button 2" hidden="1">
              <a:extLst>
                <a:ext uri="{63B3BB69-23CF-44E3-9099-C40C66FF867C}">
                  <a14:compatExt spid="_x0000_s19458"/>
                </a:ext>
                <a:ext uri="{FF2B5EF4-FFF2-40B4-BE49-F238E27FC236}">
                  <a16:creationId xmlns:a16="http://schemas.microsoft.com/office/drawing/2014/main" id="{00000000-0008-0000-0000-0000024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定形外保証書捺印</a:t>
              </a:r>
            </a:p>
            <a:p>
              <a:pPr algn="ctr" rtl="0">
                <a:defRPr sz="1000"/>
              </a:pPr>
              <a:r>
                <a:rPr lang="ja-JP" altLang="en-US" sz="1000" b="0" i="0" u="none" strike="noStrike" baseline="0">
                  <a:solidFill>
                    <a:srgbClr val="000000"/>
                  </a:solidFill>
                  <a:latin typeface="ＭＳ Ｐゴシック"/>
                  <a:ea typeface="ＭＳ Ｐゴシック"/>
                </a:rPr>
                <a:t>依頼書を印刷する</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9524</xdr:colOff>
      <xdr:row>3</xdr:row>
      <xdr:rowOff>0</xdr:rowOff>
    </xdr:from>
    <xdr:to>
      <xdr:col>12</xdr:col>
      <xdr:colOff>168491</xdr:colOff>
      <xdr:row>5</xdr:row>
      <xdr:rowOff>280000</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rot="21012808">
          <a:off x="382904" y="396240"/>
          <a:ext cx="2003007" cy="61528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9524</xdr:colOff>
      <xdr:row>3</xdr:row>
      <xdr:rowOff>0</xdr:rowOff>
    </xdr:from>
    <xdr:to>
      <xdr:col>12</xdr:col>
      <xdr:colOff>168491</xdr:colOff>
      <xdr:row>5</xdr:row>
      <xdr:rowOff>280000</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rot="21012808">
          <a:off x="382904" y="396240"/>
          <a:ext cx="2003007" cy="61528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9524</xdr:colOff>
      <xdr:row>3</xdr:row>
      <xdr:rowOff>0</xdr:rowOff>
    </xdr:from>
    <xdr:to>
      <xdr:col>12</xdr:col>
      <xdr:colOff>168491</xdr:colOff>
      <xdr:row>5</xdr:row>
      <xdr:rowOff>280000</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rot="21012808">
          <a:off x="428624" y="409575"/>
          <a:ext cx="2254467" cy="62290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25</xdr:row>
          <xdr:rowOff>38100</xdr:rowOff>
        </xdr:from>
        <xdr:to>
          <xdr:col>22</xdr:col>
          <xdr:colOff>0</xdr:colOff>
          <xdr:row>26</xdr:row>
          <xdr:rowOff>57150</xdr:rowOff>
        </xdr:to>
        <xdr:sp macro="" textlink="">
          <xdr:nvSpPr>
            <xdr:cNvPr id="18433" name="Button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小数点桁数切替え</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457200</xdr:colOff>
          <xdr:row>3</xdr:row>
          <xdr:rowOff>47625</xdr:rowOff>
        </xdr:from>
        <xdr:to>
          <xdr:col>16</xdr:col>
          <xdr:colOff>419100</xdr:colOff>
          <xdr:row>3</xdr:row>
          <xdr:rowOff>552450</xdr:rowOff>
        </xdr:to>
        <xdr:sp macro="" textlink="">
          <xdr:nvSpPr>
            <xdr:cNvPr id="18436" name="Button 4" hidden="1">
              <a:extLst>
                <a:ext uri="{63B3BB69-23CF-44E3-9099-C40C66FF867C}">
                  <a14:compatExt spid="_x0000_s18436"/>
                </a:ext>
                <a:ext uri="{FF2B5EF4-FFF2-40B4-BE49-F238E27FC236}">
                  <a16:creationId xmlns:a16="http://schemas.microsoft.com/office/drawing/2014/main" id="{00000000-0008-0000-0100-000004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Excelファイルを</a:t>
              </a:r>
            </a:p>
            <a:p>
              <a:pPr algn="ctr" rtl="0">
                <a:defRPr sz="1000"/>
              </a:pPr>
              <a:r>
                <a:rPr lang="ja-JP" altLang="en-US" sz="1000" b="0" i="0" u="none" strike="noStrike" baseline="0">
                  <a:solidFill>
                    <a:srgbClr val="000000"/>
                  </a:solidFill>
                  <a:latin typeface="ＭＳ Ｐゴシック"/>
                  <a:ea typeface="ＭＳ Ｐゴシック"/>
                </a:rPr>
                <a:t>保存する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21</xdr:col>
          <xdr:colOff>95250</xdr:colOff>
          <xdr:row>3</xdr:row>
          <xdr:rowOff>47625</xdr:rowOff>
        </xdr:from>
        <xdr:to>
          <xdr:col>23</xdr:col>
          <xdr:colOff>438150</xdr:colOff>
          <xdr:row>3</xdr:row>
          <xdr:rowOff>552450</xdr:rowOff>
        </xdr:to>
        <xdr:sp macro="" textlink="">
          <xdr:nvSpPr>
            <xdr:cNvPr id="18437" name="Button 5" hidden="1">
              <a:extLst>
                <a:ext uri="{63B3BB69-23CF-44E3-9099-C40C66FF867C}">
                  <a14:compatExt spid="_x0000_s18437"/>
                </a:ext>
                <a:ext uri="{FF2B5EF4-FFF2-40B4-BE49-F238E27FC236}">
                  <a16:creationId xmlns:a16="http://schemas.microsoft.com/office/drawing/2014/main" id="{00000000-0008-0000-0100-000005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定形外保証書捺印</a:t>
              </a:r>
            </a:p>
            <a:p>
              <a:pPr algn="ctr" rtl="0">
                <a:defRPr sz="1000"/>
              </a:pPr>
              <a:r>
                <a:rPr lang="ja-JP" altLang="en-US" sz="1000" b="0" i="0" u="none" strike="noStrike" baseline="0">
                  <a:solidFill>
                    <a:srgbClr val="000000"/>
                  </a:solidFill>
                  <a:latin typeface="ＭＳ Ｐゴシック"/>
                  <a:ea typeface="ＭＳ Ｐゴシック"/>
                </a:rPr>
                <a:t>依頼書を印刷する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133350</xdr:colOff>
          <xdr:row>5</xdr:row>
          <xdr:rowOff>19050</xdr:rowOff>
        </xdr:from>
        <xdr:to>
          <xdr:col>26</xdr:col>
          <xdr:colOff>533400</xdr:colOff>
          <xdr:row>8</xdr:row>
          <xdr:rowOff>57150</xdr:rowOff>
        </xdr:to>
        <xdr:sp macro="" textlink="">
          <xdr:nvSpPr>
            <xdr:cNvPr id="18438" name="Button 6" hidden="1">
              <a:extLst>
                <a:ext uri="{63B3BB69-23CF-44E3-9099-C40C66FF867C}">
                  <a14:compatExt spid="_x0000_s18438"/>
                </a:ext>
                <a:ext uri="{FF2B5EF4-FFF2-40B4-BE49-F238E27FC236}">
                  <a16:creationId xmlns:a16="http://schemas.microsoft.com/office/drawing/2014/main" id="{00000000-0008-0000-0100-000006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工事保証書サンプルを</a:t>
              </a:r>
            </a:p>
            <a:p>
              <a:pPr algn="ctr" rtl="0">
                <a:defRPr sz="1000"/>
              </a:pPr>
              <a:r>
                <a:rPr lang="ja-JP" altLang="en-US" sz="1000" b="0" i="0" u="none" strike="noStrike" baseline="0">
                  <a:solidFill>
                    <a:srgbClr val="000000"/>
                  </a:solidFill>
                  <a:latin typeface="ＭＳ Ｐゴシック"/>
                  <a:ea typeface="ＭＳ Ｐゴシック"/>
                </a:rPr>
                <a:t>表示する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133350</xdr:colOff>
          <xdr:row>26</xdr:row>
          <xdr:rowOff>161925</xdr:rowOff>
        </xdr:from>
        <xdr:to>
          <xdr:col>26</xdr:col>
          <xdr:colOff>533400</xdr:colOff>
          <xdr:row>30</xdr:row>
          <xdr:rowOff>28575</xdr:rowOff>
        </xdr:to>
        <xdr:sp macro="" textlink="">
          <xdr:nvSpPr>
            <xdr:cNvPr id="18439" name="出荷証明書印刷Button" hidden="1">
              <a:extLst>
                <a:ext uri="{63B3BB69-23CF-44E3-9099-C40C66FF867C}">
                  <a14:compatExt spid="_x0000_s18439"/>
                </a:ext>
                <a:ext uri="{FF2B5EF4-FFF2-40B4-BE49-F238E27FC236}">
                  <a16:creationId xmlns:a16="http://schemas.microsoft.com/office/drawing/2014/main" id="{00000000-0008-0000-0100-000007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出荷証明書サンプルを</a:t>
              </a:r>
            </a:p>
            <a:p>
              <a:pPr algn="ctr" rtl="0">
                <a:defRPr sz="1000"/>
              </a:pPr>
              <a:r>
                <a:rPr lang="ja-JP" altLang="en-US" sz="1000" b="0" i="0" u="none" strike="noStrike" baseline="0">
                  <a:solidFill>
                    <a:srgbClr val="000000"/>
                  </a:solidFill>
                  <a:latin typeface="ＭＳ Ｐゴシック"/>
                  <a:ea typeface="ＭＳ Ｐゴシック"/>
                </a:rPr>
                <a:t>表示する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42</xdr:row>
          <xdr:rowOff>133350</xdr:rowOff>
        </xdr:from>
        <xdr:to>
          <xdr:col>2</xdr:col>
          <xdr:colOff>104775</xdr:colOff>
          <xdr:row>43</xdr:row>
          <xdr:rowOff>133350</xdr:rowOff>
        </xdr:to>
        <xdr:sp macro="" textlink="">
          <xdr:nvSpPr>
            <xdr:cNvPr id="18440" name="Button 8" hidden="1">
              <a:extLst>
                <a:ext uri="{63B3BB69-23CF-44E3-9099-C40C66FF867C}">
                  <a14:compatExt spid="_x0000_s18440"/>
                </a:ext>
                <a:ext uri="{FF2B5EF4-FFF2-40B4-BE49-F238E27FC236}">
                  <a16:creationId xmlns:a16="http://schemas.microsoft.com/office/drawing/2014/main" id="{00000000-0008-0000-0100-000008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行挿入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133350</xdr:colOff>
          <xdr:row>42</xdr:row>
          <xdr:rowOff>133350</xdr:rowOff>
        </xdr:from>
        <xdr:to>
          <xdr:col>3</xdr:col>
          <xdr:colOff>247650</xdr:colOff>
          <xdr:row>43</xdr:row>
          <xdr:rowOff>133350</xdr:rowOff>
        </xdr:to>
        <xdr:sp macro="" textlink="">
          <xdr:nvSpPr>
            <xdr:cNvPr id="18441" name="行削除Button" hidden="1">
              <a:extLst>
                <a:ext uri="{63B3BB69-23CF-44E3-9099-C40C66FF867C}">
                  <a14:compatExt spid="_x0000_s18441"/>
                </a:ext>
                <a:ext uri="{FF2B5EF4-FFF2-40B4-BE49-F238E27FC236}">
                  <a16:creationId xmlns:a16="http://schemas.microsoft.com/office/drawing/2014/main" id="{00000000-0008-0000-0100-00000948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行削除</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281940</xdr:colOff>
      <xdr:row>3</xdr:row>
      <xdr:rowOff>68581</xdr:rowOff>
    </xdr:from>
    <xdr:to>
      <xdr:col>12</xdr:col>
      <xdr:colOff>21807</xdr:colOff>
      <xdr:row>6</xdr:row>
      <xdr:rowOff>66641</xdr:rowOff>
    </xdr:to>
    <xdr:sp macro="" textlink="">
      <xdr:nvSpPr>
        <xdr:cNvPr id="2" name="サンプルObject1">
          <a:extLst>
            <a:ext uri="{FF2B5EF4-FFF2-40B4-BE49-F238E27FC236}">
              <a16:creationId xmlns:a16="http://schemas.microsoft.com/office/drawing/2014/main" id="{2A839E24-3292-4AF4-8DBB-32E394E704F2}"/>
            </a:ext>
          </a:extLst>
        </xdr:cNvPr>
        <xdr:cNvSpPr/>
      </xdr:nvSpPr>
      <xdr:spPr>
        <a:xfrm rot="21012808">
          <a:off x="281940" y="478156"/>
          <a:ext cx="2254467" cy="60766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twoCellAnchor>
    <xdr:from>
      <xdr:col>0</xdr:col>
      <xdr:colOff>281940</xdr:colOff>
      <xdr:row>58</xdr:row>
      <xdr:rowOff>53342</xdr:rowOff>
    </xdr:from>
    <xdr:to>
      <xdr:col>12</xdr:col>
      <xdr:colOff>21807</xdr:colOff>
      <xdr:row>60</xdr:row>
      <xdr:rowOff>318102</xdr:rowOff>
    </xdr:to>
    <xdr:sp macro="" textlink="">
      <xdr:nvSpPr>
        <xdr:cNvPr id="3" name="サンプルObject2">
          <a:extLst>
            <a:ext uri="{FF2B5EF4-FFF2-40B4-BE49-F238E27FC236}">
              <a16:creationId xmlns:a16="http://schemas.microsoft.com/office/drawing/2014/main" id="{2B45FFE9-8FD6-4C8B-8CEA-1E60A44A6A6C}"/>
            </a:ext>
          </a:extLst>
        </xdr:cNvPr>
        <xdr:cNvSpPr/>
      </xdr:nvSpPr>
      <xdr:spPr>
        <a:xfrm rot="21012808">
          <a:off x="281940" y="11454767"/>
          <a:ext cx="2254467" cy="617185"/>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281940</xdr:colOff>
      <xdr:row>3</xdr:row>
      <xdr:rowOff>68581</xdr:rowOff>
    </xdr:from>
    <xdr:to>
      <xdr:col>12</xdr:col>
      <xdr:colOff>21807</xdr:colOff>
      <xdr:row>6</xdr:row>
      <xdr:rowOff>66641</xdr:rowOff>
    </xdr:to>
    <xdr:sp macro="" textlink="">
      <xdr:nvSpPr>
        <xdr:cNvPr id="2" name="サンプルObject1">
          <a:extLst>
            <a:ext uri="{FF2B5EF4-FFF2-40B4-BE49-F238E27FC236}">
              <a16:creationId xmlns:a16="http://schemas.microsoft.com/office/drawing/2014/main" id="{5B1552D4-484A-4E4C-AD68-36266AE3B1EE}"/>
            </a:ext>
          </a:extLst>
        </xdr:cNvPr>
        <xdr:cNvSpPr/>
      </xdr:nvSpPr>
      <xdr:spPr>
        <a:xfrm rot="21012808">
          <a:off x="281940" y="478156"/>
          <a:ext cx="2254467" cy="617185"/>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twoCellAnchor>
    <xdr:from>
      <xdr:col>0</xdr:col>
      <xdr:colOff>281940</xdr:colOff>
      <xdr:row>58</xdr:row>
      <xdr:rowOff>53342</xdr:rowOff>
    </xdr:from>
    <xdr:to>
      <xdr:col>12</xdr:col>
      <xdr:colOff>21807</xdr:colOff>
      <xdr:row>60</xdr:row>
      <xdr:rowOff>318102</xdr:rowOff>
    </xdr:to>
    <xdr:sp macro="" textlink="">
      <xdr:nvSpPr>
        <xdr:cNvPr id="3" name="サンプルObject2">
          <a:extLst>
            <a:ext uri="{FF2B5EF4-FFF2-40B4-BE49-F238E27FC236}">
              <a16:creationId xmlns:a16="http://schemas.microsoft.com/office/drawing/2014/main" id="{4D0A332C-BAE0-4EDC-892F-46D087C5DB06}"/>
            </a:ext>
          </a:extLst>
        </xdr:cNvPr>
        <xdr:cNvSpPr/>
      </xdr:nvSpPr>
      <xdr:spPr>
        <a:xfrm rot="21012808">
          <a:off x="281940" y="11464292"/>
          <a:ext cx="2254467" cy="617185"/>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281940</xdr:colOff>
      <xdr:row>3</xdr:row>
      <xdr:rowOff>68581</xdr:rowOff>
    </xdr:from>
    <xdr:to>
      <xdr:col>12</xdr:col>
      <xdr:colOff>21807</xdr:colOff>
      <xdr:row>6</xdr:row>
      <xdr:rowOff>66641</xdr:rowOff>
    </xdr:to>
    <xdr:sp macro="" textlink="">
      <xdr:nvSpPr>
        <xdr:cNvPr id="2" name="サンプルObject1">
          <a:extLst>
            <a:ext uri="{FF2B5EF4-FFF2-40B4-BE49-F238E27FC236}">
              <a16:creationId xmlns:a16="http://schemas.microsoft.com/office/drawing/2014/main" id="{EF25B6BA-33DB-46DE-93F2-8BE9C0667C44}"/>
            </a:ext>
          </a:extLst>
        </xdr:cNvPr>
        <xdr:cNvSpPr/>
      </xdr:nvSpPr>
      <xdr:spPr>
        <a:xfrm rot="21012808">
          <a:off x="281940" y="478156"/>
          <a:ext cx="2254467" cy="617185"/>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twoCellAnchor>
    <xdr:from>
      <xdr:col>0</xdr:col>
      <xdr:colOff>281940</xdr:colOff>
      <xdr:row>58</xdr:row>
      <xdr:rowOff>53342</xdr:rowOff>
    </xdr:from>
    <xdr:to>
      <xdr:col>12</xdr:col>
      <xdr:colOff>21807</xdr:colOff>
      <xdr:row>60</xdr:row>
      <xdr:rowOff>81882</xdr:rowOff>
    </xdr:to>
    <xdr:sp macro="" textlink="">
      <xdr:nvSpPr>
        <xdr:cNvPr id="3" name="サンプルObject2">
          <a:extLst>
            <a:ext uri="{FF2B5EF4-FFF2-40B4-BE49-F238E27FC236}">
              <a16:creationId xmlns:a16="http://schemas.microsoft.com/office/drawing/2014/main" id="{B8AA3A4E-01B9-47EE-A313-FEA3F61FE207}"/>
            </a:ext>
          </a:extLst>
        </xdr:cNvPr>
        <xdr:cNvSpPr/>
      </xdr:nvSpPr>
      <xdr:spPr>
        <a:xfrm rot="21012808">
          <a:off x="281940" y="11464292"/>
          <a:ext cx="2254467" cy="61909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281940</xdr:colOff>
      <xdr:row>3</xdr:row>
      <xdr:rowOff>68579</xdr:rowOff>
    </xdr:from>
    <xdr:to>
      <xdr:col>12</xdr:col>
      <xdr:colOff>21807</xdr:colOff>
      <xdr:row>6</xdr:row>
      <xdr:rowOff>66639</xdr:rowOff>
    </xdr:to>
    <xdr:sp macro="" textlink="">
      <xdr:nvSpPr>
        <xdr:cNvPr id="2" name="サンプルObject1">
          <a:extLst>
            <a:ext uri="{FF2B5EF4-FFF2-40B4-BE49-F238E27FC236}">
              <a16:creationId xmlns:a16="http://schemas.microsoft.com/office/drawing/2014/main" id="{9F4104AA-DD93-4406-9FC7-09D42F5EBA6B}"/>
            </a:ext>
          </a:extLst>
        </xdr:cNvPr>
        <xdr:cNvSpPr/>
      </xdr:nvSpPr>
      <xdr:spPr>
        <a:xfrm rot="21012808">
          <a:off x="281940" y="478154"/>
          <a:ext cx="2254467" cy="617185"/>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twoCellAnchor>
    <xdr:from>
      <xdr:col>0</xdr:col>
      <xdr:colOff>281940</xdr:colOff>
      <xdr:row>58</xdr:row>
      <xdr:rowOff>53340</xdr:rowOff>
    </xdr:from>
    <xdr:to>
      <xdr:col>12</xdr:col>
      <xdr:colOff>21807</xdr:colOff>
      <xdr:row>60</xdr:row>
      <xdr:rowOff>81880</xdr:rowOff>
    </xdr:to>
    <xdr:sp macro="" textlink="">
      <xdr:nvSpPr>
        <xdr:cNvPr id="3" name="サンプルObject2">
          <a:extLst>
            <a:ext uri="{FF2B5EF4-FFF2-40B4-BE49-F238E27FC236}">
              <a16:creationId xmlns:a16="http://schemas.microsoft.com/office/drawing/2014/main" id="{B5F78E98-7C4E-468A-8E13-00D4A42B9FB2}"/>
            </a:ext>
          </a:extLst>
        </xdr:cNvPr>
        <xdr:cNvSpPr/>
      </xdr:nvSpPr>
      <xdr:spPr>
        <a:xfrm rot="21012808">
          <a:off x="281940" y="11464290"/>
          <a:ext cx="2254467" cy="61909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3</xdr:row>
      <xdr:rowOff>0</xdr:rowOff>
    </xdr:from>
    <xdr:to>
      <xdr:col>12</xdr:col>
      <xdr:colOff>168492</xdr:colOff>
      <xdr:row>5</xdr:row>
      <xdr:rowOff>280000</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rot="21012808">
          <a:off x="428625" y="409575"/>
          <a:ext cx="2254467" cy="62290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xdr:colOff>
      <xdr:row>3</xdr:row>
      <xdr:rowOff>0</xdr:rowOff>
    </xdr:from>
    <xdr:to>
      <xdr:col>12</xdr:col>
      <xdr:colOff>168492</xdr:colOff>
      <xdr:row>5</xdr:row>
      <xdr:rowOff>280000</xdr:rowOff>
    </xdr:to>
    <xdr:sp macro="" textlink="">
      <xdr:nvSpPr>
        <xdr:cNvPr id="2" name="角丸四角形 1">
          <a:extLst>
            <a:ext uri="{FF2B5EF4-FFF2-40B4-BE49-F238E27FC236}">
              <a16:creationId xmlns:a16="http://schemas.microsoft.com/office/drawing/2014/main" id="{00000000-0008-0000-0400-000002000000}"/>
            </a:ext>
          </a:extLst>
        </xdr:cNvPr>
        <xdr:cNvSpPr/>
      </xdr:nvSpPr>
      <xdr:spPr>
        <a:xfrm rot="21012808">
          <a:off x="382905" y="396240"/>
          <a:ext cx="2003007" cy="61528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3</xdr:row>
      <xdr:rowOff>0</xdr:rowOff>
    </xdr:from>
    <xdr:to>
      <xdr:col>12</xdr:col>
      <xdr:colOff>168491</xdr:colOff>
      <xdr:row>5</xdr:row>
      <xdr:rowOff>280000</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rot="21012808">
          <a:off x="382904" y="396240"/>
          <a:ext cx="2003007" cy="615280"/>
        </a:xfrm>
        <a:prstGeom prst="roundRect">
          <a:avLst>
            <a:gd name="adj" fmla="val 10494"/>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rgbClr val="FF0000"/>
              </a:solidFill>
              <a:latin typeface="+mj-ea"/>
              <a:ea typeface="+mj-ea"/>
            </a:rPr>
            <a:t>SAMPLE</a:t>
          </a:r>
          <a:endParaRPr kumimoji="1" lang="ja-JP" altLang="en-US" sz="3600">
            <a:solidFill>
              <a:srgbClr val="FF0000"/>
            </a:solidFill>
            <a:latin typeface="+mj-ea"/>
            <a:ea typeface="+mj-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dimension ref="A1:V30"/>
  <sheetViews>
    <sheetView showGridLines="0" zoomScaleNormal="100" workbookViewId="0">
      <selection activeCell="A2" sqref="A2"/>
    </sheetView>
  </sheetViews>
  <sheetFormatPr defaultColWidth="9" defaultRowHeight="13.5" x14ac:dyDescent="0.15"/>
  <cols>
    <col min="1" max="1" width="2.5" customWidth="1"/>
    <col min="2" max="22" width="6.875" customWidth="1"/>
  </cols>
  <sheetData>
    <row r="1" spans="1:22" x14ac:dyDescent="0.15">
      <c r="A1" s="132"/>
    </row>
    <row r="2" spans="1:22" ht="21.75" thickBot="1" x14ac:dyDescent="0.25">
      <c r="B2" s="183" t="s">
        <v>521</v>
      </c>
      <c r="C2" s="184"/>
      <c r="D2" s="184"/>
      <c r="E2" s="184"/>
      <c r="F2" s="184"/>
      <c r="G2" s="184"/>
      <c r="H2" s="184"/>
      <c r="I2" s="184"/>
      <c r="J2" s="184"/>
      <c r="K2" s="185"/>
      <c r="L2" s="188" t="s">
        <v>598</v>
      </c>
      <c r="M2" s="185"/>
      <c r="N2" s="184"/>
      <c r="O2" s="185"/>
      <c r="P2" s="184"/>
      <c r="Q2" s="185"/>
      <c r="R2" s="184"/>
      <c r="S2" s="185"/>
      <c r="T2" s="186" t="s">
        <v>512</v>
      </c>
      <c r="U2" s="184"/>
      <c r="V2" s="187" t="s">
        <v>625</v>
      </c>
    </row>
    <row r="3" spans="1:22" ht="7.5" customHeight="1" thickTop="1" x14ac:dyDescent="0.15">
      <c r="B3" s="1"/>
      <c r="C3" s="2"/>
      <c r="D3" s="2"/>
      <c r="E3" s="2"/>
      <c r="F3" s="2"/>
      <c r="G3" s="2"/>
      <c r="H3" s="2"/>
      <c r="I3" s="2"/>
      <c r="J3" s="2"/>
      <c r="K3" s="1"/>
      <c r="L3" s="2" t="s">
        <v>0</v>
      </c>
      <c r="M3" s="1"/>
      <c r="N3" s="2" t="s">
        <v>0</v>
      </c>
      <c r="O3" s="1"/>
      <c r="P3" s="2" t="s">
        <v>0</v>
      </c>
      <c r="Q3" s="1"/>
      <c r="R3" s="2" t="s">
        <v>0</v>
      </c>
      <c r="S3" s="1"/>
      <c r="T3" s="2" t="s">
        <v>0</v>
      </c>
      <c r="U3" s="1"/>
      <c r="V3" s="2" t="s">
        <v>0</v>
      </c>
    </row>
    <row r="4" spans="1:22" ht="17.25" x14ac:dyDescent="0.15">
      <c r="B4" s="49" t="s">
        <v>522</v>
      </c>
      <c r="C4" s="44"/>
      <c r="D4" s="44"/>
      <c r="E4" s="44"/>
      <c r="F4" s="44"/>
      <c r="G4" s="44"/>
      <c r="H4" s="44"/>
      <c r="I4" s="44"/>
      <c r="J4" s="44"/>
      <c r="K4" s="44"/>
      <c r="M4" s="49" t="s">
        <v>523</v>
      </c>
      <c r="N4" s="44"/>
      <c r="O4" s="44"/>
      <c r="P4" s="44"/>
      <c r="Q4" s="44"/>
      <c r="R4" s="44"/>
      <c r="S4" s="44"/>
      <c r="T4" s="44"/>
      <c r="U4" s="44"/>
      <c r="V4" s="44"/>
    </row>
    <row r="5" spans="1:22" ht="13.5" customHeight="1" x14ac:dyDescent="0.15"/>
    <row r="6" spans="1:22" ht="13.5" customHeight="1" x14ac:dyDescent="0.15">
      <c r="B6" s="326" t="s">
        <v>525</v>
      </c>
      <c r="C6" s="326"/>
      <c r="D6" s="326"/>
      <c r="E6" s="326"/>
      <c r="F6" s="326"/>
      <c r="G6" s="326"/>
      <c r="H6" s="326"/>
      <c r="I6" s="326"/>
      <c r="J6" s="326"/>
      <c r="K6" s="326"/>
      <c r="P6" s="327"/>
      <c r="Q6" s="328"/>
      <c r="R6" s="328"/>
      <c r="S6" s="328"/>
      <c r="T6" s="328"/>
      <c r="U6" s="328"/>
      <c r="V6" s="329"/>
    </row>
    <row r="7" spans="1:22" ht="13.5" customHeight="1" x14ac:dyDescent="0.15">
      <c r="B7" s="326"/>
      <c r="C7" s="326"/>
      <c r="D7" s="326"/>
      <c r="E7" s="326"/>
      <c r="F7" s="326"/>
      <c r="G7" s="326"/>
      <c r="H7" s="326"/>
      <c r="I7" s="326"/>
      <c r="J7" s="326"/>
      <c r="K7" s="326"/>
      <c r="P7" s="330"/>
      <c r="Q7" s="331"/>
      <c r="R7" s="331"/>
      <c r="S7" s="331"/>
      <c r="T7" s="331"/>
      <c r="U7" s="331"/>
      <c r="V7" s="332"/>
    </row>
    <row r="8" spans="1:22" ht="13.5" customHeight="1" x14ac:dyDescent="0.15">
      <c r="B8" s="326"/>
      <c r="C8" s="326"/>
      <c r="D8" s="326"/>
      <c r="E8" s="326"/>
      <c r="F8" s="326"/>
      <c r="G8" s="326"/>
      <c r="H8" s="326"/>
      <c r="I8" s="326"/>
      <c r="J8" s="326"/>
      <c r="K8" s="326"/>
      <c r="P8" s="333"/>
      <c r="Q8" s="334"/>
      <c r="R8" s="334"/>
      <c r="S8" s="334"/>
      <c r="T8" s="334"/>
      <c r="U8" s="334"/>
      <c r="V8" s="335"/>
    </row>
    <row r="9" spans="1:22" ht="13.5" customHeight="1" x14ac:dyDescent="0.15">
      <c r="B9" s="326"/>
      <c r="C9" s="326"/>
      <c r="D9" s="326"/>
      <c r="E9" s="326"/>
      <c r="F9" s="326"/>
      <c r="G9" s="326"/>
      <c r="H9" s="326"/>
      <c r="I9" s="326"/>
      <c r="J9" s="326"/>
      <c r="K9" s="326"/>
      <c r="M9" s="198" t="s">
        <v>524</v>
      </c>
      <c r="P9" s="48"/>
      <c r="Q9" s="48"/>
      <c r="R9" s="48"/>
      <c r="S9" s="48"/>
      <c r="T9" s="190"/>
      <c r="U9" s="341">
        <v>0</v>
      </c>
      <c r="V9" s="341"/>
    </row>
    <row r="10" spans="1:22" ht="13.5" customHeight="1" x14ac:dyDescent="0.15"/>
    <row r="11" spans="1:22" ht="13.5" customHeight="1" x14ac:dyDescent="0.15">
      <c r="B11" s="52" t="s">
        <v>25</v>
      </c>
      <c r="C11" s="53"/>
      <c r="D11" s="53"/>
      <c r="E11" s="53"/>
      <c r="F11" s="53"/>
      <c r="G11" s="53"/>
      <c r="H11" s="53"/>
      <c r="I11" s="53"/>
      <c r="J11" s="53"/>
      <c r="K11" s="53"/>
    </row>
    <row r="12" spans="1:22" ht="13.5" customHeight="1" x14ac:dyDescent="0.15">
      <c r="B12" s="62" t="s">
        <v>526</v>
      </c>
      <c r="C12" s="63"/>
      <c r="D12" s="64">
        <f>発行依頼書!D7</f>
        <v>0</v>
      </c>
      <c r="E12" s="65"/>
      <c r="F12" s="65"/>
      <c r="G12" s="65"/>
      <c r="H12" s="65"/>
      <c r="I12" s="65"/>
      <c r="J12" s="65"/>
      <c r="K12" s="65"/>
    </row>
    <row r="13" spans="1:22" ht="13.5" customHeight="1" x14ac:dyDescent="0.15">
      <c r="B13" s="66" t="s">
        <v>24</v>
      </c>
      <c r="C13" s="67"/>
      <c r="D13" s="68" t="str">
        <f>発行依頼書!D8 &amp; 発行依頼書!F8</f>
        <v/>
      </c>
      <c r="E13" s="66"/>
      <c r="F13" s="66"/>
      <c r="G13" s="66"/>
      <c r="H13" s="66"/>
      <c r="I13" s="66"/>
      <c r="J13" s="66"/>
      <c r="K13" s="66"/>
    </row>
    <row r="14" spans="1:22" ht="13.5" customHeight="1" x14ac:dyDescent="0.15">
      <c r="B14" s="66" t="s">
        <v>459</v>
      </c>
      <c r="C14" s="67"/>
      <c r="D14" s="68" t="str">
        <f>IF(ISBLANK(発行依頼書!D9),"",発行依頼書!D9 &amp; " / " &amp; 発行依頼書!H9 &amp; " / " &amp; 発行依頼書!D10)</f>
        <v/>
      </c>
      <c r="E14" s="69"/>
      <c r="F14" s="66"/>
      <c r="G14" s="69"/>
      <c r="H14" s="66"/>
      <c r="I14" s="66"/>
      <c r="J14" s="66"/>
      <c r="K14" s="66"/>
      <c r="P14" s="326" t="s">
        <v>527</v>
      </c>
      <c r="Q14" s="336"/>
      <c r="R14" s="336"/>
      <c r="S14" s="336"/>
      <c r="T14" s="336"/>
      <c r="U14" s="336"/>
      <c r="V14" s="336"/>
    </row>
    <row r="15" spans="1:22" ht="13.5" customHeight="1" x14ac:dyDescent="0.15">
      <c r="B15" s="70" t="s">
        <v>458</v>
      </c>
      <c r="C15" s="71"/>
      <c r="D15" s="74">
        <f>発行依頼書!D11</f>
        <v>0</v>
      </c>
      <c r="E15" s="72"/>
      <c r="F15" s="72"/>
      <c r="G15" s="72"/>
      <c r="H15" s="72"/>
      <c r="I15" s="72"/>
      <c r="J15" s="72"/>
      <c r="K15" s="72"/>
      <c r="P15" s="336"/>
      <c r="Q15" s="336"/>
      <c r="R15" s="336"/>
      <c r="S15" s="336"/>
      <c r="T15" s="336"/>
      <c r="U15" s="336"/>
      <c r="V15" s="336"/>
    </row>
    <row r="16" spans="1:22" ht="13.5" customHeight="1" x14ac:dyDescent="0.15">
      <c r="B16" s="50" t="s">
        <v>528</v>
      </c>
      <c r="C16" s="51"/>
      <c r="D16" s="51"/>
      <c r="E16" s="51"/>
      <c r="F16" s="51"/>
      <c r="G16" s="51"/>
      <c r="H16" s="51"/>
      <c r="I16" s="51"/>
      <c r="J16" s="51"/>
      <c r="K16" s="51"/>
      <c r="P16" s="336"/>
      <c r="Q16" s="336"/>
      <c r="R16" s="336"/>
      <c r="S16" s="336"/>
      <c r="T16" s="336"/>
      <c r="U16" s="336"/>
      <c r="V16" s="336"/>
    </row>
    <row r="17" spans="2:22" ht="13.5" customHeight="1" x14ac:dyDescent="0.15">
      <c r="B17" s="62" t="s">
        <v>10</v>
      </c>
      <c r="C17" s="63"/>
      <c r="D17" s="64">
        <f>発行依頼書!D17</f>
        <v>0</v>
      </c>
      <c r="E17" s="65"/>
      <c r="F17" s="65"/>
      <c r="G17" s="65"/>
      <c r="H17" s="65"/>
      <c r="I17" s="65"/>
      <c r="J17" s="65"/>
      <c r="K17" s="65"/>
    </row>
    <row r="18" spans="2:22" ht="13.5" customHeight="1" x14ac:dyDescent="0.15">
      <c r="B18" s="66" t="s">
        <v>24</v>
      </c>
      <c r="C18" s="67"/>
      <c r="D18" s="73" t="str">
        <f>発行依頼書!D18 &amp; 発行依頼書!F18</f>
        <v/>
      </c>
      <c r="E18" s="66"/>
      <c r="F18" s="66"/>
      <c r="G18" s="66"/>
      <c r="H18" s="66"/>
      <c r="I18" s="66"/>
      <c r="J18" s="66"/>
      <c r="K18" s="66"/>
      <c r="M18" s="75" t="s">
        <v>529</v>
      </c>
      <c r="N18" s="76"/>
      <c r="O18" s="76"/>
      <c r="P18" s="76"/>
      <c r="Q18" s="76"/>
      <c r="R18" s="76"/>
      <c r="S18" s="76"/>
      <c r="T18" s="76"/>
      <c r="U18" s="76"/>
      <c r="V18" s="76"/>
    </row>
    <row r="19" spans="2:22" ht="13.5" customHeight="1" x14ac:dyDescent="0.15">
      <c r="B19" s="70" t="s">
        <v>484</v>
      </c>
      <c r="C19" s="71"/>
      <c r="D19" s="74">
        <f>IF(ISBLANK(発行依頼書!D19),発行依頼書!H19,発行依頼書!D19 &amp; "  " &amp; 発行依頼書!H19)</f>
        <v>0</v>
      </c>
      <c r="E19" s="72"/>
      <c r="F19" s="70"/>
      <c r="G19" s="72"/>
      <c r="H19" s="70"/>
      <c r="I19" s="70"/>
      <c r="J19" s="70"/>
      <c r="K19" s="70"/>
      <c r="M19" s="152" t="s">
        <v>13</v>
      </c>
      <c r="N19" s="153"/>
      <c r="O19" s="337" t="str">
        <f>発行依頼書!T3</f>
        <v>2025年10月1日</v>
      </c>
      <c r="P19" s="338"/>
      <c r="Q19" s="338"/>
      <c r="R19" s="338"/>
      <c r="S19" s="338"/>
      <c r="T19" s="338"/>
      <c r="U19" s="338"/>
      <c r="V19" s="338"/>
    </row>
    <row r="20" spans="2:22" ht="13.5" customHeight="1" x14ac:dyDescent="0.15">
      <c r="B20" s="50" t="s">
        <v>3</v>
      </c>
      <c r="C20" s="51"/>
      <c r="D20" s="51"/>
      <c r="E20" s="51"/>
      <c r="F20" s="51"/>
      <c r="G20" s="51"/>
      <c r="H20" s="51"/>
      <c r="I20" s="51"/>
      <c r="J20" s="51"/>
      <c r="K20" s="51"/>
      <c r="M20" s="1"/>
      <c r="N20" s="1"/>
      <c r="O20" s="1"/>
      <c r="P20" s="1"/>
      <c r="Q20" s="1"/>
      <c r="R20" s="1"/>
      <c r="S20" s="1"/>
      <c r="T20" s="1"/>
      <c r="U20" s="1"/>
      <c r="V20" s="1"/>
    </row>
    <row r="21" spans="2:22" ht="13.5" customHeight="1" x14ac:dyDescent="0.15">
      <c r="B21" s="62" t="s">
        <v>10</v>
      </c>
      <c r="C21" s="63"/>
      <c r="D21" s="89">
        <f>発行依頼書!D35</f>
        <v>0</v>
      </c>
      <c r="E21" s="65"/>
      <c r="F21" s="65"/>
      <c r="G21" s="65"/>
      <c r="H21" s="65"/>
      <c r="I21" s="65"/>
      <c r="J21" s="65"/>
      <c r="K21" s="65"/>
      <c r="M21" s="75" t="s">
        <v>530</v>
      </c>
      <c r="N21" s="76"/>
      <c r="O21" s="76"/>
      <c r="P21" s="76"/>
      <c r="Q21" s="76"/>
      <c r="R21" s="76"/>
      <c r="S21" s="76"/>
      <c r="T21" s="76"/>
      <c r="U21" s="76"/>
      <c r="V21" s="76"/>
    </row>
    <row r="22" spans="2:22" ht="13.5" customHeight="1" x14ac:dyDescent="0.15">
      <c r="B22" s="66" t="s">
        <v>24</v>
      </c>
      <c r="C22" s="67"/>
      <c r="D22" s="68" t="str">
        <f>発行依頼書!D36 &amp; " " &amp; 発行依頼書!F36 &amp; 発行依頼書!H36</f>
        <v xml:space="preserve">〒 </v>
      </c>
      <c r="E22" s="66"/>
      <c r="F22" s="66"/>
      <c r="G22" s="66"/>
      <c r="H22" s="66"/>
      <c r="I22" s="66"/>
      <c r="J22" s="66"/>
      <c r="K22" s="66"/>
      <c r="M22" s="151" t="s">
        <v>461</v>
      </c>
      <c r="N22" s="54"/>
      <c r="O22" s="87">
        <f>発行依頼書!P33</f>
        <v>0</v>
      </c>
      <c r="P22" s="88"/>
      <c r="Q22" s="88"/>
      <c r="R22" s="58"/>
      <c r="S22" s="151"/>
      <c r="T22" s="151"/>
      <c r="U22" s="151"/>
      <c r="V22" s="151"/>
    </row>
    <row r="23" spans="2:22" ht="13.5" customHeight="1" x14ac:dyDescent="0.15">
      <c r="B23" s="66" t="s">
        <v>12</v>
      </c>
      <c r="C23" s="67"/>
      <c r="D23" s="68">
        <f>発行依頼書!D37</f>
        <v>0</v>
      </c>
      <c r="E23" s="69"/>
      <c r="F23" s="66"/>
      <c r="G23" s="69"/>
      <c r="H23" s="66"/>
      <c r="I23" s="66"/>
      <c r="J23" s="66"/>
      <c r="K23" s="66"/>
      <c r="M23" s="339" t="s">
        <v>616</v>
      </c>
      <c r="N23" s="340"/>
      <c r="O23" s="154" t="str">
        <f>発行依頼書!T33</f>
        <v>しない</v>
      </c>
      <c r="P23" s="155"/>
      <c r="Q23" s="155"/>
      <c r="R23" s="155"/>
      <c r="S23" s="155"/>
      <c r="T23" s="155"/>
      <c r="U23" s="155"/>
      <c r="V23" s="155"/>
    </row>
    <row r="24" spans="2:22" ht="13.5" customHeight="1" x14ac:dyDescent="0.15">
      <c r="B24" s="70" t="s">
        <v>13</v>
      </c>
      <c r="C24" s="71"/>
      <c r="D24" s="324">
        <f>発行依頼書!D38</f>
        <v>0</v>
      </c>
      <c r="E24" s="325"/>
      <c r="F24" s="325"/>
      <c r="G24" s="72"/>
      <c r="H24" s="70"/>
      <c r="I24" s="70"/>
      <c r="J24" s="70"/>
      <c r="K24" s="70"/>
      <c r="M24" s="75" t="s">
        <v>531</v>
      </c>
      <c r="N24" s="76"/>
      <c r="O24" s="76"/>
      <c r="P24" s="76"/>
      <c r="Q24" s="76"/>
      <c r="R24" s="76"/>
      <c r="S24" s="76"/>
      <c r="T24" s="76"/>
      <c r="U24" s="76"/>
      <c r="V24" s="76"/>
    </row>
    <row r="25" spans="2:22" ht="13.5" customHeight="1" x14ac:dyDescent="0.15">
      <c r="B25" s="62" t="s">
        <v>17</v>
      </c>
      <c r="C25" s="63"/>
      <c r="D25" s="64">
        <f>発行依頼書!D40</f>
        <v>0</v>
      </c>
      <c r="E25" s="65"/>
      <c r="F25" s="65"/>
      <c r="G25" s="65"/>
      <c r="H25" s="65"/>
      <c r="I25" s="65"/>
      <c r="J25" s="65"/>
      <c r="K25" s="65"/>
      <c r="M25" s="322" t="s">
        <v>475</v>
      </c>
      <c r="N25" s="323"/>
      <c r="O25" s="77" t="str">
        <f>発行依頼書!T10</f>
        <v>する</v>
      </c>
      <c r="P25" s="57"/>
      <c r="Q25" s="57"/>
      <c r="R25" s="57"/>
      <c r="S25" s="57"/>
      <c r="T25" s="57"/>
      <c r="U25" s="57"/>
      <c r="V25" s="57"/>
    </row>
    <row r="26" spans="2:22" ht="13.5" customHeight="1" x14ac:dyDescent="0.15">
      <c r="B26" s="66" t="s">
        <v>460</v>
      </c>
      <c r="C26" s="67"/>
      <c r="D26" s="68" t="str">
        <f>発行依頼書!D41 &amp; " " &amp; 発行依頼書!F41 &amp; 発行依頼書!H41</f>
        <v xml:space="preserve">〒 </v>
      </c>
      <c r="E26" s="66"/>
      <c r="F26" s="66"/>
      <c r="G26" s="66"/>
      <c r="H26" s="66"/>
      <c r="I26" s="66"/>
      <c r="J26" s="66"/>
      <c r="K26" s="66"/>
      <c r="M26" s="136" t="s">
        <v>532</v>
      </c>
      <c r="N26" s="80"/>
      <c r="O26" s="81">
        <f>発行依頼書!P11</f>
        <v>0</v>
      </c>
      <c r="P26" s="82"/>
      <c r="Q26" s="82"/>
      <c r="R26" s="82"/>
      <c r="S26" s="82"/>
      <c r="T26" s="82"/>
      <c r="U26" s="82"/>
      <c r="V26" s="82"/>
    </row>
    <row r="27" spans="2:22" ht="13.5" customHeight="1" x14ac:dyDescent="0.15">
      <c r="B27" s="66" t="s">
        <v>12</v>
      </c>
      <c r="C27" s="67"/>
      <c r="D27" s="68">
        <f>発行依頼書!D42</f>
        <v>0</v>
      </c>
      <c r="E27" s="69"/>
      <c r="F27" s="66"/>
      <c r="G27" s="69"/>
      <c r="H27" s="66"/>
      <c r="I27" s="66"/>
      <c r="J27" s="66"/>
      <c r="K27" s="66"/>
      <c r="M27" s="55" t="s">
        <v>15</v>
      </c>
      <c r="N27" s="56"/>
      <c r="O27" s="81">
        <f>発行依頼書!P12</f>
        <v>0</v>
      </c>
      <c r="P27" s="55"/>
      <c r="Q27" s="55"/>
      <c r="R27" s="55"/>
      <c r="S27" s="55"/>
      <c r="T27" s="55"/>
      <c r="U27" s="55"/>
      <c r="V27" s="55"/>
    </row>
    <row r="28" spans="2:22" ht="13.5" customHeight="1" x14ac:dyDescent="0.15">
      <c r="B28" s="70" t="s">
        <v>489</v>
      </c>
      <c r="C28" s="71"/>
      <c r="D28" s="324">
        <f>発行依頼書!H38</f>
        <v>0</v>
      </c>
      <c r="E28" s="325"/>
      <c r="F28" s="325"/>
      <c r="G28" s="72"/>
      <c r="H28" s="70"/>
      <c r="I28" s="70"/>
      <c r="J28" s="70"/>
      <c r="K28" s="70"/>
      <c r="M28" s="156" t="s">
        <v>466</v>
      </c>
      <c r="N28" s="157"/>
      <c r="O28" s="158" t="str">
        <f>発行依頼書!P13&amp;"："&amp;発行依頼書!Q13 &amp; " "&amp;発行依頼書!S13&amp;"："&amp;発行依頼書!T13 &amp; " "&amp;発行依頼書!V13&amp;"："&amp;発行依頼書!W13</f>
        <v>請負：する（社名あり） 業者①：する（社名あり） 業者②：しない</v>
      </c>
      <c r="P28" s="159"/>
      <c r="Q28" s="159"/>
      <c r="R28" s="159"/>
      <c r="S28" s="159"/>
      <c r="T28" s="159"/>
      <c r="U28" s="159"/>
      <c r="V28" s="159"/>
    </row>
    <row r="29" spans="2:22" ht="13.5" customHeight="1" x14ac:dyDescent="0.15">
      <c r="B29" s="43"/>
      <c r="C29" s="43"/>
    </row>
    <row r="30" spans="2:22" ht="13.5" customHeight="1" x14ac:dyDescent="0.15"/>
  </sheetData>
  <sheetProtection algorithmName="SHA-512" hashValue="bBj4pXVBxiJto+g47Y3eGofYO/W21DigyTTGMxCt/TGLJi4Rvhg5U0A90mSBnCzVBstTXNSz9tQvfozSSNtImQ==" saltValue="66Ad9cRS9PkFFCmfl48LQA==" spinCount="100000" sheet="1" objects="1" scenarios="1"/>
  <mergeCells count="9">
    <mergeCell ref="M25:N25"/>
    <mergeCell ref="D28:F28"/>
    <mergeCell ref="B6:K9"/>
    <mergeCell ref="P6:V8"/>
    <mergeCell ref="P14:V16"/>
    <mergeCell ref="O19:V19"/>
    <mergeCell ref="M23:N23"/>
    <mergeCell ref="D24:F24"/>
    <mergeCell ref="U9:V9"/>
  </mergeCells>
  <phoneticPr fontId="17"/>
  <conditionalFormatting sqref="L2">
    <cfRule type="expression" dxfId="11" priority="1">
      <formula>$A$1="d"</formula>
    </cfRule>
  </conditionalFormatting>
  <dataValidations count="2">
    <dataValidation type="custom" imeMode="hiragana" allowBlank="1" showInputMessage="1" showErrorMessage="1" errorTitle="文字数チェック" error="半角30文字以内で入力してください。" sqref="O19:V19" xr:uid="{00000000-0002-0000-0000-000000000000}">
      <formula1>LENB(O19)&lt;31</formula1>
    </dataValidation>
    <dataValidation imeMode="hiragana" allowBlank="1" showInputMessage="1" showErrorMessage="1" errorTitle="文字数チェック" error="半角30文字以内で入力してください。" sqref="O25:O28" xr:uid="{00000000-0002-0000-0000-000001000000}"/>
  </dataValidations>
  <printOptions horizontalCentered="1"/>
  <pageMargins left="0.31496062992125984" right="0.31496062992125984" top="0" bottom="0" header="0" footer="0"/>
  <pageSetup paperSize="9" scale="9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ファイル保存_Click">
                <anchor moveWithCells="1" sizeWithCells="1">
                  <from>
                    <xdr:col>12</xdr:col>
                    <xdr:colOff>28575</xdr:colOff>
                    <xdr:row>4</xdr:row>
                    <xdr:rowOff>152400</xdr:rowOff>
                  </from>
                  <to>
                    <xdr:col>14</xdr:col>
                    <xdr:colOff>419100</xdr:colOff>
                    <xdr:row>8</xdr:row>
                    <xdr:rowOff>28575</xdr:rowOff>
                  </to>
                </anchor>
              </controlPr>
            </control>
          </mc:Choice>
        </mc:AlternateContent>
        <mc:AlternateContent xmlns:mc="http://schemas.openxmlformats.org/markup-compatibility/2006">
          <mc:Choice Requires="x14">
            <control shapeId="19458" r:id="rId5" name="Button 2">
              <controlPr defaultSize="0" print="0" autoFill="0" autoPict="0" macro="[0]!定形外保証書捺印依頼書印刷_Click">
                <anchor moveWithCells="1" sizeWithCells="1">
                  <from>
                    <xdr:col>12</xdr:col>
                    <xdr:colOff>38100</xdr:colOff>
                    <xdr:row>13</xdr:row>
                    <xdr:rowOff>19050</xdr:rowOff>
                  </from>
                  <to>
                    <xdr:col>14</xdr:col>
                    <xdr:colOff>447675</xdr:colOff>
                    <xdr:row>16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72CE1-5A61-4811-BF91-24CFB0190D34}">
  <sheetPr codeName="Sheet5"/>
  <dimension ref="A1:AV161"/>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90" t="s">
        <v>91</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582">
        <f>発行依頼書!D7</f>
        <v>0</v>
      </c>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2" ht="15" customHeight="1" x14ac:dyDescent="0.15">
      <c r="A17" s="7"/>
      <c r="B17" s="580" t="s">
        <v>24</v>
      </c>
      <c r="C17" s="580"/>
      <c r="D17" s="580"/>
      <c r="E17" s="580"/>
      <c r="F17" s="580"/>
      <c r="G17" s="8"/>
      <c r="H17" s="582" t="str">
        <f>発行依頼書!D8 &amp; 発行依頼書!F8</f>
        <v/>
      </c>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10"/>
    </row>
    <row r="18" spans="1:42"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2" ht="15" customHeight="1" x14ac:dyDescent="0.15">
      <c r="A19" s="7"/>
      <c r="B19" s="581" t="str">
        <f>IF($AM$32=0,"",IF($AM$32=1,AO$31,IF($AM$32&lt;4,AO$30,AO$29)))</f>
        <v>請負業者</v>
      </c>
      <c r="C19" s="581"/>
      <c r="D19" s="581"/>
      <c r="E19" s="581"/>
      <c r="F19" s="581"/>
      <c r="G19" s="8"/>
      <c r="H19" s="582">
        <f>IF($AM$32=0,"",IF($AM$32=1,AP$31,IF($AM$32&lt;4,AP$30,AP$29)))</f>
        <v>0</v>
      </c>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10"/>
      <c r="AO19" s="145"/>
    </row>
    <row r="20" spans="1:42"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row>
    <row r="21" spans="1:42" ht="15" customHeight="1" x14ac:dyDescent="0.15">
      <c r="A21" s="7"/>
      <c r="B21" s="581" t="str">
        <f>IF($AM$32&gt;5,AO$30,IF($AM$32=5,AO$31,IF($AM$32=3,AO$31,"")))</f>
        <v>防水施工業者</v>
      </c>
      <c r="C21" s="581"/>
      <c r="D21" s="581"/>
      <c r="E21" s="581"/>
      <c r="F21" s="581"/>
      <c r="G21" s="8"/>
      <c r="H21" s="582">
        <f>IF($AM$32&gt;5,AP$30,IF($AM$32=5,AP$31,IF($AM$32=3,AP$31,"")))</f>
        <v>0</v>
      </c>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10"/>
      <c r="AO21" s="145"/>
    </row>
    <row r="22" spans="1:42"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2" ht="15" customHeight="1" x14ac:dyDescent="0.15">
      <c r="A23" s="7"/>
      <c r="B23" s="581" t="str">
        <f>IF($AM$32=7,AO$31,"")</f>
        <v/>
      </c>
      <c r="C23" s="581"/>
      <c r="D23" s="581"/>
      <c r="E23" s="581"/>
      <c r="F23" s="581"/>
      <c r="G23" s="8"/>
      <c r="H23" s="582" t="str">
        <f>IF($AM$32=7,AP$31,"")</f>
        <v/>
      </c>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10"/>
    </row>
    <row r="24" spans="1:42"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2" ht="15" customHeight="1" x14ac:dyDescent="0.15">
      <c r="A25" s="7"/>
      <c r="B25" s="580" t="s">
        <v>93</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2"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2" ht="17.25" customHeight="1" x14ac:dyDescent="0.15">
      <c r="A27" s="7"/>
      <c r="B27" s="626" t="s">
        <v>94</v>
      </c>
      <c r="C27" s="627"/>
      <c r="D27" s="627"/>
      <c r="E27" s="627"/>
      <c r="F27" s="627"/>
      <c r="G27" s="627"/>
      <c r="H27" s="627"/>
      <c r="I27" s="627"/>
      <c r="J27" s="627"/>
      <c r="K27" s="627"/>
      <c r="L27" s="628"/>
      <c r="M27" s="629" t="s">
        <v>95</v>
      </c>
      <c r="N27" s="627"/>
      <c r="O27" s="627"/>
      <c r="P27" s="627"/>
      <c r="Q27" s="627"/>
      <c r="R27" s="627"/>
      <c r="S27" s="627"/>
      <c r="T27" s="627"/>
      <c r="U27" s="628"/>
      <c r="V27" s="629" t="s">
        <v>96</v>
      </c>
      <c r="W27" s="627"/>
      <c r="X27" s="627"/>
      <c r="Y27" s="628"/>
      <c r="Z27" s="629" t="s">
        <v>607</v>
      </c>
      <c r="AA27" s="627"/>
      <c r="AB27" s="627"/>
      <c r="AC27" s="627"/>
      <c r="AD27" s="627"/>
      <c r="AE27" s="627"/>
      <c r="AF27" s="627"/>
      <c r="AG27" s="627"/>
      <c r="AH27" s="627"/>
      <c r="AI27" s="630"/>
      <c r="AJ27" s="10"/>
      <c r="AL27" s="143"/>
      <c r="AM27" s="143"/>
      <c r="AN27" s="143"/>
      <c r="AO27" s="143" t="s">
        <v>516</v>
      </c>
      <c r="AP27" s="143" t="s">
        <v>517</v>
      </c>
    </row>
    <row r="28" spans="1:42" ht="17.25" customHeight="1" x14ac:dyDescent="0.15">
      <c r="A28" s="7"/>
      <c r="B28" s="621" t="str">
        <f>IF(ISBLANK(発行依頼書!C47),"",発行依頼書!C47)</f>
        <v/>
      </c>
      <c r="C28" s="619"/>
      <c r="D28" s="619"/>
      <c r="E28" s="619"/>
      <c r="F28" s="619"/>
      <c r="G28" s="619"/>
      <c r="H28" s="619"/>
      <c r="I28" s="619"/>
      <c r="J28" s="619"/>
      <c r="K28" s="619"/>
      <c r="L28" s="622"/>
      <c r="M28" s="618" t="str">
        <f>IF(ISBLANK(発行依頼書!F47),"",発行依頼書!F47)</f>
        <v/>
      </c>
      <c r="N28" s="619"/>
      <c r="O28" s="619"/>
      <c r="P28" s="619"/>
      <c r="Q28" s="619"/>
      <c r="R28" s="619"/>
      <c r="S28" s="619"/>
      <c r="T28" s="619"/>
      <c r="U28" s="622"/>
      <c r="V28" s="623" t="str">
        <f>IF(ISBLANK(発行依頼書!W48),"",CONCATENATE(発行依頼書!W48,発行依頼書!X47))</f>
        <v/>
      </c>
      <c r="W28" s="624"/>
      <c r="X28" s="624"/>
      <c r="Y28" s="625"/>
      <c r="Z28" s="618" t="str">
        <f>IF(ISBLANK(発行依頼書!I47),"",発行依頼書!I47)</f>
        <v/>
      </c>
      <c r="AA28" s="619"/>
      <c r="AB28" s="619"/>
      <c r="AC28" s="619"/>
      <c r="AD28" s="619"/>
      <c r="AE28" s="619"/>
      <c r="AF28" s="619"/>
      <c r="AG28" s="619"/>
      <c r="AH28" s="619"/>
      <c r="AI28" s="620"/>
      <c r="AJ28" s="10"/>
      <c r="AL28" s="143"/>
      <c r="AM28" s="143"/>
      <c r="AN28" s="143"/>
      <c r="AO28" s="143"/>
      <c r="AP28" s="143"/>
    </row>
    <row r="29" spans="1:42" ht="17.25" customHeight="1" x14ac:dyDescent="0.15">
      <c r="A29" s="7"/>
      <c r="B29" s="610" t="str">
        <f>IF(ISBLANK(発行依頼書!C49),"",発行依頼書!C49)</f>
        <v/>
      </c>
      <c r="C29" s="611"/>
      <c r="D29" s="611"/>
      <c r="E29" s="611"/>
      <c r="F29" s="611"/>
      <c r="G29" s="611"/>
      <c r="H29" s="611"/>
      <c r="I29" s="611"/>
      <c r="J29" s="611"/>
      <c r="K29" s="611"/>
      <c r="L29" s="612"/>
      <c r="M29" s="613" t="str">
        <f>IF(ISBLANK(発行依頼書!F49),"",発行依頼書!F49)</f>
        <v/>
      </c>
      <c r="N29" s="611"/>
      <c r="O29" s="611"/>
      <c r="P29" s="611"/>
      <c r="Q29" s="611"/>
      <c r="R29" s="611"/>
      <c r="S29" s="611"/>
      <c r="T29" s="611"/>
      <c r="U29" s="612"/>
      <c r="V29" s="614" t="str">
        <f>IF(ISBLANK(発行依頼書!W50),"",CONCATENATE(発行依頼書!W50,発行依頼書!X49))</f>
        <v/>
      </c>
      <c r="W29" s="615"/>
      <c r="X29" s="615"/>
      <c r="Y29" s="616"/>
      <c r="Z29" s="613" t="str">
        <f>IF(ISBLANK(発行依頼書!I49),"",発行依頼書!I49)</f>
        <v/>
      </c>
      <c r="AA29" s="611"/>
      <c r="AB29" s="611"/>
      <c r="AC29" s="611"/>
      <c r="AD29" s="611"/>
      <c r="AE29" s="611"/>
      <c r="AF29" s="611"/>
      <c r="AG29" s="611"/>
      <c r="AH29" s="611"/>
      <c r="AI29" s="617"/>
      <c r="AJ29" s="10"/>
      <c r="AL29" s="143" t="s">
        <v>513</v>
      </c>
      <c r="AM29" s="143">
        <f>IF(AN29&gt;0,4,0)</f>
        <v>4</v>
      </c>
      <c r="AN29" s="143">
        <f>IF(RIGHT(発行依頼書!$Q$34,2)="り）",2,IF(RIGHT(発行依頼書!$Q$34,2)="し）",1,0))</f>
        <v>2</v>
      </c>
      <c r="AO29" s="144" t="str">
        <f>発行依頼書!K13</f>
        <v>請負業者</v>
      </c>
      <c r="AP29" s="143">
        <f>IF(AN29=2,発行依頼書!D13,"")</f>
        <v>0</v>
      </c>
    </row>
    <row r="30" spans="1:42" ht="17.25" customHeight="1" x14ac:dyDescent="0.15">
      <c r="A30" s="7"/>
      <c r="B30" s="610" t="str">
        <f>IF(ISBLANK(発行依頼書!C51),"",発行依頼書!C51)</f>
        <v/>
      </c>
      <c r="C30" s="611"/>
      <c r="D30" s="611"/>
      <c r="E30" s="611"/>
      <c r="F30" s="611"/>
      <c r="G30" s="611"/>
      <c r="H30" s="611"/>
      <c r="I30" s="611"/>
      <c r="J30" s="611"/>
      <c r="K30" s="611"/>
      <c r="L30" s="612"/>
      <c r="M30" s="613" t="str">
        <f>IF(ISBLANK(発行依頼書!F51),"",発行依頼書!F51)</f>
        <v/>
      </c>
      <c r="N30" s="611"/>
      <c r="O30" s="611"/>
      <c r="P30" s="611"/>
      <c r="Q30" s="611"/>
      <c r="R30" s="611"/>
      <c r="S30" s="611"/>
      <c r="T30" s="611"/>
      <c r="U30" s="612"/>
      <c r="V30" s="614" t="str">
        <f>IF(ISBLANK(発行依頼書!W52),"",CONCATENATE(発行依頼書!W52,発行依頼書!X51))</f>
        <v/>
      </c>
      <c r="W30" s="615"/>
      <c r="X30" s="615"/>
      <c r="Y30" s="616"/>
      <c r="Z30" s="613" t="str">
        <f>IF(ISBLANK(発行依頼書!I51),"",発行依頼書!I51)</f>
        <v/>
      </c>
      <c r="AA30" s="611"/>
      <c r="AB30" s="611"/>
      <c r="AC30" s="611"/>
      <c r="AD30" s="611"/>
      <c r="AE30" s="611"/>
      <c r="AF30" s="611"/>
      <c r="AG30" s="611"/>
      <c r="AH30" s="611"/>
      <c r="AI30" s="617"/>
      <c r="AJ30" s="10"/>
      <c r="AL30" s="143" t="s">
        <v>514</v>
      </c>
      <c r="AM30" s="143">
        <f>IF(AN30&gt;0,2,0)</f>
        <v>2</v>
      </c>
      <c r="AN30" s="143">
        <f>IF(RIGHT(発行依頼書!$T$34,2)="り）",2,IF(RIGHT(発行依頼書!$T$34,2)="し）",1,0))</f>
        <v>2</v>
      </c>
      <c r="AO30" s="144" t="str">
        <f>発行依頼書!K17</f>
        <v>防水施工業者</v>
      </c>
      <c r="AP30" s="143">
        <f>IF(AN30=2,発行依頼書!D17,"")</f>
        <v>0</v>
      </c>
    </row>
    <row r="31" spans="1:42" ht="17.25" customHeight="1" x14ac:dyDescent="0.15">
      <c r="A31" s="7"/>
      <c r="B31" s="610" t="str">
        <f>IF(ISBLANK(発行依頼書!C53),"",発行依頼書!C53)</f>
        <v/>
      </c>
      <c r="C31" s="611"/>
      <c r="D31" s="611"/>
      <c r="E31" s="611"/>
      <c r="F31" s="611"/>
      <c r="G31" s="611"/>
      <c r="H31" s="611"/>
      <c r="I31" s="611"/>
      <c r="J31" s="611"/>
      <c r="K31" s="611"/>
      <c r="L31" s="612"/>
      <c r="M31" s="613" t="str">
        <f>IF(ISBLANK(発行依頼書!F53),"",発行依頼書!F53)</f>
        <v/>
      </c>
      <c r="N31" s="611"/>
      <c r="O31" s="611"/>
      <c r="P31" s="611"/>
      <c r="Q31" s="611"/>
      <c r="R31" s="611"/>
      <c r="S31" s="611"/>
      <c r="T31" s="611"/>
      <c r="U31" s="612"/>
      <c r="V31" s="614" t="str">
        <f>IF(ISBLANK(発行依頼書!W54),"",CONCATENATE(発行依頼書!W54,発行依頼書!X53))</f>
        <v/>
      </c>
      <c r="W31" s="615"/>
      <c r="X31" s="615"/>
      <c r="Y31" s="616"/>
      <c r="Z31" s="613" t="str">
        <f>IF(ISBLANK(発行依頼書!I53),"",発行依頼書!I53)</f>
        <v/>
      </c>
      <c r="AA31" s="611"/>
      <c r="AB31" s="611"/>
      <c r="AC31" s="611"/>
      <c r="AD31" s="611"/>
      <c r="AE31" s="611"/>
      <c r="AF31" s="611"/>
      <c r="AG31" s="611"/>
      <c r="AH31" s="611"/>
      <c r="AI31" s="617"/>
      <c r="AJ31" s="10"/>
      <c r="AL31" s="143" t="s">
        <v>515</v>
      </c>
      <c r="AM31" s="143">
        <f>IF(AN31&gt;0,1,0)</f>
        <v>0</v>
      </c>
      <c r="AN31" s="143">
        <f>IF(RIGHT(発行依頼書!$W$34,2)="り）",2,IF(RIGHT(発行依頼書!$W$34,2)="し）",1,0))</f>
        <v>0</v>
      </c>
      <c r="AO31" s="144">
        <f>発行依頼書!K21</f>
        <v>0</v>
      </c>
      <c r="AP31" s="143" t="str">
        <f>IF(AN31=2,発行依頼書!D21,"")</f>
        <v/>
      </c>
    </row>
    <row r="32" spans="1:42" ht="17.25" customHeight="1" x14ac:dyDescent="0.15">
      <c r="A32" s="7"/>
      <c r="B32" s="610" t="str">
        <f>IF(ISBLANK(発行依頼書!C55),"",発行依頼書!C55)</f>
        <v/>
      </c>
      <c r="C32" s="611"/>
      <c r="D32" s="611"/>
      <c r="E32" s="611"/>
      <c r="F32" s="611"/>
      <c r="G32" s="611"/>
      <c r="H32" s="611"/>
      <c r="I32" s="611"/>
      <c r="J32" s="611"/>
      <c r="K32" s="611"/>
      <c r="L32" s="612"/>
      <c r="M32" s="613" t="str">
        <f>IF(ISBLANK(発行依頼書!F55),"",発行依頼書!F55)</f>
        <v/>
      </c>
      <c r="N32" s="611"/>
      <c r="O32" s="611"/>
      <c r="P32" s="611"/>
      <c r="Q32" s="611"/>
      <c r="R32" s="611"/>
      <c r="S32" s="611"/>
      <c r="T32" s="611"/>
      <c r="U32" s="612"/>
      <c r="V32" s="614" t="str">
        <f>IF(ISBLANK(発行依頼書!W56),"",CONCATENATE(発行依頼書!W56,発行依頼書!X55))</f>
        <v/>
      </c>
      <c r="W32" s="615"/>
      <c r="X32" s="615"/>
      <c r="Y32" s="616"/>
      <c r="Z32" s="613" t="str">
        <f>IF(ISBLANK(発行依頼書!I55),"",発行依頼書!I55)</f>
        <v/>
      </c>
      <c r="AA32" s="611"/>
      <c r="AB32" s="611"/>
      <c r="AC32" s="611"/>
      <c r="AD32" s="611"/>
      <c r="AE32" s="611"/>
      <c r="AF32" s="611"/>
      <c r="AG32" s="611"/>
      <c r="AH32" s="611"/>
      <c r="AI32" s="617"/>
      <c r="AJ32" s="10"/>
      <c r="AL32" s="143" t="s">
        <v>518</v>
      </c>
      <c r="AM32" s="143">
        <f>SUM(AM29:AM31)</f>
        <v>6</v>
      </c>
      <c r="AN32" s="143"/>
      <c r="AO32" s="143"/>
      <c r="AP32" s="143"/>
    </row>
    <row r="33" spans="1:36" ht="17.25" customHeight="1" x14ac:dyDescent="0.15">
      <c r="A33" s="7"/>
      <c r="B33" s="610" t="str">
        <f>IF(ISBLANK(発行依頼書!C57),"",発行依頼書!C57)</f>
        <v/>
      </c>
      <c r="C33" s="611"/>
      <c r="D33" s="611"/>
      <c r="E33" s="611"/>
      <c r="F33" s="611"/>
      <c r="G33" s="611"/>
      <c r="H33" s="611"/>
      <c r="I33" s="611"/>
      <c r="J33" s="611"/>
      <c r="K33" s="611"/>
      <c r="L33" s="612"/>
      <c r="M33" s="613" t="str">
        <f>IF(ISBLANK(発行依頼書!F57),"",発行依頼書!F57)</f>
        <v/>
      </c>
      <c r="N33" s="611"/>
      <c r="O33" s="611"/>
      <c r="P33" s="611"/>
      <c r="Q33" s="611"/>
      <c r="R33" s="611"/>
      <c r="S33" s="611"/>
      <c r="T33" s="611"/>
      <c r="U33" s="612"/>
      <c r="V33" s="614" t="str">
        <f>IF(ISBLANK(発行依頼書!W58),"",CONCATENATE(発行依頼書!W58,発行依頼書!X57))</f>
        <v/>
      </c>
      <c r="W33" s="615"/>
      <c r="X33" s="615"/>
      <c r="Y33" s="616"/>
      <c r="Z33" s="613" t="str">
        <f>IF(ISBLANK(発行依頼書!I57),"",発行依頼書!I57)</f>
        <v/>
      </c>
      <c r="AA33" s="611"/>
      <c r="AB33" s="611"/>
      <c r="AC33" s="611"/>
      <c r="AD33" s="611"/>
      <c r="AE33" s="611"/>
      <c r="AF33" s="611"/>
      <c r="AG33" s="611"/>
      <c r="AH33" s="611"/>
      <c r="AI33" s="617"/>
      <c r="AJ33" s="10"/>
    </row>
    <row r="34" spans="1:36" ht="17.25" customHeight="1" x14ac:dyDescent="0.15">
      <c r="A34" s="7"/>
      <c r="B34" s="610" t="str">
        <f>IF(ISBLANK(発行依頼書!C59),"",発行依頼書!C59)</f>
        <v/>
      </c>
      <c r="C34" s="611"/>
      <c r="D34" s="611"/>
      <c r="E34" s="611"/>
      <c r="F34" s="611"/>
      <c r="G34" s="611"/>
      <c r="H34" s="611"/>
      <c r="I34" s="611"/>
      <c r="J34" s="611"/>
      <c r="K34" s="611"/>
      <c r="L34" s="612"/>
      <c r="M34" s="613" t="str">
        <f>IF(ISBLANK(発行依頼書!F59),"",発行依頼書!F59)</f>
        <v/>
      </c>
      <c r="N34" s="611"/>
      <c r="O34" s="611"/>
      <c r="P34" s="611"/>
      <c r="Q34" s="611"/>
      <c r="R34" s="611"/>
      <c r="S34" s="611"/>
      <c r="T34" s="611"/>
      <c r="U34" s="612"/>
      <c r="V34" s="614" t="str">
        <f>IF(ISBLANK(発行依頼書!W60),"",CONCATENATE(発行依頼書!W60,発行依頼書!X59))</f>
        <v/>
      </c>
      <c r="W34" s="615"/>
      <c r="X34" s="615"/>
      <c r="Y34" s="616"/>
      <c r="Z34" s="613" t="str">
        <f>IF(ISBLANK(発行依頼書!I59),"",発行依頼書!I59)</f>
        <v/>
      </c>
      <c r="AA34" s="611"/>
      <c r="AB34" s="611"/>
      <c r="AC34" s="611"/>
      <c r="AD34" s="611"/>
      <c r="AE34" s="611"/>
      <c r="AF34" s="611"/>
      <c r="AG34" s="611"/>
      <c r="AH34" s="611"/>
      <c r="AI34" s="617"/>
      <c r="AJ34" s="10"/>
    </row>
    <row r="35" spans="1:36" ht="17.25" customHeight="1" x14ac:dyDescent="0.15">
      <c r="A35" s="7"/>
      <c r="B35" s="610" t="str">
        <f>IF(ISBLANK(発行依頼書!C61),"",発行依頼書!C61)</f>
        <v/>
      </c>
      <c r="C35" s="611"/>
      <c r="D35" s="611"/>
      <c r="E35" s="611"/>
      <c r="F35" s="611"/>
      <c r="G35" s="611"/>
      <c r="H35" s="611"/>
      <c r="I35" s="611"/>
      <c r="J35" s="611"/>
      <c r="K35" s="611"/>
      <c r="L35" s="612"/>
      <c r="M35" s="613" t="str">
        <f>IF(ISBLANK(発行依頼書!F61),"",発行依頼書!F61)</f>
        <v/>
      </c>
      <c r="N35" s="611"/>
      <c r="O35" s="611"/>
      <c r="P35" s="611"/>
      <c r="Q35" s="611"/>
      <c r="R35" s="611"/>
      <c r="S35" s="611"/>
      <c r="T35" s="611"/>
      <c r="U35" s="612"/>
      <c r="V35" s="614" t="str">
        <f>IF(ISBLANK(発行依頼書!W62),"",CONCATENATE(発行依頼書!W62,発行依頼書!X61))</f>
        <v/>
      </c>
      <c r="W35" s="615"/>
      <c r="X35" s="615"/>
      <c r="Y35" s="616"/>
      <c r="Z35" s="613" t="str">
        <f>IF(ISBLANK(発行依頼書!I61),"",発行依頼書!I61)</f>
        <v/>
      </c>
      <c r="AA35" s="611"/>
      <c r="AB35" s="611"/>
      <c r="AC35" s="611"/>
      <c r="AD35" s="611"/>
      <c r="AE35" s="611"/>
      <c r="AF35" s="611"/>
      <c r="AG35" s="611"/>
      <c r="AH35" s="611"/>
      <c r="AI35" s="617"/>
      <c r="AJ35" s="10"/>
    </row>
    <row r="36" spans="1:36" ht="17.25" customHeight="1" x14ac:dyDescent="0.15">
      <c r="A36" s="7"/>
      <c r="B36" s="610" t="str">
        <f>IF(ISBLANK(発行依頼書!C63),"",発行依頼書!C63)</f>
        <v/>
      </c>
      <c r="C36" s="611"/>
      <c r="D36" s="611"/>
      <c r="E36" s="611"/>
      <c r="F36" s="611"/>
      <c r="G36" s="611"/>
      <c r="H36" s="611"/>
      <c r="I36" s="611"/>
      <c r="J36" s="611"/>
      <c r="K36" s="611"/>
      <c r="L36" s="612"/>
      <c r="M36" s="613" t="str">
        <f>IF(ISBLANK(発行依頼書!F63),"",発行依頼書!F63)</f>
        <v/>
      </c>
      <c r="N36" s="611"/>
      <c r="O36" s="611"/>
      <c r="P36" s="611"/>
      <c r="Q36" s="611"/>
      <c r="R36" s="611"/>
      <c r="S36" s="611"/>
      <c r="T36" s="611"/>
      <c r="U36" s="612"/>
      <c r="V36" s="614" t="str">
        <f>IF(ISBLANK(発行依頼書!W64),"",CONCATENATE(発行依頼書!W64,発行依頼書!X63))</f>
        <v/>
      </c>
      <c r="W36" s="615"/>
      <c r="X36" s="615"/>
      <c r="Y36" s="616"/>
      <c r="Z36" s="613" t="str">
        <f>IF(ISBLANK(発行依頼書!I63),"",発行依頼書!I63)</f>
        <v/>
      </c>
      <c r="AA36" s="611"/>
      <c r="AB36" s="611"/>
      <c r="AC36" s="611"/>
      <c r="AD36" s="611"/>
      <c r="AE36" s="611"/>
      <c r="AF36" s="611"/>
      <c r="AG36" s="611"/>
      <c r="AH36" s="611"/>
      <c r="AI36" s="617"/>
      <c r="AJ36" s="10"/>
    </row>
    <row r="37" spans="1:36" ht="17.25" customHeight="1" x14ac:dyDescent="0.15">
      <c r="A37" s="7"/>
      <c r="B37" s="610" t="str">
        <f>IF(ISBLANK(発行依頼書!C65),"",発行依頼書!C65)</f>
        <v/>
      </c>
      <c r="C37" s="611"/>
      <c r="D37" s="611"/>
      <c r="E37" s="611"/>
      <c r="F37" s="611"/>
      <c r="G37" s="611"/>
      <c r="H37" s="611"/>
      <c r="I37" s="611"/>
      <c r="J37" s="611"/>
      <c r="K37" s="611"/>
      <c r="L37" s="612"/>
      <c r="M37" s="613" t="str">
        <f>IF(ISBLANK(発行依頼書!F65),"",発行依頼書!F65)</f>
        <v/>
      </c>
      <c r="N37" s="611"/>
      <c r="O37" s="611"/>
      <c r="P37" s="611"/>
      <c r="Q37" s="611"/>
      <c r="R37" s="611"/>
      <c r="S37" s="611"/>
      <c r="T37" s="611"/>
      <c r="U37" s="612"/>
      <c r="V37" s="614" t="str">
        <f>IF(ISBLANK(発行依頼書!W66),"",CONCATENATE(発行依頼書!W66,発行依頼書!X65))</f>
        <v/>
      </c>
      <c r="W37" s="615"/>
      <c r="X37" s="615"/>
      <c r="Y37" s="616"/>
      <c r="Z37" s="613" t="str">
        <f>IF(ISBLANK(発行依頼書!I65),"",発行依頼書!I65)</f>
        <v/>
      </c>
      <c r="AA37" s="611"/>
      <c r="AB37" s="611"/>
      <c r="AC37" s="611"/>
      <c r="AD37" s="611"/>
      <c r="AE37" s="611"/>
      <c r="AF37" s="611"/>
      <c r="AG37" s="611"/>
      <c r="AH37" s="611"/>
      <c r="AI37" s="617"/>
      <c r="AJ37" s="10"/>
    </row>
    <row r="38" spans="1:36" ht="17.25" customHeight="1" x14ac:dyDescent="0.15">
      <c r="A38" s="7"/>
      <c r="B38" s="610" t="str">
        <f>IF(ISBLANK(発行依頼書!C67),"",発行依頼書!C67)</f>
        <v/>
      </c>
      <c r="C38" s="611"/>
      <c r="D38" s="611"/>
      <c r="E38" s="611"/>
      <c r="F38" s="611"/>
      <c r="G38" s="611"/>
      <c r="H38" s="611"/>
      <c r="I38" s="611"/>
      <c r="J38" s="611"/>
      <c r="K38" s="611"/>
      <c r="L38" s="612"/>
      <c r="M38" s="613" t="str">
        <f>IF(ISBLANK(発行依頼書!F67),"",発行依頼書!F67)</f>
        <v/>
      </c>
      <c r="N38" s="611"/>
      <c r="O38" s="611"/>
      <c r="P38" s="611"/>
      <c r="Q38" s="611"/>
      <c r="R38" s="611"/>
      <c r="S38" s="611"/>
      <c r="T38" s="611"/>
      <c r="U38" s="612"/>
      <c r="V38" s="614" t="str">
        <f>IF(ISBLANK(発行依頼書!W68),"",CONCATENATE(発行依頼書!W68,発行依頼書!X67))</f>
        <v/>
      </c>
      <c r="W38" s="615"/>
      <c r="X38" s="615"/>
      <c r="Y38" s="616"/>
      <c r="Z38" s="613" t="str">
        <f>IF(ISBLANK(発行依頼書!I67),"",発行依頼書!I67)</f>
        <v/>
      </c>
      <c r="AA38" s="611"/>
      <c r="AB38" s="611"/>
      <c r="AC38" s="611"/>
      <c r="AD38" s="611"/>
      <c r="AE38" s="611"/>
      <c r="AF38" s="611"/>
      <c r="AG38" s="611"/>
      <c r="AH38" s="611"/>
      <c r="AI38" s="617"/>
      <c r="AJ38" s="10"/>
    </row>
    <row r="39" spans="1:36" ht="17.25" customHeight="1" x14ac:dyDescent="0.15">
      <c r="A39" s="7"/>
      <c r="B39" s="610" t="str">
        <f>IF(ISBLANK(発行依頼書!C69),"",発行依頼書!C69)</f>
        <v/>
      </c>
      <c r="C39" s="611"/>
      <c r="D39" s="611"/>
      <c r="E39" s="611"/>
      <c r="F39" s="611"/>
      <c r="G39" s="611"/>
      <c r="H39" s="611"/>
      <c r="I39" s="611"/>
      <c r="J39" s="611"/>
      <c r="K39" s="611"/>
      <c r="L39" s="612"/>
      <c r="M39" s="613" t="str">
        <f>IF(ISBLANK(発行依頼書!F69),"",発行依頼書!F69)</f>
        <v/>
      </c>
      <c r="N39" s="611"/>
      <c r="O39" s="611"/>
      <c r="P39" s="611"/>
      <c r="Q39" s="611"/>
      <c r="R39" s="611"/>
      <c r="S39" s="611"/>
      <c r="T39" s="611"/>
      <c r="U39" s="612"/>
      <c r="V39" s="614" t="str">
        <f>IF(ISBLANK(発行依頼書!W70),"",CONCATENATE(発行依頼書!W70,発行依頼書!X69))</f>
        <v/>
      </c>
      <c r="W39" s="615"/>
      <c r="X39" s="615"/>
      <c r="Y39" s="616"/>
      <c r="Z39" s="613" t="str">
        <f>IF(ISBLANK(発行依頼書!I69),"",発行依頼書!I69)</f>
        <v/>
      </c>
      <c r="AA39" s="611"/>
      <c r="AB39" s="611"/>
      <c r="AC39" s="611"/>
      <c r="AD39" s="611"/>
      <c r="AE39" s="611"/>
      <c r="AF39" s="611"/>
      <c r="AG39" s="611"/>
      <c r="AH39" s="611"/>
      <c r="AI39" s="617"/>
      <c r="AJ39" s="10"/>
    </row>
    <row r="40" spans="1:36" ht="17.25" customHeight="1" x14ac:dyDescent="0.15">
      <c r="A40" s="7"/>
      <c r="B40" s="610" t="str">
        <f>IF(ISBLANK(発行依頼書!C71),"",発行依頼書!C71)</f>
        <v/>
      </c>
      <c r="C40" s="611"/>
      <c r="D40" s="611"/>
      <c r="E40" s="611"/>
      <c r="F40" s="611"/>
      <c r="G40" s="611"/>
      <c r="H40" s="611"/>
      <c r="I40" s="611"/>
      <c r="J40" s="611"/>
      <c r="K40" s="611"/>
      <c r="L40" s="612"/>
      <c r="M40" s="613" t="str">
        <f>IF(ISBLANK(発行依頼書!F71),"",発行依頼書!F71)</f>
        <v/>
      </c>
      <c r="N40" s="611"/>
      <c r="O40" s="611"/>
      <c r="P40" s="611"/>
      <c r="Q40" s="611"/>
      <c r="R40" s="611"/>
      <c r="S40" s="611"/>
      <c r="T40" s="611"/>
      <c r="U40" s="612"/>
      <c r="V40" s="614" t="str">
        <f>IF(ISBLANK(発行依頼書!W72),"",CONCATENATE(発行依頼書!W72,発行依頼書!X71))</f>
        <v/>
      </c>
      <c r="W40" s="615"/>
      <c r="X40" s="615"/>
      <c r="Y40" s="616"/>
      <c r="Z40" s="613" t="str">
        <f>IF(ISBLANK(発行依頼書!I71),"",発行依頼書!I71)</f>
        <v/>
      </c>
      <c r="AA40" s="611"/>
      <c r="AB40" s="611"/>
      <c r="AC40" s="611"/>
      <c r="AD40" s="611"/>
      <c r="AE40" s="611"/>
      <c r="AF40" s="611"/>
      <c r="AG40" s="611"/>
      <c r="AH40" s="611"/>
      <c r="AI40" s="617"/>
      <c r="AJ40" s="10"/>
    </row>
    <row r="41" spans="1:36" ht="17.25" customHeight="1" x14ac:dyDescent="0.15">
      <c r="A41" s="7"/>
      <c r="B41" s="610" t="str">
        <f>IF(ISBLANK(発行依頼書!C73),"",発行依頼書!C73)</f>
        <v/>
      </c>
      <c r="C41" s="611"/>
      <c r="D41" s="611"/>
      <c r="E41" s="611"/>
      <c r="F41" s="611"/>
      <c r="G41" s="611"/>
      <c r="H41" s="611"/>
      <c r="I41" s="611"/>
      <c r="J41" s="611"/>
      <c r="K41" s="611"/>
      <c r="L41" s="612"/>
      <c r="M41" s="613" t="str">
        <f>IF(ISBLANK(発行依頼書!F73),"",発行依頼書!F73)</f>
        <v/>
      </c>
      <c r="N41" s="611"/>
      <c r="O41" s="611"/>
      <c r="P41" s="611"/>
      <c r="Q41" s="611"/>
      <c r="R41" s="611"/>
      <c r="S41" s="611"/>
      <c r="T41" s="611"/>
      <c r="U41" s="612"/>
      <c r="V41" s="614" t="str">
        <f>IF(ISBLANK(発行依頼書!W74),"",CONCATENATE(発行依頼書!W74,発行依頼書!X73))</f>
        <v/>
      </c>
      <c r="W41" s="615"/>
      <c r="X41" s="615"/>
      <c r="Y41" s="616"/>
      <c r="Z41" s="613" t="str">
        <f>IF(ISBLANK(発行依頼書!I73),"",発行依頼書!I73)</f>
        <v/>
      </c>
      <c r="AA41" s="611"/>
      <c r="AB41" s="611"/>
      <c r="AC41" s="611"/>
      <c r="AD41" s="611"/>
      <c r="AE41" s="611"/>
      <c r="AF41" s="611"/>
      <c r="AG41" s="611"/>
      <c r="AH41" s="611"/>
      <c r="AI41" s="617"/>
      <c r="AJ41" s="10"/>
    </row>
    <row r="42" spans="1:36" ht="17.25" customHeight="1" x14ac:dyDescent="0.15">
      <c r="A42" s="7"/>
      <c r="B42" s="610" t="str">
        <f>IF(ISBLANK(発行依頼書!C75),"",発行依頼書!C75)</f>
        <v/>
      </c>
      <c r="C42" s="611"/>
      <c r="D42" s="611"/>
      <c r="E42" s="611"/>
      <c r="F42" s="611"/>
      <c r="G42" s="611"/>
      <c r="H42" s="611"/>
      <c r="I42" s="611"/>
      <c r="J42" s="611"/>
      <c r="K42" s="611"/>
      <c r="L42" s="612"/>
      <c r="M42" s="613" t="str">
        <f>IF(ISBLANK(発行依頼書!F75),"",発行依頼書!F75)</f>
        <v/>
      </c>
      <c r="N42" s="611"/>
      <c r="O42" s="611"/>
      <c r="P42" s="611"/>
      <c r="Q42" s="611"/>
      <c r="R42" s="611"/>
      <c r="S42" s="611"/>
      <c r="T42" s="611"/>
      <c r="U42" s="612"/>
      <c r="V42" s="614" t="str">
        <f>IF(ISBLANK(発行依頼書!W76),"",CONCATENATE(発行依頼書!W76,発行依頼書!X75))</f>
        <v/>
      </c>
      <c r="W42" s="615"/>
      <c r="X42" s="615"/>
      <c r="Y42" s="616"/>
      <c r="Z42" s="613" t="str">
        <f>IF(ISBLANK(発行依頼書!I75),"",発行依頼書!I75)</f>
        <v/>
      </c>
      <c r="AA42" s="611"/>
      <c r="AB42" s="611"/>
      <c r="AC42" s="611"/>
      <c r="AD42" s="611"/>
      <c r="AE42" s="611"/>
      <c r="AF42" s="611"/>
      <c r="AG42" s="611"/>
      <c r="AH42" s="611"/>
      <c r="AI42" s="617"/>
      <c r="AJ42" s="10"/>
    </row>
    <row r="43" spans="1:36" ht="17.25" customHeight="1" x14ac:dyDescent="0.15">
      <c r="A43" s="7"/>
      <c r="B43" s="610" t="str">
        <f>IF(ISBLANK(発行依頼書!C77),"",発行依頼書!C77)</f>
        <v/>
      </c>
      <c r="C43" s="611"/>
      <c r="D43" s="611"/>
      <c r="E43" s="611"/>
      <c r="F43" s="611"/>
      <c r="G43" s="611"/>
      <c r="H43" s="611"/>
      <c r="I43" s="611"/>
      <c r="J43" s="611"/>
      <c r="K43" s="611"/>
      <c r="L43" s="612"/>
      <c r="M43" s="613" t="str">
        <f>IF(ISBLANK(発行依頼書!F77),"",発行依頼書!F77)</f>
        <v/>
      </c>
      <c r="N43" s="611"/>
      <c r="O43" s="611"/>
      <c r="P43" s="611"/>
      <c r="Q43" s="611"/>
      <c r="R43" s="611"/>
      <c r="S43" s="611"/>
      <c r="T43" s="611"/>
      <c r="U43" s="612"/>
      <c r="V43" s="614" t="str">
        <f>IF(ISBLANK(発行依頼書!W78),"",CONCATENATE(発行依頼書!W78,発行依頼書!X77))</f>
        <v/>
      </c>
      <c r="W43" s="615"/>
      <c r="X43" s="615"/>
      <c r="Y43" s="616"/>
      <c r="Z43" s="613" t="str">
        <f>IF(ISBLANK(発行依頼書!I77),"",発行依頼書!I77)</f>
        <v/>
      </c>
      <c r="AA43" s="611"/>
      <c r="AB43" s="611"/>
      <c r="AC43" s="611"/>
      <c r="AD43" s="611"/>
      <c r="AE43" s="611"/>
      <c r="AF43" s="611"/>
      <c r="AG43" s="611"/>
      <c r="AH43" s="611"/>
      <c r="AI43" s="617"/>
      <c r="AJ43" s="10"/>
    </row>
    <row r="44" spans="1:36" ht="17.25" customHeight="1" x14ac:dyDescent="0.15">
      <c r="A44" s="7"/>
      <c r="B44" s="610" t="str">
        <f>IF(ISBLANK(発行依頼書!C79),"",発行依頼書!C79)</f>
        <v/>
      </c>
      <c r="C44" s="611"/>
      <c r="D44" s="611"/>
      <c r="E44" s="611"/>
      <c r="F44" s="611"/>
      <c r="G44" s="611"/>
      <c r="H44" s="611"/>
      <c r="I44" s="611"/>
      <c r="J44" s="611"/>
      <c r="K44" s="611"/>
      <c r="L44" s="612"/>
      <c r="M44" s="613" t="str">
        <f>IF(ISBLANK(発行依頼書!F79),"",発行依頼書!F79)</f>
        <v/>
      </c>
      <c r="N44" s="611"/>
      <c r="O44" s="611"/>
      <c r="P44" s="611"/>
      <c r="Q44" s="611"/>
      <c r="R44" s="611"/>
      <c r="S44" s="611"/>
      <c r="T44" s="611"/>
      <c r="U44" s="612"/>
      <c r="V44" s="614" t="str">
        <f>IF(ISBLANK(発行依頼書!W80),"",CONCATENATE(発行依頼書!W80,発行依頼書!X79))</f>
        <v/>
      </c>
      <c r="W44" s="615"/>
      <c r="X44" s="615"/>
      <c r="Y44" s="616"/>
      <c r="Z44" s="613" t="str">
        <f>IF(ISBLANK(発行依頼書!I79),"",発行依頼書!I79)</f>
        <v/>
      </c>
      <c r="AA44" s="611"/>
      <c r="AB44" s="611"/>
      <c r="AC44" s="611"/>
      <c r="AD44" s="611"/>
      <c r="AE44" s="611"/>
      <c r="AF44" s="611"/>
      <c r="AG44" s="611"/>
      <c r="AH44" s="611"/>
      <c r="AI44" s="617"/>
      <c r="AJ44" s="10"/>
    </row>
    <row r="45" spans="1:36" ht="17.25" customHeight="1" x14ac:dyDescent="0.15">
      <c r="A45" s="7"/>
      <c r="B45" s="610" t="str">
        <f>IF(ISBLANK(発行依頼書!C81),"",発行依頼書!C81)</f>
        <v/>
      </c>
      <c r="C45" s="611"/>
      <c r="D45" s="611"/>
      <c r="E45" s="611"/>
      <c r="F45" s="611"/>
      <c r="G45" s="611"/>
      <c r="H45" s="611"/>
      <c r="I45" s="611"/>
      <c r="J45" s="611"/>
      <c r="K45" s="611"/>
      <c r="L45" s="612"/>
      <c r="M45" s="613" t="str">
        <f>IF(ISBLANK(発行依頼書!F81),"",発行依頼書!F81)</f>
        <v/>
      </c>
      <c r="N45" s="611"/>
      <c r="O45" s="611"/>
      <c r="P45" s="611"/>
      <c r="Q45" s="611"/>
      <c r="R45" s="611"/>
      <c r="S45" s="611"/>
      <c r="T45" s="611"/>
      <c r="U45" s="612"/>
      <c r="V45" s="614" t="str">
        <f>IF(ISBLANK(発行依頼書!W82),"",CONCATENATE(発行依頼書!W82,発行依頼書!X81))</f>
        <v/>
      </c>
      <c r="W45" s="615"/>
      <c r="X45" s="615"/>
      <c r="Y45" s="616"/>
      <c r="Z45" s="613" t="str">
        <f>IF(ISBLANK(発行依頼書!I81),"",発行依頼書!I81)</f>
        <v/>
      </c>
      <c r="AA45" s="611"/>
      <c r="AB45" s="611"/>
      <c r="AC45" s="611"/>
      <c r="AD45" s="611"/>
      <c r="AE45" s="611"/>
      <c r="AF45" s="611"/>
      <c r="AG45" s="611"/>
      <c r="AH45" s="611"/>
      <c r="AI45" s="617"/>
      <c r="AJ45" s="10"/>
    </row>
    <row r="46" spans="1:36" ht="17.25" customHeight="1" x14ac:dyDescent="0.15">
      <c r="A46" s="7"/>
      <c r="B46" s="610" t="str">
        <f>IF(ISBLANK(発行依頼書!C83),"",発行依頼書!C83)</f>
        <v/>
      </c>
      <c r="C46" s="611"/>
      <c r="D46" s="611"/>
      <c r="E46" s="611"/>
      <c r="F46" s="611"/>
      <c r="G46" s="611"/>
      <c r="H46" s="611"/>
      <c r="I46" s="611"/>
      <c r="J46" s="611"/>
      <c r="K46" s="611"/>
      <c r="L46" s="612"/>
      <c r="M46" s="613" t="str">
        <f>IF(ISBLANK(発行依頼書!F83),"",発行依頼書!F83)</f>
        <v/>
      </c>
      <c r="N46" s="611"/>
      <c r="O46" s="611"/>
      <c r="P46" s="611"/>
      <c r="Q46" s="611"/>
      <c r="R46" s="611"/>
      <c r="S46" s="611"/>
      <c r="T46" s="611"/>
      <c r="U46" s="612"/>
      <c r="V46" s="614" t="str">
        <f>IF(ISBLANK(発行依頼書!W84),"",CONCATENATE(発行依頼書!W84,発行依頼書!X83))</f>
        <v/>
      </c>
      <c r="W46" s="615"/>
      <c r="X46" s="615"/>
      <c r="Y46" s="616"/>
      <c r="Z46" s="613" t="str">
        <f>IF(ISBLANK(発行依頼書!I83),"",発行依頼書!I83)</f>
        <v/>
      </c>
      <c r="AA46" s="611"/>
      <c r="AB46" s="611"/>
      <c r="AC46" s="611"/>
      <c r="AD46" s="611"/>
      <c r="AE46" s="611"/>
      <c r="AF46" s="611"/>
      <c r="AG46" s="611"/>
      <c r="AH46" s="611"/>
      <c r="AI46" s="617"/>
      <c r="AJ46" s="10"/>
    </row>
    <row r="47" spans="1:36" ht="17.25" customHeight="1" x14ac:dyDescent="0.15">
      <c r="A47" s="7"/>
      <c r="B47" s="610" t="str">
        <f>IF(ISBLANK(発行依頼書!C85),"",発行依頼書!C85)</f>
        <v/>
      </c>
      <c r="C47" s="611"/>
      <c r="D47" s="611"/>
      <c r="E47" s="611"/>
      <c r="F47" s="611"/>
      <c r="G47" s="611"/>
      <c r="H47" s="611"/>
      <c r="I47" s="611"/>
      <c r="J47" s="611"/>
      <c r="K47" s="611"/>
      <c r="L47" s="612"/>
      <c r="M47" s="613" t="str">
        <f>IF(ISBLANK(発行依頼書!F85),"",発行依頼書!F85)</f>
        <v/>
      </c>
      <c r="N47" s="611"/>
      <c r="O47" s="611"/>
      <c r="P47" s="611"/>
      <c r="Q47" s="611"/>
      <c r="R47" s="611"/>
      <c r="S47" s="611"/>
      <c r="T47" s="611"/>
      <c r="U47" s="612"/>
      <c r="V47" s="614" t="str">
        <f>IF(ISBLANK(発行依頼書!W86),"",CONCATENATE(発行依頼書!W86,発行依頼書!X85))</f>
        <v/>
      </c>
      <c r="W47" s="615"/>
      <c r="X47" s="615"/>
      <c r="Y47" s="616"/>
      <c r="Z47" s="613" t="str">
        <f>IF(ISBLANK(発行依頼書!I85),"",発行依頼書!I85)</f>
        <v/>
      </c>
      <c r="AA47" s="611"/>
      <c r="AB47" s="611"/>
      <c r="AC47" s="611"/>
      <c r="AD47" s="611"/>
      <c r="AE47" s="611"/>
      <c r="AF47" s="611"/>
      <c r="AG47" s="611"/>
      <c r="AH47" s="611"/>
      <c r="AI47" s="617"/>
      <c r="AJ47" s="10"/>
    </row>
    <row r="48" spans="1:36" ht="17.25" customHeight="1" x14ac:dyDescent="0.15">
      <c r="A48" s="7"/>
      <c r="B48" s="610" t="str">
        <f>IF(ISBLANK(発行依頼書!C87),"",発行依頼書!C87)</f>
        <v/>
      </c>
      <c r="C48" s="611"/>
      <c r="D48" s="611"/>
      <c r="E48" s="611"/>
      <c r="F48" s="611"/>
      <c r="G48" s="611"/>
      <c r="H48" s="611"/>
      <c r="I48" s="611"/>
      <c r="J48" s="611"/>
      <c r="K48" s="611"/>
      <c r="L48" s="612"/>
      <c r="M48" s="613" t="str">
        <f>IF(ISBLANK(発行依頼書!F87),"",発行依頼書!F87)</f>
        <v/>
      </c>
      <c r="N48" s="611"/>
      <c r="O48" s="611"/>
      <c r="P48" s="611"/>
      <c r="Q48" s="611"/>
      <c r="R48" s="611"/>
      <c r="S48" s="611"/>
      <c r="T48" s="611"/>
      <c r="U48" s="612"/>
      <c r="V48" s="614" t="str">
        <f>IF(ISBLANK(発行依頼書!W88),"",CONCATENATE(発行依頼書!W88,発行依頼書!X87))</f>
        <v/>
      </c>
      <c r="W48" s="615"/>
      <c r="X48" s="615"/>
      <c r="Y48" s="616"/>
      <c r="Z48" s="613" t="str">
        <f>IF(ISBLANK(発行依頼書!I87),"",発行依頼書!I87)</f>
        <v/>
      </c>
      <c r="AA48" s="611"/>
      <c r="AB48" s="611"/>
      <c r="AC48" s="611"/>
      <c r="AD48" s="611"/>
      <c r="AE48" s="611"/>
      <c r="AF48" s="611"/>
      <c r="AG48" s="611"/>
      <c r="AH48" s="611"/>
      <c r="AI48" s="617"/>
      <c r="AJ48" s="10"/>
    </row>
    <row r="49" spans="1:42" ht="17.25" customHeight="1" x14ac:dyDescent="0.15">
      <c r="A49" s="7"/>
      <c r="B49" s="610" t="str">
        <f>IF(ISBLANK(発行依頼書!C89),"",発行依頼書!C89)</f>
        <v/>
      </c>
      <c r="C49" s="611"/>
      <c r="D49" s="611"/>
      <c r="E49" s="611"/>
      <c r="F49" s="611"/>
      <c r="G49" s="611"/>
      <c r="H49" s="611"/>
      <c r="I49" s="611"/>
      <c r="J49" s="611"/>
      <c r="K49" s="611"/>
      <c r="L49" s="612"/>
      <c r="M49" s="613" t="str">
        <f>IF(ISBLANK(発行依頼書!F89),"",発行依頼書!F89)</f>
        <v/>
      </c>
      <c r="N49" s="611"/>
      <c r="O49" s="611"/>
      <c r="P49" s="611"/>
      <c r="Q49" s="611"/>
      <c r="R49" s="611"/>
      <c r="S49" s="611"/>
      <c r="T49" s="611"/>
      <c r="U49" s="612"/>
      <c r="V49" s="614" t="str">
        <f>IF(ISBLANK(発行依頼書!W90),"",CONCATENATE(発行依頼書!W90,発行依頼書!X89))</f>
        <v/>
      </c>
      <c r="W49" s="615"/>
      <c r="X49" s="615"/>
      <c r="Y49" s="616"/>
      <c r="Z49" s="613" t="str">
        <f>IF(ISBLANK(発行依頼書!I89),"",発行依頼書!I89)</f>
        <v/>
      </c>
      <c r="AA49" s="611"/>
      <c r="AB49" s="611"/>
      <c r="AC49" s="611"/>
      <c r="AD49" s="611"/>
      <c r="AE49" s="611"/>
      <c r="AF49" s="611"/>
      <c r="AG49" s="611"/>
      <c r="AH49" s="611"/>
      <c r="AI49" s="617"/>
      <c r="AJ49" s="10"/>
    </row>
    <row r="50" spans="1:42" ht="17.25" customHeight="1" x14ac:dyDescent="0.15">
      <c r="A50" s="7"/>
      <c r="B50" s="610" t="str">
        <f>IF(ISBLANK(発行依頼書!C91),"",発行依頼書!C91)</f>
        <v/>
      </c>
      <c r="C50" s="611"/>
      <c r="D50" s="611"/>
      <c r="E50" s="611"/>
      <c r="F50" s="611"/>
      <c r="G50" s="611"/>
      <c r="H50" s="611"/>
      <c r="I50" s="611"/>
      <c r="J50" s="611"/>
      <c r="K50" s="611"/>
      <c r="L50" s="612"/>
      <c r="M50" s="613" t="str">
        <f>IF(ISBLANK(発行依頼書!F91),"",発行依頼書!F91)</f>
        <v/>
      </c>
      <c r="N50" s="611"/>
      <c r="O50" s="611"/>
      <c r="P50" s="611"/>
      <c r="Q50" s="611"/>
      <c r="R50" s="611"/>
      <c r="S50" s="611"/>
      <c r="T50" s="611"/>
      <c r="U50" s="612"/>
      <c r="V50" s="614" t="str">
        <f>IF(ISBLANK(発行依頼書!W92),"",CONCATENATE(発行依頼書!W92,発行依頼書!X91))</f>
        <v/>
      </c>
      <c r="W50" s="615"/>
      <c r="X50" s="615"/>
      <c r="Y50" s="616"/>
      <c r="Z50" s="613" t="str">
        <f>IF(ISBLANK(発行依頼書!I91),"",発行依頼書!I91)</f>
        <v/>
      </c>
      <c r="AA50" s="611"/>
      <c r="AB50" s="611"/>
      <c r="AC50" s="611"/>
      <c r="AD50" s="611"/>
      <c r="AE50" s="611"/>
      <c r="AF50" s="611"/>
      <c r="AG50" s="611"/>
      <c r="AH50" s="611"/>
      <c r="AI50" s="617"/>
      <c r="AJ50" s="10"/>
    </row>
    <row r="51" spans="1:42" ht="17.25" customHeight="1" x14ac:dyDescent="0.15">
      <c r="A51" s="7"/>
      <c r="B51" s="610" t="str">
        <f>IF(ISBLANK(発行依頼書!C93),"",発行依頼書!C93)</f>
        <v/>
      </c>
      <c r="C51" s="611"/>
      <c r="D51" s="611"/>
      <c r="E51" s="611"/>
      <c r="F51" s="611"/>
      <c r="G51" s="611"/>
      <c r="H51" s="611"/>
      <c r="I51" s="611"/>
      <c r="J51" s="611"/>
      <c r="K51" s="611"/>
      <c r="L51" s="612"/>
      <c r="M51" s="613" t="str">
        <f>IF(ISBLANK(発行依頼書!F93),"",発行依頼書!F93)</f>
        <v/>
      </c>
      <c r="N51" s="611"/>
      <c r="O51" s="611"/>
      <c r="P51" s="611"/>
      <c r="Q51" s="611"/>
      <c r="R51" s="611"/>
      <c r="S51" s="611"/>
      <c r="T51" s="611"/>
      <c r="U51" s="612"/>
      <c r="V51" s="614" t="str">
        <f>IF(ISBLANK(発行依頼書!W94),"",CONCATENATE(発行依頼書!W94,発行依頼書!X93))</f>
        <v/>
      </c>
      <c r="W51" s="615"/>
      <c r="X51" s="615"/>
      <c r="Y51" s="616"/>
      <c r="Z51" s="613" t="str">
        <f>IF(ISBLANK(発行依頼書!I93),"",発行依頼書!I93)</f>
        <v/>
      </c>
      <c r="AA51" s="611"/>
      <c r="AB51" s="611"/>
      <c r="AC51" s="611"/>
      <c r="AD51" s="611"/>
      <c r="AE51" s="611"/>
      <c r="AF51" s="611"/>
      <c r="AG51" s="611"/>
      <c r="AH51" s="611"/>
      <c r="AI51" s="617"/>
      <c r="AJ51" s="10"/>
    </row>
    <row r="52" spans="1:42" ht="17.25" customHeight="1" x14ac:dyDescent="0.15">
      <c r="A52" s="7"/>
      <c r="B52" s="610" t="str">
        <f>IF(ISBLANK(発行依頼書!C95),"",発行依頼書!C95)</f>
        <v/>
      </c>
      <c r="C52" s="611"/>
      <c r="D52" s="611"/>
      <c r="E52" s="611"/>
      <c r="F52" s="611"/>
      <c r="G52" s="611"/>
      <c r="H52" s="611"/>
      <c r="I52" s="611"/>
      <c r="J52" s="611"/>
      <c r="K52" s="611"/>
      <c r="L52" s="612"/>
      <c r="M52" s="613" t="str">
        <f>IF(ISBLANK(発行依頼書!F95),"",発行依頼書!F95)</f>
        <v/>
      </c>
      <c r="N52" s="611"/>
      <c r="O52" s="611"/>
      <c r="P52" s="611"/>
      <c r="Q52" s="611"/>
      <c r="R52" s="611"/>
      <c r="S52" s="611"/>
      <c r="T52" s="611"/>
      <c r="U52" s="612"/>
      <c r="V52" s="614" t="str">
        <f>IF(ISBLANK(発行依頼書!W96),"",CONCATENATE(発行依頼書!W96,発行依頼書!X95))</f>
        <v/>
      </c>
      <c r="W52" s="615"/>
      <c r="X52" s="615"/>
      <c r="Y52" s="616"/>
      <c r="Z52" s="613" t="str">
        <f>IF(ISBLANK(発行依頼書!I95),"",発行依頼書!I95)</f>
        <v/>
      </c>
      <c r="AA52" s="611"/>
      <c r="AB52" s="611"/>
      <c r="AC52" s="611"/>
      <c r="AD52" s="611"/>
      <c r="AE52" s="611"/>
      <c r="AF52" s="611"/>
      <c r="AG52" s="611"/>
      <c r="AH52" s="611"/>
      <c r="AI52" s="617"/>
      <c r="AJ52" s="10"/>
    </row>
    <row r="53" spans="1:42" ht="17.25" customHeight="1" x14ac:dyDescent="0.15">
      <c r="A53" s="7"/>
      <c r="B53" s="610" t="str">
        <f>IF(ISBLANK(発行依頼書!C97),"",発行依頼書!C97)</f>
        <v/>
      </c>
      <c r="C53" s="611"/>
      <c r="D53" s="611"/>
      <c r="E53" s="611"/>
      <c r="F53" s="611"/>
      <c r="G53" s="611"/>
      <c r="H53" s="611"/>
      <c r="I53" s="611"/>
      <c r="J53" s="611"/>
      <c r="K53" s="611"/>
      <c r="L53" s="612"/>
      <c r="M53" s="613" t="str">
        <f>IF(ISBLANK(発行依頼書!F97),"",発行依頼書!F97)</f>
        <v/>
      </c>
      <c r="N53" s="611"/>
      <c r="O53" s="611"/>
      <c r="P53" s="611"/>
      <c r="Q53" s="611"/>
      <c r="R53" s="611"/>
      <c r="S53" s="611"/>
      <c r="T53" s="611"/>
      <c r="U53" s="612"/>
      <c r="V53" s="614" t="str">
        <f>IF(ISBLANK(発行依頼書!W98),"",CONCATENATE(発行依頼書!W98,発行依頼書!X97))</f>
        <v/>
      </c>
      <c r="W53" s="615"/>
      <c r="X53" s="615"/>
      <c r="Y53" s="616"/>
      <c r="Z53" s="613" t="str">
        <f>IF(ISBLANK(発行依頼書!I97),"",発行依頼書!I97)</f>
        <v/>
      </c>
      <c r="AA53" s="611"/>
      <c r="AB53" s="611"/>
      <c r="AC53" s="611"/>
      <c r="AD53" s="611"/>
      <c r="AE53" s="611"/>
      <c r="AF53" s="611"/>
      <c r="AG53" s="611"/>
      <c r="AH53" s="611"/>
      <c r="AI53" s="617"/>
      <c r="AJ53" s="10"/>
    </row>
    <row r="54" spans="1:42" ht="17.25" customHeight="1" x14ac:dyDescent="0.15">
      <c r="A54" s="7"/>
      <c r="B54" s="610" t="str">
        <f>IF(ISBLANK(発行依頼書!C99),"",発行依頼書!C99)</f>
        <v/>
      </c>
      <c r="C54" s="611"/>
      <c r="D54" s="611"/>
      <c r="E54" s="611"/>
      <c r="F54" s="611"/>
      <c r="G54" s="611"/>
      <c r="H54" s="611"/>
      <c r="I54" s="611"/>
      <c r="J54" s="611"/>
      <c r="K54" s="611"/>
      <c r="L54" s="612"/>
      <c r="M54" s="613" t="str">
        <f>IF(ISBLANK(発行依頼書!F99),"",発行依頼書!F99)</f>
        <v/>
      </c>
      <c r="N54" s="611"/>
      <c r="O54" s="611"/>
      <c r="P54" s="611"/>
      <c r="Q54" s="611"/>
      <c r="R54" s="611"/>
      <c r="S54" s="611"/>
      <c r="T54" s="611"/>
      <c r="U54" s="612"/>
      <c r="V54" s="614" t="str">
        <f>IF(ISBLANK(発行依頼書!W100),"",CONCATENATE(発行依頼書!W100,発行依頼書!X99))</f>
        <v/>
      </c>
      <c r="W54" s="615"/>
      <c r="X54" s="615"/>
      <c r="Y54" s="616"/>
      <c r="Z54" s="613" t="str">
        <f>IF(ISBLANK(発行依頼書!I99),"",発行依頼書!I99)</f>
        <v/>
      </c>
      <c r="AA54" s="611"/>
      <c r="AB54" s="611"/>
      <c r="AC54" s="611"/>
      <c r="AD54" s="611"/>
      <c r="AE54" s="611"/>
      <c r="AF54" s="611"/>
      <c r="AG54" s="611"/>
      <c r="AH54" s="611"/>
      <c r="AI54" s="617"/>
      <c r="AJ54" s="10"/>
    </row>
    <row r="55" spans="1:42" ht="17.25" customHeight="1" x14ac:dyDescent="0.15">
      <c r="A55" s="7"/>
      <c r="B55" s="610" t="str">
        <f>IF(ISBLANK(発行依頼書!C101),"",発行依頼書!C101)</f>
        <v/>
      </c>
      <c r="C55" s="611"/>
      <c r="D55" s="611"/>
      <c r="E55" s="611"/>
      <c r="F55" s="611"/>
      <c r="G55" s="611"/>
      <c r="H55" s="611"/>
      <c r="I55" s="611"/>
      <c r="J55" s="611"/>
      <c r="K55" s="611"/>
      <c r="L55" s="612"/>
      <c r="M55" s="613" t="str">
        <f>IF(ISBLANK(発行依頼書!F101),"",発行依頼書!F101)</f>
        <v/>
      </c>
      <c r="N55" s="611"/>
      <c r="O55" s="611"/>
      <c r="P55" s="611"/>
      <c r="Q55" s="611"/>
      <c r="R55" s="611"/>
      <c r="S55" s="611"/>
      <c r="T55" s="611"/>
      <c r="U55" s="612"/>
      <c r="V55" s="614" t="str">
        <f>IF(ISBLANK(発行依頼書!W102),"",CONCATENATE(発行依頼書!W102,発行依頼書!X101))</f>
        <v/>
      </c>
      <c r="W55" s="615"/>
      <c r="X55" s="615"/>
      <c r="Y55" s="616"/>
      <c r="Z55" s="613" t="str">
        <f>IF(ISBLANK(発行依頼書!I101),"",発行依頼書!I101)</f>
        <v/>
      </c>
      <c r="AA55" s="611"/>
      <c r="AB55" s="611"/>
      <c r="AC55" s="611"/>
      <c r="AD55" s="611"/>
      <c r="AE55" s="611"/>
      <c r="AF55" s="611"/>
      <c r="AG55" s="611"/>
      <c r="AH55" s="611"/>
      <c r="AI55" s="617"/>
      <c r="AJ55" s="10"/>
    </row>
    <row r="56" spans="1:42" ht="17.25" customHeight="1" x14ac:dyDescent="0.15">
      <c r="A56" s="7"/>
      <c r="B56" s="610" t="str">
        <f>IF(ISBLANK(発行依頼書!C103),"",発行依頼書!C103)</f>
        <v/>
      </c>
      <c r="C56" s="611"/>
      <c r="D56" s="611"/>
      <c r="E56" s="611"/>
      <c r="F56" s="611"/>
      <c r="G56" s="611"/>
      <c r="H56" s="611"/>
      <c r="I56" s="611"/>
      <c r="J56" s="611"/>
      <c r="K56" s="611"/>
      <c r="L56" s="612"/>
      <c r="M56" s="613" t="str">
        <f>IF(ISBLANK(発行依頼書!F103),"",発行依頼書!F103)</f>
        <v/>
      </c>
      <c r="N56" s="611"/>
      <c r="O56" s="611"/>
      <c r="P56" s="611"/>
      <c r="Q56" s="611"/>
      <c r="R56" s="611"/>
      <c r="S56" s="611"/>
      <c r="T56" s="611"/>
      <c r="U56" s="612"/>
      <c r="V56" s="614" t="str">
        <f>IF(ISBLANK(発行依頼書!W104),"",CONCATENATE(発行依頼書!W104,発行依頼書!X103))</f>
        <v/>
      </c>
      <c r="W56" s="615"/>
      <c r="X56" s="615"/>
      <c r="Y56" s="616"/>
      <c r="Z56" s="613" t="str">
        <f>IF(ISBLANK(発行依頼書!I103),"",発行依頼書!I103)</f>
        <v/>
      </c>
      <c r="AA56" s="611"/>
      <c r="AB56" s="611"/>
      <c r="AC56" s="611"/>
      <c r="AD56" s="611"/>
      <c r="AE56" s="611"/>
      <c r="AF56" s="611"/>
      <c r="AG56" s="611"/>
      <c r="AH56" s="611"/>
      <c r="AI56" s="617"/>
      <c r="AJ56" s="10"/>
    </row>
    <row r="57" spans="1:42" ht="17.25" customHeight="1" x14ac:dyDescent="0.15">
      <c r="A57" s="7"/>
      <c r="B57" s="602" t="str">
        <f>IF(ISBLANK(発行依頼書!C105),"",発行依頼書!C105)</f>
        <v/>
      </c>
      <c r="C57" s="603"/>
      <c r="D57" s="603"/>
      <c r="E57" s="603"/>
      <c r="F57" s="603"/>
      <c r="G57" s="603"/>
      <c r="H57" s="603"/>
      <c r="I57" s="603"/>
      <c r="J57" s="603"/>
      <c r="K57" s="603"/>
      <c r="L57" s="604"/>
      <c r="M57" s="605" t="str">
        <f>IF(ISBLANK(発行依頼書!F105),"",発行依頼書!F105)</f>
        <v/>
      </c>
      <c r="N57" s="603"/>
      <c r="O57" s="603"/>
      <c r="P57" s="603"/>
      <c r="Q57" s="603"/>
      <c r="R57" s="603"/>
      <c r="S57" s="603"/>
      <c r="T57" s="603"/>
      <c r="U57" s="604"/>
      <c r="V57" s="606" t="str">
        <f>IF(ISBLANK(発行依頼書!W106),"",CONCATENATE(発行依頼書!W106,発行依頼書!X105))</f>
        <v/>
      </c>
      <c r="W57" s="607"/>
      <c r="X57" s="607"/>
      <c r="Y57" s="608"/>
      <c r="Z57" s="605" t="str">
        <f>IF(ISBLANK(発行依頼書!I105),"",発行依頼書!I105)</f>
        <v/>
      </c>
      <c r="AA57" s="603"/>
      <c r="AB57" s="603"/>
      <c r="AC57" s="603"/>
      <c r="AD57" s="603"/>
      <c r="AE57" s="603"/>
      <c r="AF57" s="603"/>
      <c r="AG57" s="603"/>
      <c r="AH57" s="603"/>
      <c r="AI57" s="609"/>
      <c r="AJ57" s="10"/>
      <c r="AL57" s="47"/>
      <c r="AM57" s="47"/>
      <c r="AN57" s="47"/>
      <c r="AO57" s="47"/>
      <c r="AP57" s="47"/>
    </row>
    <row r="58" spans="1:42" x14ac:dyDescent="0.15">
      <c r="A58" s="13"/>
      <c r="AI58" s="40"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x14ac:dyDescent="0.15">
      <c r="A62" s="13"/>
      <c r="AJ62" s="14"/>
      <c r="AL62" s="47"/>
      <c r="AM62" s="47"/>
      <c r="AN62" s="47"/>
      <c r="AO62" s="47"/>
      <c r="AP62" s="47"/>
    </row>
    <row r="63" spans="1:42" ht="17.25" customHeight="1" x14ac:dyDescent="0.15">
      <c r="A63" s="7"/>
      <c r="B63" s="626" t="s">
        <v>94</v>
      </c>
      <c r="C63" s="627"/>
      <c r="D63" s="627"/>
      <c r="E63" s="627"/>
      <c r="F63" s="627"/>
      <c r="G63" s="627"/>
      <c r="H63" s="627"/>
      <c r="I63" s="627"/>
      <c r="J63" s="627"/>
      <c r="K63" s="627"/>
      <c r="L63" s="628"/>
      <c r="M63" s="629" t="s">
        <v>95</v>
      </c>
      <c r="N63" s="627"/>
      <c r="O63" s="627"/>
      <c r="P63" s="627"/>
      <c r="Q63" s="627"/>
      <c r="R63" s="627"/>
      <c r="S63" s="627"/>
      <c r="T63" s="627"/>
      <c r="U63" s="628"/>
      <c r="V63" s="629" t="s">
        <v>96</v>
      </c>
      <c r="W63" s="627"/>
      <c r="X63" s="627"/>
      <c r="Y63" s="628"/>
      <c r="Z63" s="629" t="s">
        <v>606</v>
      </c>
      <c r="AA63" s="627"/>
      <c r="AB63" s="627"/>
      <c r="AC63" s="627"/>
      <c r="AD63" s="627"/>
      <c r="AE63" s="627"/>
      <c r="AF63" s="627"/>
      <c r="AG63" s="627"/>
      <c r="AH63" s="627"/>
      <c r="AI63" s="630"/>
      <c r="AJ63" s="10"/>
      <c r="AL63" s="47"/>
      <c r="AM63" s="47"/>
      <c r="AN63" s="47"/>
      <c r="AO63" s="47"/>
      <c r="AP63" s="47"/>
    </row>
    <row r="64" spans="1:42" ht="17.25" customHeight="1" x14ac:dyDescent="0.15">
      <c r="A64" s="7"/>
      <c r="B64" s="621" t="str">
        <f>IF(ISBLANK(発行依頼書!C107),"",発行依頼書!C107)</f>
        <v/>
      </c>
      <c r="C64" s="619"/>
      <c r="D64" s="619"/>
      <c r="E64" s="619"/>
      <c r="F64" s="619"/>
      <c r="G64" s="619"/>
      <c r="H64" s="619"/>
      <c r="I64" s="619"/>
      <c r="J64" s="619"/>
      <c r="K64" s="619"/>
      <c r="L64" s="622"/>
      <c r="M64" s="618" t="str">
        <f>IF(ISBLANK(発行依頼書!F107),"",発行依頼書!F107)</f>
        <v/>
      </c>
      <c r="N64" s="619"/>
      <c r="O64" s="619"/>
      <c r="P64" s="619"/>
      <c r="Q64" s="619"/>
      <c r="R64" s="619"/>
      <c r="S64" s="619"/>
      <c r="T64" s="619"/>
      <c r="U64" s="622"/>
      <c r="V64" s="623" t="str">
        <f>IF(ISBLANK(発行依頼書!W108),"",CONCATENATE(発行依頼書!W108,発行依頼書!X107))</f>
        <v/>
      </c>
      <c r="W64" s="624"/>
      <c r="X64" s="624"/>
      <c r="Y64" s="625"/>
      <c r="Z64" s="618" t="str">
        <f>IF(ISBLANK(発行依頼書!I107),"",発行依頼書!I107)</f>
        <v/>
      </c>
      <c r="AA64" s="619"/>
      <c r="AB64" s="619"/>
      <c r="AC64" s="619"/>
      <c r="AD64" s="619"/>
      <c r="AE64" s="619"/>
      <c r="AF64" s="619"/>
      <c r="AG64" s="619"/>
      <c r="AH64" s="619"/>
      <c r="AI64" s="620"/>
      <c r="AJ64" s="10"/>
      <c r="AL64" s="47"/>
      <c r="AM64" s="47"/>
      <c r="AN64" s="47"/>
      <c r="AO64" s="47"/>
      <c r="AP64" s="47"/>
    </row>
    <row r="65" spans="1:42" ht="17.25" customHeight="1" x14ac:dyDescent="0.15">
      <c r="A65" s="7"/>
      <c r="B65" s="610" t="str">
        <f>IF(ISBLANK(発行依頼書!C109),"",発行依頼書!C109)</f>
        <v/>
      </c>
      <c r="C65" s="611"/>
      <c r="D65" s="611"/>
      <c r="E65" s="611"/>
      <c r="F65" s="611"/>
      <c r="G65" s="611"/>
      <c r="H65" s="611"/>
      <c r="I65" s="611"/>
      <c r="J65" s="611"/>
      <c r="K65" s="611"/>
      <c r="L65" s="612"/>
      <c r="M65" s="613" t="str">
        <f>IF(ISBLANK(発行依頼書!F109),"",発行依頼書!F109)</f>
        <v/>
      </c>
      <c r="N65" s="611"/>
      <c r="O65" s="611"/>
      <c r="P65" s="611"/>
      <c r="Q65" s="611"/>
      <c r="R65" s="611"/>
      <c r="S65" s="611"/>
      <c r="T65" s="611"/>
      <c r="U65" s="612"/>
      <c r="V65" s="614" t="str">
        <f>IF(ISBLANK(発行依頼書!W110),"",CONCATENATE(発行依頼書!W110,発行依頼書!X109))</f>
        <v/>
      </c>
      <c r="W65" s="615"/>
      <c r="X65" s="615"/>
      <c r="Y65" s="616"/>
      <c r="Z65" s="613" t="str">
        <f>IF(ISBLANK(発行依頼書!I109),"",発行依頼書!I109)</f>
        <v/>
      </c>
      <c r="AA65" s="611"/>
      <c r="AB65" s="611"/>
      <c r="AC65" s="611"/>
      <c r="AD65" s="611"/>
      <c r="AE65" s="611"/>
      <c r="AF65" s="611"/>
      <c r="AG65" s="611"/>
      <c r="AH65" s="611"/>
      <c r="AI65" s="617"/>
      <c r="AJ65" s="10"/>
      <c r="AL65" s="47"/>
      <c r="AM65" s="47"/>
      <c r="AN65" s="47"/>
      <c r="AO65" s="47"/>
      <c r="AP65" s="47"/>
    </row>
    <row r="66" spans="1:42" ht="17.25" customHeight="1" x14ac:dyDescent="0.15">
      <c r="A66" s="7"/>
      <c r="B66" s="610" t="str">
        <f>IF(ISBLANK(発行依頼書!C111),"",発行依頼書!C111)</f>
        <v/>
      </c>
      <c r="C66" s="611"/>
      <c r="D66" s="611"/>
      <c r="E66" s="611"/>
      <c r="F66" s="611"/>
      <c r="G66" s="611"/>
      <c r="H66" s="611"/>
      <c r="I66" s="611"/>
      <c r="J66" s="611"/>
      <c r="K66" s="611"/>
      <c r="L66" s="612"/>
      <c r="M66" s="613" t="str">
        <f>IF(ISBLANK(発行依頼書!F111),"",発行依頼書!F111)</f>
        <v/>
      </c>
      <c r="N66" s="611"/>
      <c r="O66" s="611"/>
      <c r="P66" s="611"/>
      <c r="Q66" s="611"/>
      <c r="R66" s="611"/>
      <c r="S66" s="611"/>
      <c r="T66" s="611"/>
      <c r="U66" s="612"/>
      <c r="V66" s="614" t="str">
        <f>IF(ISBLANK(発行依頼書!W112),"",CONCATENATE(発行依頼書!W112,発行依頼書!X111))</f>
        <v/>
      </c>
      <c r="W66" s="615"/>
      <c r="X66" s="615"/>
      <c r="Y66" s="616"/>
      <c r="Z66" s="613" t="str">
        <f>IF(ISBLANK(発行依頼書!I111),"",発行依頼書!I111)</f>
        <v/>
      </c>
      <c r="AA66" s="611"/>
      <c r="AB66" s="611"/>
      <c r="AC66" s="611"/>
      <c r="AD66" s="611"/>
      <c r="AE66" s="611"/>
      <c r="AF66" s="611"/>
      <c r="AG66" s="611"/>
      <c r="AH66" s="611"/>
      <c r="AI66" s="617"/>
      <c r="AJ66" s="10"/>
      <c r="AL66" s="47"/>
      <c r="AM66" s="47"/>
      <c r="AN66" s="47"/>
      <c r="AO66" s="47"/>
      <c r="AP66" s="47"/>
    </row>
    <row r="67" spans="1:42" ht="17.25" customHeight="1" x14ac:dyDescent="0.15">
      <c r="A67" s="7"/>
      <c r="B67" s="610" t="str">
        <f>IF(ISBLANK(発行依頼書!C113),"",発行依頼書!C113)</f>
        <v/>
      </c>
      <c r="C67" s="611"/>
      <c r="D67" s="611"/>
      <c r="E67" s="611"/>
      <c r="F67" s="611"/>
      <c r="G67" s="611"/>
      <c r="H67" s="611"/>
      <c r="I67" s="611"/>
      <c r="J67" s="611"/>
      <c r="K67" s="611"/>
      <c r="L67" s="612"/>
      <c r="M67" s="613" t="str">
        <f>IF(ISBLANK(発行依頼書!F113),"",発行依頼書!F113)</f>
        <v/>
      </c>
      <c r="N67" s="611"/>
      <c r="O67" s="611"/>
      <c r="P67" s="611"/>
      <c r="Q67" s="611"/>
      <c r="R67" s="611"/>
      <c r="S67" s="611"/>
      <c r="T67" s="611"/>
      <c r="U67" s="612"/>
      <c r="V67" s="614" t="str">
        <f>IF(ISBLANK(発行依頼書!W114),"",CONCATENATE(発行依頼書!W114,発行依頼書!X113))</f>
        <v/>
      </c>
      <c r="W67" s="615"/>
      <c r="X67" s="615"/>
      <c r="Y67" s="616"/>
      <c r="Z67" s="613" t="str">
        <f>IF(ISBLANK(発行依頼書!I113),"",発行依頼書!I113)</f>
        <v/>
      </c>
      <c r="AA67" s="611"/>
      <c r="AB67" s="611"/>
      <c r="AC67" s="611"/>
      <c r="AD67" s="611"/>
      <c r="AE67" s="611"/>
      <c r="AF67" s="611"/>
      <c r="AG67" s="611"/>
      <c r="AH67" s="611"/>
      <c r="AI67" s="617"/>
      <c r="AJ67" s="10"/>
      <c r="AL67" s="47"/>
      <c r="AM67" s="47"/>
      <c r="AN67" s="47"/>
      <c r="AO67" s="47"/>
      <c r="AP67" s="47"/>
    </row>
    <row r="68" spans="1:42" ht="17.25" customHeight="1" x14ac:dyDescent="0.15">
      <c r="A68" s="7"/>
      <c r="B68" s="610" t="str">
        <f>IF(ISBLANK(発行依頼書!C115),"",発行依頼書!C115)</f>
        <v/>
      </c>
      <c r="C68" s="611"/>
      <c r="D68" s="611"/>
      <c r="E68" s="611"/>
      <c r="F68" s="611"/>
      <c r="G68" s="611"/>
      <c r="H68" s="611"/>
      <c r="I68" s="611"/>
      <c r="J68" s="611"/>
      <c r="K68" s="611"/>
      <c r="L68" s="612"/>
      <c r="M68" s="613" t="str">
        <f>IF(ISBLANK(発行依頼書!F115),"",発行依頼書!F115)</f>
        <v/>
      </c>
      <c r="N68" s="611"/>
      <c r="O68" s="611"/>
      <c r="P68" s="611"/>
      <c r="Q68" s="611"/>
      <c r="R68" s="611"/>
      <c r="S68" s="611"/>
      <c r="T68" s="611"/>
      <c r="U68" s="612"/>
      <c r="V68" s="614" t="str">
        <f>IF(ISBLANK(発行依頼書!W116),"",CONCATENATE(発行依頼書!W116,発行依頼書!X115))</f>
        <v/>
      </c>
      <c r="W68" s="615"/>
      <c r="X68" s="615"/>
      <c r="Y68" s="616"/>
      <c r="Z68" s="613" t="str">
        <f>IF(ISBLANK(発行依頼書!I115),"",発行依頼書!I115)</f>
        <v/>
      </c>
      <c r="AA68" s="611"/>
      <c r="AB68" s="611"/>
      <c r="AC68" s="611"/>
      <c r="AD68" s="611"/>
      <c r="AE68" s="611"/>
      <c r="AF68" s="611"/>
      <c r="AG68" s="611"/>
      <c r="AH68" s="611"/>
      <c r="AI68" s="617"/>
      <c r="AJ68" s="10"/>
      <c r="AL68" s="47"/>
      <c r="AM68" s="47"/>
      <c r="AN68" s="47"/>
      <c r="AO68" s="47"/>
      <c r="AP68" s="47"/>
    </row>
    <row r="69" spans="1:42" ht="17.25" customHeight="1" x14ac:dyDescent="0.15">
      <c r="A69" s="7"/>
      <c r="B69" s="610" t="str">
        <f>IF(ISBLANK(発行依頼書!C117),"",発行依頼書!C117)</f>
        <v/>
      </c>
      <c r="C69" s="611"/>
      <c r="D69" s="611"/>
      <c r="E69" s="611"/>
      <c r="F69" s="611"/>
      <c r="G69" s="611"/>
      <c r="H69" s="611"/>
      <c r="I69" s="611"/>
      <c r="J69" s="611"/>
      <c r="K69" s="611"/>
      <c r="L69" s="612"/>
      <c r="M69" s="613" t="str">
        <f>IF(ISBLANK(発行依頼書!F117),"",発行依頼書!F117)</f>
        <v/>
      </c>
      <c r="N69" s="611"/>
      <c r="O69" s="611"/>
      <c r="P69" s="611"/>
      <c r="Q69" s="611"/>
      <c r="R69" s="611"/>
      <c r="S69" s="611"/>
      <c r="T69" s="611"/>
      <c r="U69" s="612"/>
      <c r="V69" s="614" t="str">
        <f>IF(ISBLANK(発行依頼書!W118),"",CONCATENATE(発行依頼書!W118,発行依頼書!X117))</f>
        <v/>
      </c>
      <c r="W69" s="615"/>
      <c r="X69" s="615"/>
      <c r="Y69" s="616"/>
      <c r="Z69" s="613" t="str">
        <f>IF(ISBLANK(発行依頼書!I117),"",発行依頼書!I117)</f>
        <v/>
      </c>
      <c r="AA69" s="611"/>
      <c r="AB69" s="611"/>
      <c r="AC69" s="611"/>
      <c r="AD69" s="611"/>
      <c r="AE69" s="611"/>
      <c r="AF69" s="611"/>
      <c r="AG69" s="611"/>
      <c r="AH69" s="611"/>
      <c r="AI69" s="617"/>
      <c r="AJ69" s="10"/>
      <c r="AL69" s="47"/>
      <c r="AM69" s="47"/>
      <c r="AN69" s="47"/>
      <c r="AO69" s="47"/>
      <c r="AP69" s="47"/>
    </row>
    <row r="70" spans="1:42" ht="17.25" customHeight="1" x14ac:dyDescent="0.15">
      <c r="A70" s="7"/>
      <c r="B70" s="610" t="str">
        <f>IF(ISBLANK(発行依頼書!C119),"",発行依頼書!C119)</f>
        <v/>
      </c>
      <c r="C70" s="611"/>
      <c r="D70" s="611"/>
      <c r="E70" s="611"/>
      <c r="F70" s="611"/>
      <c r="G70" s="611"/>
      <c r="H70" s="611"/>
      <c r="I70" s="611"/>
      <c r="J70" s="611"/>
      <c r="K70" s="611"/>
      <c r="L70" s="612"/>
      <c r="M70" s="613" t="str">
        <f>IF(ISBLANK(発行依頼書!F119),"",発行依頼書!F119)</f>
        <v/>
      </c>
      <c r="N70" s="611"/>
      <c r="O70" s="611"/>
      <c r="P70" s="611"/>
      <c r="Q70" s="611"/>
      <c r="R70" s="611"/>
      <c r="S70" s="611"/>
      <c r="T70" s="611"/>
      <c r="U70" s="612"/>
      <c r="V70" s="614" t="str">
        <f>IF(ISBLANK(発行依頼書!W120),"",CONCATENATE(発行依頼書!W120,発行依頼書!X119))</f>
        <v/>
      </c>
      <c r="W70" s="615"/>
      <c r="X70" s="615"/>
      <c r="Y70" s="616"/>
      <c r="Z70" s="613" t="str">
        <f>IF(ISBLANK(発行依頼書!I119),"",発行依頼書!I119)</f>
        <v/>
      </c>
      <c r="AA70" s="611"/>
      <c r="AB70" s="611"/>
      <c r="AC70" s="611"/>
      <c r="AD70" s="611"/>
      <c r="AE70" s="611"/>
      <c r="AF70" s="611"/>
      <c r="AG70" s="611"/>
      <c r="AH70" s="611"/>
      <c r="AI70" s="617"/>
      <c r="AJ70" s="10"/>
      <c r="AL70" s="47"/>
      <c r="AM70" s="47"/>
      <c r="AN70" s="47"/>
      <c r="AO70" s="47"/>
      <c r="AP70" s="47"/>
    </row>
    <row r="71" spans="1:42" ht="17.25" customHeight="1" x14ac:dyDescent="0.15">
      <c r="A71" s="7"/>
      <c r="B71" s="610" t="str">
        <f>IF(ISBLANK(発行依頼書!C121),"",発行依頼書!C121)</f>
        <v/>
      </c>
      <c r="C71" s="611"/>
      <c r="D71" s="611"/>
      <c r="E71" s="611"/>
      <c r="F71" s="611"/>
      <c r="G71" s="611"/>
      <c r="H71" s="611"/>
      <c r="I71" s="611"/>
      <c r="J71" s="611"/>
      <c r="K71" s="611"/>
      <c r="L71" s="612"/>
      <c r="M71" s="613" t="str">
        <f>IF(ISBLANK(発行依頼書!F121),"",発行依頼書!F121)</f>
        <v/>
      </c>
      <c r="N71" s="611"/>
      <c r="O71" s="611"/>
      <c r="P71" s="611"/>
      <c r="Q71" s="611"/>
      <c r="R71" s="611"/>
      <c r="S71" s="611"/>
      <c r="T71" s="611"/>
      <c r="U71" s="612"/>
      <c r="V71" s="614" t="str">
        <f>IF(ISBLANK(発行依頼書!W122),"",CONCATENATE(発行依頼書!W122,発行依頼書!X121))</f>
        <v/>
      </c>
      <c r="W71" s="615"/>
      <c r="X71" s="615"/>
      <c r="Y71" s="616"/>
      <c r="Z71" s="613" t="str">
        <f>IF(ISBLANK(発行依頼書!I121),"",発行依頼書!I121)</f>
        <v/>
      </c>
      <c r="AA71" s="611"/>
      <c r="AB71" s="611"/>
      <c r="AC71" s="611"/>
      <c r="AD71" s="611"/>
      <c r="AE71" s="611"/>
      <c r="AF71" s="611"/>
      <c r="AG71" s="611"/>
      <c r="AH71" s="611"/>
      <c r="AI71" s="617"/>
      <c r="AJ71" s="10"/>
      <c r="AL71" s="47"/>
      <c r="AM71" s="47"/>
      <c r="AN71" s="47"/>
      <c r="AO71" s="47"/>
      <c r="AP71" s="47"/>
    </row>
    <row r="72" spans="1:42" ht="17.25" customHeight="1" x14ac:dyDescent="0.15">
      <c r="A72" s="7"/>
      <c r="B72" s="610" t="str">
        <f>IF(ISBLANK(発行依頼書!C123),"",発行依頼書!C123)</f>
        <v/>
      </c>
      <c r="C72" s="611"/>
      <c r="D72" s="611"/>
      <c r="E72" s="611"/>
      <c r="F72" s="611"/>
      <c r="G72" s="611"/>
      <c r="H72" s="611"/>
      <c r="I72" s="611"/>
      <c r="J72" s="611"/>
      <c r="K72" s="611"/>
      <c r="L72" s="612"/>
      <c r="M72" s="613" t="str">
        <f>IF(ISBLANK(発行依頼書!F123),"",発行依頼書!F123)</f>
        <v/>
      </c>
      <c r="N72" s="611"/>
      <c r="O72" s="611"/>
      <c r="P72" s="611"/>
      <c r="Q72" s="611"/>
      <c r="R72" s="611"/>
      <c r="S72" s="611"/>
      <c r="T72" s="611"/>
      <c r="U72" s="612"/>
      <c r="V72" s="614" t="str">
        <f>IF(ISBLANK(発行依頼書!W124),"",CONCATENATE(発行依頼書!W124,発行依頼書!X123))</f>
        <v/>
      </c>
      <c r="W72" s="615"/>
      <c r="X72" s="615"/>
      <c r="Y72" s="616"/>
      <c r="Z72" s="613" t="str">
        <f>IF(ISBLANK(発行依頼書!I123),"",発行依頼書!I123)</f>
        <v/>
      </c>
      <c r="AA72" s="611"/>
      <c r="AB72" s="611"/>
      <c r="AC72" s="611"/>
      <c r="AD72" s="611"/>
      <c r="AE72" s="611"/>
      <c r="AF72" s="611"/>
      <c r="AG72" s="611"/>
      <c r="AH72" s="611"/>
      <c r="AI72" s="617"/>
      <c r="AJ72" s="10"/>
      <c r="AL72" s="47"/>
      <c r="AM72" s="47"/>
      <c r="AN72" s="47"/>
      <c r="AO72" s="47"/>
      <c r="AP72" s="47"/>
    </row>
    <row r="73" spans="1:42" ht="17.25" customHeight="1" x14ac:dyDescent="0.15">
      <c r="A73" s="7"/>
      <c r="B73" s="610" t="str">
        <f>IF(ISBLANK(発行依頼書!C125),"",発行依頼書!C125)</f>
        <v/>
      </c>
      <c r="C73" s="611"/>
      <c r="D73" s="611"/>
      <c r="E73" s="611"/>
      <c r="F73" s="611"/>
      <c r="G73" s="611"/>
      <c r="H73" s="611"/>
      <c r="I73" s="611"/>
      <c r="J73" s="611"/>
      <c r="K73" s="611"/>
      <c r="L73" s="612"/>
      <c r="M73" s="613" t="str">
        <f>IF(ISBLANK(発行依頼書!F125),"",発行依頼書!F125)</f>
        <v/>
      </c>
      <c r="N73" s="611"/>
      <c r="O73" s="611"/>
      <c r="P73" s="611"/>
      <c r="Q73" s="611"/>
      <c r="R73" s="611"/>
      <c r="S73" s="611"/>
      <c r="T73" s="611"/>
      <c r="U73" s="612"/>
      <c r="V73" s="614" t="str">
        <f>IF(ISBLANK(発行依頼書!W126),"",CONCATENATE(発行依頼書!W126,発行依頼書!X125))</f>
        <v/>
      </c>
      <c r="W73" s="615"/>
      <c r="X73" s="615"/>
      <c r="Y73" s="616"/>
      <c r="Z73" s="613" t="str">
        <f>IF(ISBLANK(発行依頼書!I125),"",発行依頼書!I125)</f>
        <v/>
      </c>
      <c r="AA73" s="611"/>
      <c r="AB73" s="611"/>
      <c r="AC73" s="611"/>
      <c r="AD73" s="611"/>
      <c r="AE73" s="611"/>
      <c r="AF73" s="611"/>
      <c r="AG73" s="611"/>
      <c r="AH73" s="611"/>
      <c r="AI73" s="617"/>
      <c r="AJ73" s="10"/>
      <c r="AL73" s="47"/>
      <c r="AM73" s="47"/>
      <c r="AN73" s="47"/>
      <c r="AO73" s="47"/>
      <c r="AP73" s="47"/>
    </row>
    <row r="74" spans="1:42" ht="17.25" customHeight="1" x14ac:dyDescent="0.15">
      <c r="A74" s="7"/>
      <c r="B74" s="610" t="str">
        <f>IF(ISBLANK(発行依頼書!C127),"",発行依頼書!C127)</f>
        <v/>
      </c>
      <c r="C74" s="611"/>
      <c r="D74" s="611"/>
      <c r="E74" s="611"/>
      <c r="F74" s="611"/>
      <c r="G74" s="611"/>
      <c r="H74" s="611"/>
      <c r="I74" s="611"/>
      <c r="J74" s="611"/>
      <c r="K74" s="611"/>
      <c r="L74" s="612"/>
      <c r="M74" s="613" t="str">
        <f>IF(ISBLANK(発行依頼書!F127),"",発行依頼書!F127)</f>
        <v/>
      </c>
      <c r="N74" s="611"/>
      <c r="O74" s="611"/>
      <c r="P74" s="611"/>
      <c r="Q74" s="611"/>
      <c r="R74" s="611"/>
      <c r="S74" s="611"/>
      <c r="T74" s="611"/>
      <c r="U74" s="612"/>
      <c r="V74" s="614" t="str">
        <f>IF(ISBLANK(発行依頼書!W128),"",CONCATENATE(発行依頼書!W128,発行依頼書!X127))</f>
        <v/>
      </c>
      <c r="W74" s="615"/>
      <c r="X74" s="615"/>
      <c r="Y74" s="616"/>
      <c r="Z74" s="613" t="str">
        <f>IF(ISBLANK(発行依頼書!I127),"",発行依頼書!I127)</f>
        <v/>
      </c>
      <c r="AA74" s="611"/>
      <c r="AB74" s="611"/>
      <c r="AC74" s="611"/>
      <c r="AD74" s="611"/>
      <c r="AE74" s="611"/>
      <c r="AF74" s="611"/>
      <c r="AG74" s="611"/>
      <c r="AH74" s="611"/>
      <c r="AI74" s="617"/>
      <c r="AJ74" s="10"/>
      <c r="AL74" s="47"/>
      <c r="AM74" s="47"/>
      <c r="AN74" s="47"/>
      <c r="AO74" s="47"/>
      <c r="AP74" s="47"/>
    </row>
    <row r="75" spans="1:42" ht="17.25" customHeight="1" x14ac:dyDescent="0.15">
      <c r="A75" s="7"/>
      <c r="B75" s="610" t="str">
        <f>IF(ISBLANK(発行依頼書!C129),"",発行依頼書!C129)</f>
        <v/>
      </c>
      <c r="C75" s="611"/>
      <c r="D75" s="611"/>
      <c r="E75" s="611"/>
      <c r="F75" s="611"/>
      <c r="G75" s="611"/>
      <c r="H75" s="611"/>
      <c r="I75" s="611"/>
      <c r="J75" s="611"/>
      <c r="K75" s="611"/>
      <c r="L75" s="612"/>
      <c r="M75" s="613" t="str">
        <f>IF(ISBLANK(発行依頼書!F129),"",発行依頼書!F129)</f>
        <v/>
      </c>
      <c r="N75" s="611"/>
      <c r="O75" s="611"/>
      <c r="P75" s="611"/>
      <c r="Q75" s="611"/>
      <c r="R75" s="611"/>
      <c r="S75" s="611"/>
      <c r="T75" s="611"/>
      <c r="U75" s="612"/>
      <c r="V75" s="614" t="str">
        <f>IF(ISBLANK(発行依頼書!W130),"",CONCATENATE(発行依頼書!W130,発行依頼書!X129))</f>
        <v/>
      </c>
      <c r="W75" s="615"/>
      <c r="X75" s="615"/>
      <c r="Y75" s="616"/>
      <c r="Z75" s="613" t="str">
        <f>IF(ISBLANK(発行依頼書!I129),"",発行依頼書!I129)</f>
        <v/>
      </c>
      <c r="AA75" s="611"/>
      <c r="AB75" s="611"/>
      <c r="AC75" s="611"/>
      <c r="AD75" s="611"/>
      <c r="AE75" s="611"/>
      <c r="AF75" s="611"/>
      <c r="AG75" s="611"/>
      <c r="AH75" s="611"/>
      <c r="AI75" s="617"/>
      <c r="AJ75" s="10"/>
      <c r="AL75" s="47"/>
      <c r="AM75" s="47"/>
      <c r="AN75" s="47"/>
      <c r="AO75" s="47"/>
      <c r="AP75" s="47"/>
    </row>
    <row r="76" spans="1:42" ht="17.25" customHeight="1" x14ac:dyDescent="0.15">
      <c r="A76" s="7"/>
      <c r="B76" s="610" t="str">
        <f>IF(ISBLANK(発行依頼書!C131),"",発行依頼書!C131)</f>
        <v/>
      </c>
      <c r="C76" s="611"/>
      <c r="D76" s="611"/>
      <c r="E76" s="611"/>
      <c r="F76" s="611"/>
      <c r="G76" s="611"/>
      <c r="H76" s="611"/>
      <c r="I76" s="611"/>
      <c r="J76" s="611"/>
      <c r="K76" s="611"/>
      <c r="L76" s="612"/>
      <c r="M76" s="613" t="str">
        <f>IF(ISBLANK(発行依頼書!F131),"",発行依頼書!F131)</f>
        <v/>
      </c>
      <c r="N76" s="611"/>
      <c r="O76" s="611"/>
      <c r="P76" s="611"/>
      <c r="Q76" s="611"/>
      <c r="R76" s="611"/>
      <c r="S76" s="611"/>
      <c r="T76" s="611"/>
      <c r="U76" s="612"/>
      <c r="V76" s="614" t="str">
        <f>IF(ISBLANK(発行依頼書!W132),"",CONCATENATE(発行依頼書!W132,発行依頼書!X131))</f>
        <v/>
      </c>
      <c r="W76" s="615"/>
      <c r="X76" s="615"/>
      <c r="Y76" s="616"/>
      <c r="Z76" s="613" t="str">
        <f>IF(ISBLANK(発行依頼書!I131),"",発行依頼書!I131)</f>
        <v/>
      </c>
      <c r="AA76" s="611"/>
      <c r="AB76" s="611"/>
      <c r="AC76" s="611"/>
      <c r="AD76" s="611"/>
      <c r="AE76" s="611"/>
      <c r="AF76" s="611"/>
      <c r="AG76" s="611"/>
      <c r="AH76" s="611"/>
      <c r="AI76" s="617"/>
      <c r="AJ76" s="10"/>
      <c r="AL76" s="47"/>
      <c r="AM76" s="47"/>
      <c r="AN76" s="47"/>
      <c r="AO76" s="47"/>
      <c r="AP76" s="47"/>
    </row>
    <row r="77" spans="1:42" ht="17.25" customHeight="1" x14ac:dyDescent="0.15">
      <c r="A77" s="7"/>
      <c r="B77" s="610" t="str">
        <f>IF(ISBLANK(発行依頼書!C133),"",発行依頼書!C133)</f>
        <v/>
      </c>
      <c r="C77" s="611"/>
      <c r="D77" s="611"/>
      <c r="E77" s="611"/>
      <c r="F77" s="611"/>
      <c r="G77" s="611"/>
      <c r="H77" s="611"/>
      <c r="I77" s="611"/>
      <c r="J77" s="611"/>
      <c r="K77" s="611"/>
      <c r="L77" s="612"/>
      <c r="M77" s="613" t="str">
        <f>IF(ISBLANK(発行依頼書!F133),"",発行依頼書!F133)</f>
        <v/>
      </c>
      <c r="N77" s="611"/>
      <c r="O77" s="611"/>
      <c r="P77" s="611"/>
      <c r="Q77" s="611"/>
      <c r="R77" s="611"/>
      <c r="S77" s="611"/>
      <c r="T77" s="611"/>
      <c r="U77" s="612"/>
      <c r="V77" s="614" t="str">
        <f>IF(ISBLANK(発行依頼書!W134),"",CONCATENATE(発行依頼書!W134,発行依頼書!X133))</f>
        <v/>
      </c>
      <c r="W77" s="615"/>
      <c r="X77" s="615"/>
      <c r="Y77" s="616"/>
      <c r="Z77" s="613" t="str">
        <f>IF(ISBLANK(発行依頼書!I133),"",発行依頼書!I133)</f>
        <v/>
      </c>
      <c r="AA77" s="611"/>
      <c r="AB77" s="611"/>
      <c r="AC77" s="611"/>
      <c r="AD77" s="611"/>
      <c r="AE77" s="611"/>
      <c r="AF77" s="611"/>
      <c r="AG77" s="611"/>
      <c r="AH77" s="611"/>
      <c r="AI77" s="617"/>
      <c r="AJ77" s="10"/>
      <c r="AL77" s="47"/>
      <c r="AM77" s="47"/>
      <c r="AN77" s="47"/>
      <c r="AO77" s="47"/>
      <c r="AP77" s="47"/>
    </row>
    <row r="78" spans="1:42" ht="17.25" customHeight="1" x14ac:dyDescent="0.15">
      <c r="A78" s="7"/>
      <c r="B78" s="610" t="str">
        <f>IF(ISBLANK(発行依頼書!C135),"",発行依頼書!C135)</f>
        <v/>
      </c>
      <c r="C78" s="611"/>
      <c r="D78" s="611"/>
      <c r="E78" s="611"/>
      <c r="F78" s="611"/>
      <c r="G78" s="611"/>
      <c r="H78" s="611"/>
      <c r="I78" s="611"/>
      <c r="J78" s="611"/>
      <c r="K78" s="611"/>
      <c r="L78" s="612"/>
      <c r="M78" s="613" t="str">
        <f>IF(ISBLANK(発行依頼書!F135),"",発行依頼書!F135)</f>
        <v/>
      </c>
      <c r="N78" s="611"/>
      <c r="O78" s="611"/>
      <c r="P78" s="611"/>
      <c r="Q78" s="611"/>
      <c r="R78" s="611"/>
      <c r="S78" s="611"/>
      <c r="T78" s="611"/>
      <c r="U78" s="612"/>
      <c r="V78" s="614" t="str">
        <f>IF(ISBLANK(発行依頼書!W136),"",CONCATENATE(発行依頼書!W136,発行依頼書!X135))</f>
        <v/>
      </c>
      <c r="W78" s="615"/>
      <c r="X78" s="615"/>
      <c r="Y78" s="616"/>
      <c r="Z78" s="613" t="str">
        <f>IF(ISBLANK(発行依頼書!I135),"",発行依頼書!I135)</f>
        <v/>
      </c>
      <c r="AA78" s="611"/>
      <c r="AB78" s="611"/>
      <c r="AC78" s="611"/>
      <c r="AD78" s="611"/>
      <c r="AE78" s="611"/>
      <c r="AF78" s="611"/>
      <c r="AG78" s="611"/>
      <c r="AH78" s="611"/>
      <c r="AI78" s="617"/>
      <c r="AJ78" s="10"/>
      <c r="AL78" s="47"/>
      <c r="AM78" s="47"/>
      <c r="AN78" s="47"/>
      <c r="AO78" s="47"/>
      <c r="AP78" s="47"/>
    </row>
    <row r="79" spans="1:42" ht="17.25" customHeight="1" x14ac:dyDescent="0.15">
      <c r="A79" s="7"/>
      <c r="B79" s="610" t="str">
        <f>IF(ISBLANK(発行依頼書!C137),"",発行依頼書!C137)</f>
        <v/>
      </c>
      <c r="C79" s="611"/>
      <c r="D79" s="611"/>
      <c r="E79" s="611"/>
      <c r="F79" s="611"/>
      <c r="G79" s="611"/>
      <c r="H79" s="611"/>
      <c r="I79" s="611"/>
      <c r="J79" s="611"/>
      <c r="K79" s="611"/>
      <c r="L79" s="612"/>
      <c r="M79" s="613" t="str">
        <f>IF(ISBLANK(発行依頼書!F137),"",発行依頼書!F137)</f>
        <v/>
      </c>
      <c r="N79" s="611"/>
      <c r="O79" s="611"/>
      <c r="P79" s="611"/>
      <c r="Q79" s="611"/>
      <c r="R79" s="611"/>
      <c r="S79" s="611"/>
      <c r="T79" s="611"/>
      <c r="U79" s="612"/>
      <c r="V79" s="614" t="str">
        <f>IF(ISBLANK(発行依頼書!W138),"",CONCATENATE(発行依頼書!W138,発行依頼書!X137))</f>
        <v/>
      </c>
      <c r="W79" s="615"/>
      <c r="X79" s="615"/>
      <c r="Y79" s="616"/>
      <c r="Z79" s="613" t="str">
        <f>IF(ISBLANK(発行依頼書!I137),"",発行依頼書!I137)</f>
        <v/>
      </c>
      <c r="AA79" s="611"/>
      <c r="AB79" s="611"/>
      <c r="AC79" s="611"/>
      <c r="AD79" s="611"/>
      <c r="AE79" s="611"/>
      <c r="AF79" s="611"/>
      <c r="AG79" s="611"/>
      <c r="AH79" s="611"/>
      <c r="AI79" s="617"/>
      <c r="AJ79" s="10"/>
      <c r="AL79" s="47"/>
      <c r="AM79" s="47"/>
      <c r="AN79" s="47"/>
      <c r="AO79" s="47"/>
      <c r="AP79" s="47"/>
    </row>
    <row r="80" spans="1:42" ht="17.25" customHeight="1" x14ac:dyDescent="0.15">
      <c r="A80" s="7"/>
      <c r="B80" s="610" t="str">
        <f>IF(ISBLANK(発行依頼書!C139),"",発行依頼書!C139)</f>
        <v/>
      </c>
      <c r="C80" s="611"/>
      <c r="D80" s="611"/>
      <c r="E80" s="611"/>
      <c r="F80" s="611"/>
      <c r="G80" s="611"/>
      <c r="H80" s="611"/>
      <c r="I80" s="611"/>
      <c r="J80" s="611"/>
      <c r="K80" s="611"/>
      <c r="L80" s="612"/>
      <c r="M80" s="613" t="str">
        <f>IF(ISBLANK(発行依頼書!F139),"",発行依頼書!F139)</f>
        <v/>
      </c>
      <c r="N80" s="611"/>
      <c r="O80" s="611"/>
      <c r="P80" s="611"/>
      <c r="Q80" s="611"/>
      <c r="R80" s="611"/>
      <c r="S80" s="611"/>
      <c r="T80" s="611"/>
      <c r="U80" s="612"/>
      <c r="V80" s="614" t="str">
        <f>IF(ISBLANK(発行依頼書!W140),"",CONCATENATE(発行依頼書!W140,発行依頼書!X139))</f>
        <v/>
      </c>
      <c r="W80" s="615"/>
      <c r="X80" s="615"/>
      <c r="Y80" s="616"/>
      <c r="Z80" s="613" t="str">
        <f>IF(ISBLANK(発行依頼書!I139),"",発行依頼書!I139)</f>
        <v/>
      </c>
      <c r="AA80" s="611"/>
      <c r="AB80" s="611"/>
      <c r="AC80" s="611"/>
      <c r="AD80" s="611"/>
      <c r="AE80" s="611"/>
      <c r="AF80" s="611"/>
      <c r="AG80" s="611"/>
      <c r="AH80" s="611"/>
      <c r="AI80" s="617"/>
      <c r="AJ80" s="10"/>
      <c r="AL80" s="47"/>
      <c r="AM80" s="47"/>
      <c r="AN80" s="47"/>
      <c r="AO80" s="47"/>
      <c r="AP80" s="47"/>
    </row>
    <row r="81" spans="1:42" ht="17.25" customHeight="1" x14ac:dyDescent="0.15">
      <c r="A81" s="7"/>
      <c r="B81" s="610" t="str">
        <f>IF(ISBLANK(発行依頼書!C141),"",発行依頼書!C141)</f>
        <v/>
      </c>
      <c r="C81" s="611"/>
      <c r="D81" s="611"/>
      <c r="E81" s="611"/>
      <c r="F81" s="611"/>
      <c r="G81" s="611"/>
      <c r="H81" s="611"/>
      <c r="I81" s="611"/>
      <c r="J81" s="611"/>
      <c r="K81" s="611"/>
      <c r="L81" s="612"/>
      <c r="M81" s="613" t="str">
        <f>IF(ISBLANK(発行依頼書!F141),"",発行依頼書!F141)</f>
        <v/>
      </c>
      <c r="N81" s="611"/>
      <c r="O81" s="611"/>
      <c r="P81" s="611"/>
      <c r="Q81" s="611"/>
      <c r="R81" s="611"/>
      <c r="S81" s="611"/>
      <c r="T81" s="611"/>
      <c r="U81" s="612"/>
      <c r="V81" s="614" t="str">
        <f>IF(ISBLANK(発行依頼書!W142),"",CONCATENATE(発行依頼書!W142,発行依頼書!X141))</f>
        <v/>
      </c>
      <c r="W81" s="615"/>
      <c r="X81" s="615"/>
      <c r="Y81" s="616"/>
      <c r="Z81" s="613" t="str">
        <f>IF(ISBLANK(発行依頼書!I141),"",発行依頼書!I141)</f>
        <v/>
      </c>
      <c r="AA81" s="611"/>
      <c r="AB81" s="611"/>
      <c r="AC81" s="611"/>
      <c r="AD81" s="611"/>
      <c r="AE81" s="611"/>
      <c r="AF81" s="611"/>
      <c r="AG81" s="611"/>
      <c r="AH81" s="611"/>
      <c r="AI81" s="617"/>
      <c r="AJ81" s="10"/>
      <c r="AL81" s="47"/>
      <c r="AM81" s="47"/>
      <c r="AN81" s="47"/>
      <c r="AO81" s="47"/>
      <c r="AP81" s="47"/>
    </row>
    <row r="82" spans="1:42" ht="17.25" customHeight="1" x14ac:dyDescent="0.15">
      <c r="A82" s="7"/>
      <c r="B82" s="610" t="str">
        <f>IF(ISBLANK(発行依頼書!C143),"",発行依頼書!C143)</f>
        <v/>
      </c>
      <c r="C82" s="611"/>
      <c r="D82" s="611"/>
      <c r="E82" s="611"/>
      <c r="F82" s="611"/>
      <c r="G82" s="611"/>
      <c r="H82" s="611"/>
      <c r="I82" s="611"/>
      <c r="J82" s="611"/>
      <c r="K82" s="611"/>
      <c r="L82" s="612"/>
      <c r="M82" s="613" t="str">
        <f>IF(ISBLANK(発行依頼書!F143),"",発行依頼書!F143)</f>
        <v/>
      </c>
      <c r="N82" s="611"/>
      <c r="O82" s="611"/>
      <c r="P82" s="611"/>
      <c r="Q82" s="611"/>
      <c r="R82" s="611"/>
      <c r="S82" s="611"/>
      <c r="T82" s="611"/>
      <c r="U82" s="612"/>
      <c r="V82" s="614" t="str">
        <f>IF(ISBLANK(発行依頼書!W144),"",CONCATENATE(発行依頼書!W144,発行依頼書!X143))</f>
        <v/>
      </c>
      <c r="W82" s="615"/>
      <c r="X82" s="615"/>
      <c r="Y82" s="616"/>
      <c r="Z82" s="613" t="str">
        <f>IF(ISBLANK(発行依頼書!I143),"",発行依頼書!I143)</f>
        <v/>
      </c>
      <c r="AA82" s="611"/>
      <c r="AB82" s="611"/>
      <c r="AC82" s="611"/>
      <c r="AD82" s="611"/>
      <c r="AE82" s="611"/>
      <c r="AF82" s="611"/>
      <c r="AG82" s="611"/>
      <c r="AH82" s="611"/>
      <c r="AI82" s="617"/>
      <c r="AJ82" s="10"/>
      <c r="AL82" s="47"/>
      <c r="AM82" s="47"/>
      <c r="AN82" s="47"/>
      <c r="AO82" s="47"/>
      <c r="AP82" s="47"/>
    </row>
    <row r="83" spans="1:42" ht="17.25" customHeight="1" x14ac:dyDescent="0.15">
      <c r="A83" s="7"/>
      <c r="B83" s="610" t="str">
        <f>IF(ISBLANK(発行依頼書!C145),"",発行依頼書!C145)</f>
        <v/>
      </c>
      <c r="C83" s="611"/>
      <c r="D83" s="611"/>
      <c r="E83" s="611"/>
      <c r="F83" s="611"/>
      <c r="G83" s="611"/>
      <c r="H83" s="611"/>
      <c r="I83" s="611"/>
      <c r="J83" s="611"/>
      <c r="K83" s="611"/>
      <c r="L83" s="612"/>
      <c r="M83" s="613" t="str">
        <f>IF(ISBLANK(発行依頼書!F145),"",発行依頼書!F145)</f>
        <v/>
      </c>
      <c r="N83" s="611"/>
      <c r="O83" s="611"/>
      <c r="P83" s="611"/>
      <c r="Q83" s="611"/>
      <c r="R83" s="611"/>
      <c r="S83" s="611"/>
      <c r="T83" s="611"/>
      <c r="U83" s="612"/>
      <c r="V83" s="614" t="str">
        <f>IF(ISBLANK(発行依頼書!W146),"",CONCATENATE(発行依頼書!W146,発行依頼書!X145))</f>
        <v/>
      </c>
      <c r="W83" s="615"/>
      <c r="X83" s="615"/>
      <c r="Y83" s="616"/>
      <c r="Z83" s="613" t="str">
        <f>IF(ISBLANK(発行依頼書!I145),"",発行依頼書!I145)</f>
        <v/>
      </c>
      <c r="AA83" s="611"/>
      <c r="AB83" s="611"/>
      <c r="AC83" s="611"/>
      <c r="AD83" s="611"/>
      <c r="AE83" s="611"/>
      <c r="AF83" s="611"/>
      <c r="AG83" s="611"/>
      <c r="AH83" s="611"/>
      <c r="AI83" s="617"/>
      <c r="AJ83" s="10"/>
      <c r="AL83" s="47"/>
      <c r="AM83" s="47"/>
      <c r="AN83" s="47"/>
      <c r="AO83" s="47"/>
      <c r="AP83" s="47"/>
    </row>
    <row r="84" spans="1:42" ht="17.25" customHeight="1" x14ac:dyDescent="0.15">
      <c r="A84" s="7"/>
      <c r="B84" s="610" t="str">
        <f>IF(ISBLANK(発行依頼書!C147),"",発行依頼書!C147)</f>
        <v/>
      </c>
      <c r="C84" s="611"/>
      <c r="D84" s="611"/>
      <c r="E84" s="611"/>
      <c r="F84" s="611"/>
      <c r="G84" s="611"/>
      <c r="H84" s="611"/>
      <c r="I84" s="611"/>
      <c r="J84" s="611"/>
      <c r="K84" s="611"/>
      <c r="L84" s="612"/>
      <c r="M84" s="613" t="str">
        <f>IF(ISBLANK(発行依頼書!F147),"",発行依頼書!F147)</f>
        <v/>
      </c>
      <c r="N84" s="611"/>
      <c r="O84" s="611"/>
      <c r="P84" s="611"/>
      <c r="Q84" s="611"/>
      <c r="R84" s="611"/>
      <c r="S84" s="611"/>
      <c r="T84" s="611"/>
      <c r="U84" s="612"/>
      <c r="V84" s="614" t="str">
        <f>IF(ISBLANK(発行依頼書!W148),"",CONCATENATE(発行依頼書!W148,発行依頼書!X147))</f>
        <v/>
      </c>
      <c r="W84" s="615"/>
      <c r="X84" s="615"/>
      <c r="Y84" s="616"/>
      <c r="Z84" s="613" t="str">
        <f>IF(ISBLANK(発行依頼書!I147),"",発行依頼書!I147)</f>
        <v/>
      </c>
      <c r="AA84" s="611"/>
      <c r="AB84" s="611"/>
      <c r="AC84" s="611"/>
      <c r="AD84" s="611"/>
      <c r="AE84" s="611"/>
      <c r="AF84" s="611"/>
      <c r="AG84" s="611"/>
      <c r="AH84" s="611"/>
      <c r="AI84" s="617"/>
      <c r="AJ84" s="10"/>
      <c r="AL84" s="47"/>
      <c r="AM84" s="47"/>
      <c r="AN84" s="47"/>
      <c r="AO84" s="47"/>
      <c r="AP84" s="47"/>
    </row>
    <row r="85" spans="1:42" ht="17.25" customHeight="1" x14ac:dyDescent="0.15">
      <c r="A85" s="7"/>
      <c r="B85" s="610" t="str">
        <f>IF(ISBLANK(発行依頼書!C149),"",発行依頼書!C149)</f>
        <v/>
      </c>
      <c r="C85" s="611"/>
      <c r="D85" s="611"/>
      <c r="E85" s="611"/>
      <c r="F85" s="611"/>
      <c r="G85" s="611"/>
      <c r="H85" s="611"/>
      <c r="I85" s="611"/>
      <c r="J85" s="611"/>
      <c r="K85" s="611"/>
      <c r="L85" s="612"/>
      <c r="M85" s="613" t="str">
        <f>IF(ISBLANK(発行依頼書!F149),"",発行依頼書!F149)</f>
        <v/>
      </c>
      <c r="N85" s="611"/>
      <c r="O85" s="611"/>
      <c r="P85" s="611"/>
      <c r="Q85" s="611"/>
      <c r="R85" s="611"/>
      <c r="S85" s="611"/>
      <c r="T85" s="611"/>
      <c r="U85" s="612"/>
      <c r="V85" s="614" t="str">
        <f>IF(ISBLANK(発行依頼書!W150),"",CONCATENATE(発行依頼書!W150,発行依頼書!X149))</f>
        <v/>
      </c>
      <c r="W85" s="615"/>
      <c r="X85" s="615"/>
      <c r="Y85" s="616"/>
      <c r="Z85" s="613" t="str">
        <f>IF(ISBLANK(発行依頼書!I149),"",発行依頼書!I149)</f>
        <v/>
      </c>
      <c r="AA85" s="611"/>
      <c r="AB85" s="611"/>
      <c r="AC85" s="611"/>
      <c r="AD85" s="611"/>
      <c r="AE85" s="611"/>
      <c r="AF85" s="611"/>
      <c r="AG85" s="611"/>
      <c r="AH85" s="611"/>
      <c r="AI85" s="617"/>
      <c r="AJ85" s="10"/>
      <c r="AL85" s="47"/>
      <c r="AM85" s="47"/>
      <c r="AN85" s="47"/>
      <c r="AO85" s="47"/>
      <c r="AP85" s="47"/>
    </row>
    <row r="86" spans="1:42" ht="17.25" customHeight="1" x14ac:dyDescent="0.15">
      <c r="A86" s="7"/>
      <c r="B86" s="610" t="str">
        <f>IF(ISBLANK(発行依頼書!C151),"",発行依頼書!C151)</f>
        <v/>
      </c>
      <c r="C86" s="611"/>
      <c r="D86" s="611"/>
      <c r="E86" s="611"/>
      <c r="F86" s="611"/>
      <c r="G86" s="611"/>
      <c r="H86" s="611"/>
      <c r="I86" s="611"/>
      <c r="J86" s="611"/>
      <c r="K86" s="611"/>
      <c r="L86" s="612"/>
      <c r="M86" s="613" t="str">
        <f>IF(ISBLANK(発行依頼書!F151),"",発行依頼書!F151)</f>
        <v/>
      </c>
      <c r="N86" s="611"/>
      <c r="O86" s="611"/>
      <c r="P86" s="611"/>
      <c r="Q86" s="611"/>
      <c r="R86" s="611"/>
      <c r="S86" s="611"/>
      <c r="T86" s="611"/>
      <c r="U86" s="612"/>
      <c r="V86" s="614" t="str">
        <f>IF(ISBLANK(発行依頼書!W152),"",CONCATENATE(発行依頼書!W152,発行依頼書!X151))</f>
        <v/>
      </c>
      <c r="W86" s="615"/>
      <c r="X86" s="615"/>
      <c r="Y86" s="616"/>
      <c r="Z86" s="613" t="str">
        <f>IF(ISBLANK(発行依頼書!I151),"",発行依頼書!I151)</f>
        <v/>
      </c>
      <c r="AA86" s="611"/>
      <c r="AB86" s="611"/>
      <c r="AC86" s="611"/>
      <c r="AD86" s="611"/>
      <c r="AE86" s="611"/>
      <c r="AF86" s="611"/>
      <c r="AG86" s="611"/>
      <c r="AH86" s="611"/>
      <c r="AI86" s="617"/>
      <c r="AJ86" s="10"/>
      <c r="AL86" s="47"/>
      <c r="AM86" s="47"/>
      <c r="AN86" s="47"/>
      <c r="AO86" s="47"/>
      <c r="AP86" s="47"/>
    </row>
    <row r="87" spans="1:42" ht="17.25" customHeight="1" x14ac:dyDescent="0.15">
      <c r="A87" s="7"/>
      <c r="B87" s="610" t="str">
        <f>IF(ISBLANK(発行依頼書!C153),"",発行依頼書!C153)</f>
        <v/>
      </c>
      <c r="C87" s="611"/>
      <c r="D87" s="611"/>
      <c r="E87" s="611"/>
      <c r="F87" s="611"/>
      <c r="G87" s="611"/>
      <c r="H87" s="611"/>
      <c r="I87" s="611"/>
      <c r="J87" s="611"/>
      <c r="K87" s="611"/>
      <c r="L87" s="612"/>
      <c r="M87" s="613" t="str">
        <f>IF(ISBLANK(発行依頼書!F153),"",発行依頼書!F153)</f>
        <v/>
      </c>
      <c r="N87" s="611"/>
      <c r="O87" s="611"/>
      <c r="P87" s="611"/>
      <c r="Q87" s="611"/>
      <c r="R87" s="611"/>
      <c r="S87" s="611"/>
      <c r="T87" s="611"/>
      <c r="U87" s="612"/>
      <c r="V87" s="614" t="str">
        <f>IF(ISBLANK(発行依頼書!W154),"",CONCATENATE(発行依頼書!W154,発行依頼書!X153))</f>
        <v/>
      </c>
      <c r="W87" s="615"/>
      <c r="X87" s="615"/>
      <c r="Y87" s="616"/>
      <c r="Z87" s="613" t="str">
        <f>IF(ISBLANK(発行依頼書!I153),"",発行依頼書!I153)</f>
        <v/>
      </c>
      <c r="AA87" s="611"/>
      <c r="AB87" s="611"/>
      <c r="AC87" s="611"/>
      <c r="AD87" s="611"/>
      <c r="AE87" s="611"/>
      <c r="AF87" s="611"/>
      <c r="AG87" s="611"/>
      <c r="AH87" s="611"/>
      <c r="AI87" s="617"/>
      <c r="AJ87" s="10"/>
      <c r="AL87" s="47"/>
      <c r="AM87" s="47"/>
      <c r="AN87" s="47"/>
      <c r="AO87" s="47"/>
      <c r="AP87" s="47"/>
    </row>
    <row r="88" spans="1:42" ht="17.25" customHeight="1" x14ac:dyDescent="0.15">
      <c r="A88" s="7"/>
      <c r="B88" s="610" t="str">
        <f>IF(ISBLANK(発行依頼書!C155),"",発行依頼書!C155)</f>
        <v/>
      </c>
      <c r="C88" s="611"/>
      <c r="D88" s="611"/>
      <c r="E88" s="611"/>
      <c r="F88" s="611"/>
      <c r="G88" s="611"/>
      <c r="H88" s="611"/>
      <c r="I88" s="611"/>
      <c r="J88" s="611"/>
      <c r="K88" s="611"/>
      <c r="L88" s="612"/>
      <c r="M88" s="613" t="str">
        <f>IF(ISBLANK(発行依頼書!F155),"",発行依頼書!F155)</f>
        <v/>
      </c>
      <c r="N88" s="611"/>
      <c r="O88" s="611"/>
      <c r="P88" s="611"/>
      <c r="Q88" s="611"/>
      <c r="R88" s="611"/>
      <c r="S88" s="611"/>
      <c r="T88" s="611"/>
      <c r="U88" s="612"/>
      <c r="V88" s="614" t="str">
        <f>IF(ISBLANK(発行依頼書!W156),"",CONCATENATE(発行依頼書!W156,発行依頼書!X155))</f>
        <v/>
      </c>
      <c r="W88" s="615"/>
      <c r="X88" s="615"/>
      <c r="Y88" s="616"/>
      <c r="Z88" s="613" t="str">
        <f>IF(ISBLANK(発行依頼書!I155),"",発行依頼書!I155)</f>
        <v/>
      </c>
      <c r="AA88" s="611"/>
      <c r="AB88" s="611"/>
      <c r="AC88" s="611"/>
      <c r="AD88" s="611"/>
      <c r="AE88" s="611"/>
      <c r="AF88" s="611"/>
      <c r="AG88" s="611"/>
      <c r="AH88" s="611"/>
      <c r="AI88" s="617"/>
      <c r="AJ88" s="10"/>
      <c r="AL88" s="47"/>
      <c r="AM88" s="47"/>
      <c r="AN88" s="47"/>
      <c r="AO88" s="47"/>
      <c r="AP88" s="47"/>
    </row>
    <row r="89" spans="1:42" ht="17.25" customHeight="1" x14ac:dyDescent="0.15">
      <c r="A89" s="7"/>
      <c r="B89" s="610" t="str">
        <f>IF(ISBLANK(発行依頼書!C157),"",発行依頼書!C157)</f>
        <v/>
      </c>
      <c r="C89" s="611"/>
      <c r="D89" s="611"/>
      <c r="E89" s="611"/>
      <c r="F89" s="611"/>
      <c r="G89" s="611"/>
      <c r="H89" s="611"/>
      <c r="I89" s="611"/>
      <c r="J89" s="611"/>
      <c r="K89" s="611"/>
      <c r="L89" s="612"/>
      <c r="M89" s="613" t="str">
        <f>IF(ISBLANK(発行依頼書!F157),"",発行依頼書!F157)</f>
        <v/>
      </c>
      <c r="N89" s="611"/>
      <c r="O89" s="611"/>
      <c r="P89" s="611"/>
      <c r="Q89" s="611"/>
      <c r="R89" s="611"/>
      <c r="S89" s="611"/>
      <c r="T89" s="611"/>
      <c r="U89" s="612"/>
      <c r="V89" s="614" t="str">
        <f>IF(ISBLANK(発行依頼書!W158),"",CONCATENATE(発行依頼書!W158,発行依頼書!X157))</f>
        <v/>
      </c>
      <c r="W89" s="615"/>
      <c r="X89" s="615"/>
      <c r="Y89" s="616"/>
      <c r="Z89" s="613" t="str">
        <f>IF(ISBLANK(発行依頼書!I157),"",発行依頼書!I157)</f>
        <v/>
      </c>
      <c r="AA89" s="611"/>
      <c r="AB89" s="611"/>
      <c r="AC89" s="611"/>
      <c r="AD89" s="611"/>
      <c r="AE89" s="611"/>
      <c r="AF89" s="611"/>
      <c r="AG89" s="611"/>
      <c r="AH89" s="611"/>
      <c r="AI89" s="617"/>
      <c r="AJ89" s="10"/>
      <c r="AL89" s="47"/>
      <c r="AM89" s="47"/>
      <c r="AN89" s="47"/>
      <c r="AO89" s="47"/>
      <c r="AP89" s="47"/>
    </row>
    <row r="90" spans="1:42" ht="17.25" customHeight="1" x14ac:dyDescent="0.15">
      <c r="A90" s="7"/>
      <c r="B90" s="610" t="str">
        <f>IF(ISBLANK(発行依頼書!C159),"",発行依頼書!C159)</f>
        <v/>
      </c>
      <c r="C90" s="611"/>
      <c r="D90" s="611"/>
      <c r="E90" s="611"/>
      <c r="F90" s="611"/>
      <c r="G90" s="611"/>
      <c r="H90" s="611"/>
      <c r="I90" s="611"/>
      <c r="J90" s="611"/>
      <c r="K90" s="611"/>
      <c r="L90" s="612"/>
      <c r="M90" s="613" t="str">
        <f>IF(ISBLANK(発行依頼書!F159),"",発行依頼書!F159)</f>
        <v/>
      </c>
      <c r="N90" s="611"/>
      <c r="O90" s="611"/>
      <c r="P90" s="611"/>
      <c r="Q90" s="611"/>
      <c r="R90" s="611"/>
      <c r="S90" s="611"/>
      <c r="T90" s="611"/>
      <c r="U90" s="612"/>
      <c r="V90" s="614" t="str">
        <f>IF(ISBLANK(発行依頼書!W160),"",CONCATENATE(発行依頼書!W160,発行依頼書!X159))</f>
        <v/>
      </c>
      <c r="W90" s="615"/>
      <c r="X90" s="615"/>
      <c r="Y90" s="616"/>
      <c r="Z90" s="613" t="str">
        <f>IF(ISBLANK(発行依頼書!I159),"",発行依頼書!I159)</f>
        <v/>
      </c>
      <c r="AA90" s="611"/>
      <c r="AB90" s="611"/>
      <c r="AC90" s="611"/>
      <c r="AD90" s="611"/>
      <c r="AE90" s="611"/>
      <c r="AF90" s="611"/>
      <c r="AG90" s="611"/>
      <c r="AH90" s="611"/>
      <c r="AI90" s="617"/>
      <c r="AJ90" s="10"/>
      <c r="AL90" s="47"/>
      <c r="AM90" s="47"/>
      <c r="AN90" s="47"/>
      <c r="AO90" s="47"/>
      <c r="AP90" s="47"/>
    </row>
    <row r="91" spans="1:42" ht="17.25" customHeight="1" x14ac:dyDescent="0.15">
      <c r="A91" s="7"/>
      <c r="B91" s="610" t="str">
        <f>IF(ISBLANK(発行依頼書!C161),"",発行依頼書!C161)</f>
        <v/>
      </c>
      <c r="C91" s="611"/>
      <c r="D91" s="611"/>
      <c r="E91" s="611"/>
      <c r="F91" s="611"/>
      <c r="G91" s="611"/>
      <c r="H91" s="611"/>
      <c r="I91" s="611"/>
      <c r="J91" s="611"/>
      <c r="K91" s="611"/>
      <c r="L91" s="612"/>
      <c r="M91" s="613" t="str">
        <f>IF(ISBLANK(発行依頼書!F161),"",発行依頼書!F161)</f>
        <v/>
      </c>
      <c r="N91" s="611"/>
      <c r="O91" s="611"/>
      <c r="P91" s="611"/>
      <c r="Q91" s="611"/>
      <c r="R91" s="611"/>
      <c r="S91" s="611"/>
      <c r="T91" s="611"/>
      <c r="U91" s="612"/>
      <c r="V91" s="614" t="str">
        <f>IF(ISBLANK(発行依頼書!W162),"",CONCATENATE(発行依頼書!W162,発行依頼書!X161))</f>
        <v/>
      </c>
      <c r="W91" s="615"/>
      <c r="X91" s="615"/>
      <c r="Y91" s="616"/>
      <c r="Z91" s="613" t="str">
        <f>IF(ISBLANK(発行依頼書!I161),"",発行依頼書!I161)</f>
        <v/>
      </c>
      <c r="AA91" s="611"/>
      <c r="AB91" s="611"/>
      <c r="AC91" s="611"/>
      <c r="AD91" s="611"/>
      <c r="AE91" s="611"/>
      <c r="AF91" s="611"/>
      <c r="AG91" s="611"/>
      <c r="AH91" s="611"/>
      <c r="AI91" s="617"/>
      <c r="AJ91" s="10"/>
      <c r="AL91" s="47"/>
      <c r="AM91" s="47"/>
      <c r="AN91" s="47"/>
      <c r="AO91" s="47"/>
      <c r="AP91" s="47"/>
    </row>
    <row r="92" spans="1:42" ht="17.25" customHeight="1" x14ac:dyDescent="0.15">
      <c r="A92" s="7"/>
      <c r="B92" s="610" t="str">
        <f>IF(ISBLANK(発行依頼書!C163),"",発行依頼書!C163)</f>
        <v/>
      </c>
      <c r="C92" s="611"/>
      <c r="D92" s="611"/>
      <c r="E92" s="611"/>
      <c r="F92" s="611"/>
      <c r="G92" s="611"/>
      <c r="H92" s="611"/>
      <c r="I92" s="611"/>
      <c r="J92" s="611"/>
      <c r="K92" s="611"/>
      <c r="L92" s="612"/>
      <c r="M92" s="613" t="str">
        <f>IF(ISBLANK(発行依頼書!F163),"",発行依頼書!F163)</f>
        <v/>
      </c>
      <c r="N92" s="611"/>
      <c r="O92" s="611"/>
      <c r="P92" s="611"/>
      <c r="Q92" s="611"/>
      <c r="R92" s="611"/>
      <c r="S92" s="611"/>
      <c r="T92" s="611"/>
      <c r="U92" s="612"/>
      <c r="V92" s="614" t="str">
        <f>IF(ISBLANK(発行依頼書!W164),"",CONCATENATE(発行依頼書!W164,発行依頼書!X163))</f>
        <v/>
      </c>
      <c r="W92" s="615"/>
      <c r="X92" s="615"/>
      <c r="Y92" s="616"/>
      <c r="Z92" s="613" t="str">
        <f>IF(ISBLANK(発行依頼書!I163),"",発行依頼書!I163)</f>
        <v/>
      </c>
      <c r="AA92" s="611"/>
      <c r="AB92" s="611"/>
      <c r="AC92" s="611"/>
      <c r="AD92" s="611"/>
      <c r="AE92" s="611"/>
      <c r="AF92" s="611"/>
      <c r="AG92" s="611"/>
      <c r="AH92" s="611"/>
      <c r="AI92" s="617"/>
      <c r="AJ92" s="10"/>
      <c r="AL92" s="47"/>
      <c r="AM92" s="47"/>
      <c r="AN92" s="47"/>
      <c r="AO92" s="47"/>
      <c r="AP92" s="47"/>
    </row>
    <row r="93" spans="1:42" ht="17.25" customHeight="1" x14ac:dyDescent="0.15">
      <c r="A93" s="7"/>
      <c r="B93" s="610" t="str">
        <f>IF(ISBLANK(発行依頼書!C165),"",発行依頼書!C165)</f>
        <v/>
      </c>
      <c r="C93" s="611"/>
      <c r="D93" s="611"/>
      <c r="E93" s="611"/>
      <c r="F93" s="611"/>
      <c r="G93" s="611"/>
      <c r="H93" s="611"/>
      <c r="I93" s="611"/>
      <c r="J93" s="611"/>
      <c r="K93" s="611"/>
      <c r="L93" s="612"/>
      <c r="M93" s="613" t="str">
        <f>IF(ISBLANK(発行依頼書!F165),"",発行依頼書!F165)</f>
        <v/>
      </c>
      <c r="N93" s="611"/>
      <c r="O93" s="611"/>
      <c r="P93" s="611"/>
      <c r="Q93" s="611"/>
      <c r="R93" s="611"/>
      <c r="S93" s="611"/>
      <c r="T93" s="611"/>
      <c r="U93" s="612"/>
      <c r="V93" s="614" t="str">
        <f>IF(ISBLANK(発行依頼書!W166),"",CONCATENATE(発行依頼書!W166,発行依頼書!X165))</f>
        <v/>
      </c>
      <c r="W93" s="615"/>
      <c r="X93" s="615"/>
      <c r="Y93" s="616"/>
      <c r="Z93" s="613" t="str">
        <f>IF(ISBLANK(発行依頼書!I165),"",発行依頼書!I165)</f>
        <v/>
      </c>
      <c r="AA93" s="611"/>
      <c r="AB93" s="611"/>
      <c r="AC93" s="611"/>
      <c r="AD93" s="611"/>
      <c r="AE93" s="611"/>
      <c r="AF93" s="611"/>
      <c r="AG93" s="611"/>
      <c r="AH93" s="611"/>
      <c r="AI93" s="617"/>
      <c r="AJ93" s="10"/>
      <c r="AL93" s="47"/>
      <c r="AM93" s="47"/>
      <c r="AN93" s="47"/>
      <c r="AO93" s="47"/>
      <c r="AP93" s="47"/>
    </row>
    <row r="94" spans="1:42" ht="17.25" customHeight="1" x14ac:dyDescent="0.15">
      <c r="A94" s="7"/>
      <c r="B94" s="610" t="str">
        <f>IF(ISBLANK(発行依頼書!C167),"",発行依頼書!C167)</f>
        <v/>
      </c>
      <c r="C94" s="611"/>
      <c r="D94" s="611"/>
      <c r="E94" s="611"/>
      <c r="F94" s="611"/>
      <c r="G94" s="611"/>
      <c r="H94" s="611"/>
      <c r="I94" s="611"/>
      <c r="J94" s="611"/>
      <c r="K94" s="611"/>
      <c r="L94" s="612"/>
      <c r="M94" s="613" t="str">
        <f>IF(ISBLANK(発行依頼書!F167),"",発行依頼書!F167)</f>
        <v/>
      </c>
      <c r="N94" s="611"/>
      <c r="O94" s="611"/>
      <c r="P94" s="611"/>
      <c r="Q94" s="611"/>
      <c r="R94" s="611"/>
      <c r="S94" s="611"/>
      <c r="T94" s="611"/>
      <c r="U94" s="612"/>
      <c r="V94" s="614" t="str">
        <f>IF(ISBLANK(発行依頼書!W168),"",CONCATENATE(発行依頼書!W168,発行依頼書!X167))</f>
        <v/>
      </c>
      <c r="W94" s="615"/>
      <c r="X94" s="615"/>
      <c r="Y94" s="616"/>
      <c r="Z94" s="613" t="str">
        <f>IF(ISBLANK(発行依頼書!I167),"",発行依頼書!I167)</f>
        <v/>
      </c>
      <c r="AA94" s="611"/>
      <c r="AB94" s="611"/>
      <c r="AC94" s="611"/>
      <c r="AD94" s="611"/>
      <c r="AE94" s="611"/>
      <c r="AF94" s="611"/>
      <c r="AG94" s="611"/>
      <c r="AH94" s="611"/>
      <c r="AI94" s="617"/>
      <c r="AJ94" s="10"/>
      <c r="AL94" s="47"/>
      <c r="AM94" s="47"/>
      <c r="AN94" s="47"/>
      <c r="AO94" s="47"/>
      <c r="AP94" s="47"/>
    </row>
    <row r="95" spans="1:42" ht="17.25" customHeight="1" x14ac:dyDescent="0.15">
      <c r="A95" s="7"/>
      <c r="B95" s="610" t="str">
        <f>IF(ISBLANK(発行依頼書!C169),"",発行依頼書!C169)</f>
        <v/>
      </c>
      <c r="C95" s="611"/>
      <c r="D95" s="611"/>
      <c r="E95" s="611"/>
      <c r="F95" s="611"/>
      <c r="G95" s="611"/>
      <c r="H95" s="611"/>
      <c r="I95" s="611"/>
      <c r="J95" s="611"/>
      <c r="K95" s="611"/>
      <c r="L95" s="612"/>
      <c r="M95" s="613" t="str">
        <f>IF(ISBLANK(発行依頼書!F169),"",発行依頼書!F169)</f>
        <v/>
      </c>
      <c r="N95" s="611"/>
      <c r="O95" s="611"/>
      <c r="P95" s="611"/>
      <c r="Q95" s="611"/>
      <c r="R95" s="611"/>
      <c r="S95" s="611"/>
      <c r="T95" s="611"/>
      <c r="U95" s="612"/>
      <c r="V95" s="614" t="str">
        <f>IF(ISBLANK(発行依頼書!W170),"",CONCATENATE(発行依頼書!W170,発行依頼書!X169))</f>
        <v/>
      </c>
      <c r="W95" s="615"/>
      <c r="X95" s="615"/>
      <c r="Y95" s="616"/>
      <c r="Z95" s="613" t="str">
        <f>IF(ISBLANK(発行依頼書!I169),"",発行依頼書!I169)</f>
        <v/>
      </c>
      <c r="AA95" s="611"/>
      <c r="AB95" s="611"/>
      <c r="AC95" s="611"/>
      <c r="AD95" s="611"/>
      <c r="AE95" s="611"/>
      <c r="AF95" s="611"/>
      <c r="AG95" s="611"/>
      <c r="AH95" s="611"/>
      <c r="AI95" s="617"/>
      <c r="AJ95" s="10"/>
      <c r="AL95" s="47"/>
      <c r="AM95" s="47"/>
      <c r="AN95" s="47"/>
      <c r="AO95" s="47"/>
      <c r="AP95" s="47"/>
    </row>
    <row r="96" spans="1:42" ht="17.25" customHeight="1" x14ac:dyDescent="0.15">
      <c r="A96" s="7"/>
      <c r="B96" s="610" t="str">
        <f>IF(ISBLANK(発行依頼書!C171),"",発行依頼書!C171)</f>
        <v/>
      </c>
      <c r="C96" s="611"/>
      <c r="D96" s="611"/>
      <c r="E96" s="611"/>
      <c r="F96" s="611"/>
      <c r="G96" s="611"/>
      <c r="H96" s="611"/>
      <c r="I96" s="611"/>
      <c r="J96" s="611"/>
      <c r="K96" s="611"/>
      <c r="L96" s="612"/>
      <c r="M96" s="613" t="str">
        <f>IF(ISBLANK(発行依頼書!F171),"",発行依頼書!F171)</f>
        <v/>
      </c>
      <c r="N96" s="611"/>
      <c r="O96" s="611"/>
      <c r="P96" s="611"/>
      <c r="Q96" s="611"/>
      <c r="R96" s="611"/>
      <c r="S96" s="611"/>
      <c r="T96" s="611"/>
      <c r="U96" s="612"/>
      <c r="V96" s="614" t="str">
        <f>IF(ISBLANK(発行依頼書!W172),"",CONCATENATE(発行依頼書!W172,発行依頼書!X171))</f>
        <v/>
      </c>
      <c r="W96" s="615"/>
      <c r="X96" s="615"/>
      <c r="Y96" s="616"/>
      <c r="Z96" s="613" t="str">
        <f>IF(ISBLANK(発行依頼書!I171),"",発行依頼書!I171)</f>
        <v/>
      </c>
      <c r="AA96" s="611"/>
      <c r="AB96" s="611"/>
      <c r="AC96" s="611"/>
      <c r="AD96" s="611"/>
      <c r="AE96" s="611"/>
      <c r="AF96" s="611"/>
      <c r="AG96" s="611"/>
      <c r="AH96" s="611"/>
      <c r="AI96" s="617"/>
      <c r="AJ96" s="10"/>
      <c r="AL96" s="47"/>
      <c r="AM96" s="47"/>
      <c r="AN96" s="47"/>
      <c r="AO96" s="47"/>
      <c r="AP96" s="47"/>
    </row>
    <row r="97" spans="1:42" ht="17.25" customHeight="1" x14ac:dyDescent="0.15">
      <c r="A97" s="7"/>
      <c r="B97" s="610" t="str">
        <f>IF(ISBLANK(発行依頼書!C173),"",発行依頼書!C173)</f>
        <v/>
      </c>
      <c r="C97" s="611"/>
      <c r="D97" s="611"/>
      <c r="E97" s="611"/>
      <c r="F97" s="611"/>
      <c r="G97" s="611"/>
      <c r="H97" s="611"/>
      <c r="I97" s="611"/>
      <c r="J97" s="611"/>
      <c r="K97" s="611"/>
      <c r="L97" s="612"/>
      <c r="M97" s="613" t="str">
        <f>IF(ISBLANK(発行依頼書!F173),"",発行依頼書!F173)</f>
        <v/>
      </c>
      <c r="N97" s="611"/>
      <c r="O97" s="611"/>
      <c r="P97" s="611"/>
      <c r="Q97" s="611"/>
      <c r="R97" s="611"/>
      <c r="S97" s="611"/>
      <c r="T97" s="611"/>
      <c r="U97" s="612"/>
      <c r="V97" s="614" t="str">
        <f>IF(ISBLANK(発行依頼書!W174),"",CONCATENATE(発行依頼書!W174,発行依頼書!X173))</f>
        <v/>
      </c>
      <c r="W97" s="615"/>
      <c r="X97" s="615"/>
      <c r="Y97" s="616"/>
      <c r="Z97" s="613" t="str">
        <f>IF(ISBLANK(発行依頼書!I173),"",発行依頼書!I173)</f>
        <v/>
      </c>
      <c r="AA97" s="611"/>
      <c r="AB97" s="611"/>
      <c r="AC97" s="611"/>
      <c r="AD97" s="611"/>
      <c r="AE97" s="611"/>
      <c r="AF97" s="611"/>
      <c r="AG97" s="611"/>
      <c r="AH97" s="611"/>
      <c r="AI97" s="617"/>
      <c r="AJ97" s="10"/>
      <c r="AL97" s="47"/>
      <c r="AM97" s="47"/>
      <c r="AN97" s="47"/>
      <c r="AO97" s="47"/>
      <c r="AP97" s="47"/>
    </row>
    <row r="98" spans="1:42" ht="17.25" customHeight="1" x14ac:dyDescent="0.15">
      <c r="A98" s="7"/>
      <c r="B98" s="610" t="str">
        <f>IF(ISBLANK(発行依頼書!C175),"",発行依頼書!C175)</f>
        <v/>
      </c>
      <c r="C98" s="611"/>
      <c r="D98" s="611"/>
      <c r="E98" s="611"/>
      <c r="F98" s="611"/>
      <c r="G98" s="611"/>
      <c r="H98" s="611"/>
      <c r="I98" s="611"/>
      <c r="J98" s="611"/>
      <c r="K98" s="611"/>
      <c r="L98" s="612"/>
      <c r="M98" s="613" t="str">
        <f>IF(ISBLANK(発行依頼書!F175),"",発行依頼書!F175)</f>
        <v/>
      </c>
      <c r="N98" s="611"/>
      <c r="O98" s="611"/>
      <c r="P98" s="611"/>
      <c r="Q98" s="611"/>
      <c r="R98" s="611"/>
      <c r="S98" s="611"/>
      <c r="T98" s="611"/>
      <c r="U98" s="612"/>
      <c r="V98" s="614" t="str">
        <f>IF(ISBLANK(発行依頼書!W176),"",CONCATENATE(発行依頼書!W176,発行依頼書!X175))</f>
        <v/>
      </c>
      <c r="W98" s="615"/>
      <c r="X98" s="615"/>
      <c r="Y98" s="616"/>
      <c r="Z98" s="613" t="str">
        <f>IF(ISBLANK(発行依頼書!I175),"",発行依頼書!I175)</f>
        <v/>
      </c>
      <c r="AA98" s="611"/>
      <c r="AB98" s="611"/>
      <c r="AC98" s="611"/>
      <c r="AD98" s="611"/>
      <c r="AE98" s="611"/>
      <c r="AF98" s="611"/>
      <c r="AG98" s="611"/>
      <c r="AH98" s="611"/>
      <c r="AI98" s="617"/>
      <c r="AJ98" s="10"/>
      <c r="AL98" s="47"/>
      <c r="AM98" s="47"/>
      <c r="AN98" s="47"/>
      <c r="AO98" s="47"/>
      <c r="AP98" s="47"/>
    </row>
    <row r="99" spans="1:42" ht="17.25" customHeight="1" x14ac:dyDescent="0.15">
      <c r="A99" s="7"/>
      <c r="B99" s="610" t="str">
        <f>IF(ISBLANK(発行依頼書!C177),"",発行依頼書!C177)</f>
        <v/>
      </c>
      <c r="C99" s="611"/>
      <c r="D99" s="611"/>
      <c r="E99" s="611"/>
      <c r="F99" s="611"/>
      <c r="G99" s="611"/>
      <c r="H99" s="611"/>
      <c r="I99" s="611"/>
      <c r="J99" s="611"/>
      <c r="K99" s="611"/>
      <c r="L99" s="612"/>
      <c r="M99" s="613" t="str">
        <f>IF(ISBLANK(発行依頼書!F177),"",発行依頼書!F177)</f>
        <v/>
      </c>
      <c r="N99" s="611"/>
      <c r="O99" s="611"/>
      <c r="P99" s="611"/>
      <c r="Q99" s="611"/>
      <c r="R99" s="611"/>
      <c r="S99" s="611"/>
      <c r="T99" s="611"/>
      <c r="U99" s="612"/>
      <c r="V99" s="614" t="str">
        <f>IF(ISBLANK(発行依頼書!W178),"",CONCATENATE(発行依頼書!W178,発行依頼書!X177))</f>
        <v/>
      </c>
      <c r="W99" s="615"/>
      <c r="X99" s="615"/>
      <c r="Y99" s="616"/>
      <c r="Z99" s="613" t="str">
        <f>IF(ISBLANK(発行依頼書!I177),"",発行依頼書!I177)</f>
        <v/>
      </c>
      <c r="AA99" s="611"/>
      <c r="AB99" s="611"/>
      <c r="AC99" s="611"/>
      <c r="AD99" s="611"/>
      <c r="AE99" s="611"/>
      <c r="AF99" s="611"/>
      <c r="AG99" s="611"/>
      <c r="AH99" s="611"/>
      <c r="AI99" s="617"/>
      <c r="AJ99" s="10"/>
      <c r="AL99" s="47"/>
      <c r="AM99" s="47"/>
      <c r="AN99" s="47"/>
      <c r="AO99" s="47"/>
      <c r="AP99" s="47"/>
    </row>
    <row r="100" spans="1:42" ht="17.25" customHeight="1" x14ac:dyDescent="0.15">
      <c r="A100" s="7"/>
      <c r="B100" s="610" t="str">
        <f>IF(ISBLANK(発行依頼書!C179),"",発行依頼書!C179)</f>
        <v/>
      </c>
      <c r="C100" s="611"/>
      <c r="D100" s="611"/>
      <c r="E100" s="611"/>
      <c r="F100" s="611"/>
      <c r="G100" s="611"/>
      <c r="H100" s="611"/>
      <c r="I100" s="611"/>
      <c r="J100" s="611"/>
      <c r="K100" s="611"/>
      <c r="L100" s="612"/>
      <c r="M100" s="613" t="str">
        <f>IF(ISBLANK(発行依頼書!F179),"",発行依頼書!F179)</f>
        <v/>
      </c>
      <c r="N100" s="611"/>
      <c r="O100" s="611"/>
      <c r="P100" s="611"/>
      <c r="Q100" s="611"/>
      <c r="R100" s="611"/>
      <c r="S100" s="611"/>
      <c r="T100" s="611"/>
      <c r="U100" s="612"/>
      <c r="V100" s="614" t="str">
        <f>IF(ISBLANK(発行依頼書!W180),"",CONCATENATE(発行依頼書!W180,発行依頼書!X179))</f>
        <v/>
      </c>
      <c r="W100" s="615"/>
      <c r="X100" s="615"/>
      <c r="Y100" s="616"/>
      <c r="Z100" s="613" t="str">
        <f>IF(ISBLANK(発行依頼書!I179),"",発行依頼書!I179)</f>
        <v/>
      </c>
      <c r="AA100" s="611"/>
      <c r="AB100" s="611"/>
      <c r="AC100" s="611"/>
      <c r="AD100" s="611"/>
      <c r="AE100" s="611"/>
      <c r="AF100" s="611"/>
      <c r="AG100" s="611"/>
      <c r="AH100" s="611"/>
      <c r="AI100" s="617"/>
      <c r="AJ100" s="10"/>
      <c r="AL100" s="47"/>
      <c r="AM100" s="47"/>
      <c r="AN100" s="47"/>
      <c r="AO100" s="47"/>
      <c r="AP100" s="47"/>
    </row>
    <row r="101" spans="1:42" ht="17.25" customHeight="1" x14ac:dyDescent="0.15">
      <c r="A101" s="7"/>
      <c r="B101" s="610" t="str">
        <f>IF(ISBLANK(発行依頼書!C181),"",発行依頼書!C181)</f>
        <v/>
      </c>
      <c r="C101" s="611"/>
      <c r="D101" s="611"/>
      <c r="E101" s="611"/>
      <c r="F101" s="611"/>
      <c r="G101" s="611"/>
      <c r="H101" s="611"/>
      <c r="I101" s="611"/>
      <c r="J101" s="611"/>
      <c r="K101" s="611"/>
      <c r="L101" s="612"/>
      <c r="M101" s="613" t="str">
        <f>IF(ISBLANK(発行依頼書!F181),"",発行依頼書!F181)</f>
        <v/>
      </c>
      <c r="N101" s="611"/>
      <c r="O101" s="611"/>
      <c r="P101" s="611"/>
      <c r="Q101" s="611"/>
      <c r="R101" s="611"/>
      <c r="S101" s="611"/>
      <c r="T101" s="611"/>
      <c r="U101" s="612"/>
      <c r="V101" s="614" t="str">
        <f>IF(ISBLANK(発行依頼書!W182),"",CONCATENATE(発行依頼書!W182,発行依頼書!X181))</f>
        <v/>
      </c>
      <c r="W101" s="615"/>
      <c r="X101" s="615"/>
      <c r="Y101" s="616"/>
      <c r="Z101" s="613" t="str">
        <f>IF(ISBLANK(発行依頼書!I181),"",発行依頼書!I181)</f>
        <v/>
      </c>
      <c r="AA101" s="611"/>
      <c r="AB101" s="611"/>
      <c r="AC101" s="611"/>
      <c r="AD101" s="611"/>
      <c r="AE101" s="611"/>
      <c r="AF101" s="611"/>
      <c r="AG101" s="611"/>
      <c r="AH101" s="611"/>
      <c r="AI101" s="617"/>
      <c r="AJ101" s="10"/>
      <c r="AL101" s="47"/>
      <c r="AM101" s="47"/>
      <c r="AN101" s="47"/>
      <c r="AO101" s="47"/>
      <c r="AP101" s="47"/>
    </row>
    <row r="102" spans="1:42" ht="17.25" customHeight="1" x14ac:dyDescent="0.15">
      <c r="A102" s="7"/>
      <c r="B102" s="610" t="str">
        <f>IF(ISBLANK(発行依頼書!C183),"",発行依頼書!C183)</f>
        <v/>
      </c>
      <c r="C102" s="611"/>
      <c r="D102" s="611"/>
      <c r="E102" s="611"/>
      <c r="F102" s="611"/>
      <c r="G102" s="611"/>
      <c r="H102" s="611"/>
      <c r="I102" s="611"/>
      <c r="J102" s="611"/>
      <c r="K102" s="611"/>
      <c r="L102" s="612"/>
      <c r="M102" s="613" t="str">
        <f>IF(ISBLANK(発行依頼書!F183),"",発行依頼書!F183)</f>
        <v/>
      </c>
      <c r="N102" s="611"/>
      <c r="O102" s="611"/>
      <c r="P102" s="611"/>
      <c r="Q102" s="611"/>
      <c r="R102" s="611"/>
      <c r="S102" s="611"/>
      <c r="T102" s="611"/>
      <c r="U102" s="612"/>
      <c r="V102" s="614" t="str">
        <f>IF(ISBLANK(発行依頼書!W184),"",CONCATENATE(発行依頼書!W184,発行依頼書!X183))</f>
        <v/>
      </c>
      <c r="W102" s="615"/>
      <c r="X102" s="615"/>
      <c r="Y102" s="616"/>
      <c r="Z102" s="613" t="str">
        <f>IF(ISBLANK(発行依頼書!I183),"",発行依頼書!I183)</f>
        <v/>
      </c>
      <c r="AA102" s="611"/>
      <c r="AB102" s="611"/>
      <c r="AC102" s="611"/>
      <c r="AD102" s="611"/>
      <c r="AE102" s="611"/>
      <c r="AF102" s="611"/>
      <c r="AG102" s="611"/>
      <c r="AH102" s="611"/>
      <c r="AI102" s="617"/>
      <c r="AJ102" s="10"/>
      <c r="AL102" s="47"/>
      <c r="AM102" s="47"/>
      <c r="AN102" s="47"/>
      <c r="AO102" s="47"/>
      <c r="AP102" s="47"/>
    </row>
    <row r="103" spans="1:42" ht="17.25" customHeight="1" x14ac:dyDescent="0.15">
      <c r="A103" s="7"/>
      <c r="B103" s="610" t="str">
        <f>IF(ISBLANK(発行依頼書!C185),"",発行依頼書!C185)</f>
        <v/>
      </c>
      <c r="C103" s="611"/>
      <c r="D103" s="611"/>
      <c r="E103" s="611"/>
      <c r="F103" s="611"/>
      <c r="G103" s="611"/>
      <c r="H103" s="611"/>
      <c r="I103" s="611"/>
      <c r="J103" s="611"/>
      <c r="K103" s="611"/>
      <c r="L103" s="612"/>
      <c r="M103" s="613" t="str">
        <f>IF(ISBLANK(発行依頼書!F185),"",発行依頼書!F185)</f>
        <v/>
      </c>
      <c r="N103" s="611"/>
      <c r="O103" s="611"/>
      <c r="P103" s="611"/>
      <c r="Q103" s="611"/>
      <c r="R103" s="611"/>
      <c r="S103" s="611"/>
      <c r="T103" s="611"/>
      <c r="U103" s="612"/>
      <c r="V103" s="614" t="str">
        <f>IF(ISBLANK(発行依頼書!W186),"",CONCATENATE(発行依頼書!W186,発行依頼書!X185))</f>
        <v/>
      </c>
      <c r="W103" s="615"/>
      <c r="X103" s="615"/>
      <c r="Y103" s="616"/>
      <c r="Z103" s="613" t="str">
        <f>IF(ISBLANK(発行依頼書!I185),"",発行依頼書!I185)</f>
        <v/>
      </c>
      <c r="AA103" s="611"/>
      <c r="AB103" s="611"/>
      <c r="AC103" s="611"/>
      <c r="AD103" s="611"/>
      <c r="AE103" s="611"/>
      <c r="AF103" s="611"/>
      <c r="AG103" s="611"/>
      <c r="AH103" s="611"/>
      <c r="AI103" s="617"/>
      <c r="AJ103" s="10"/>
      <c r="AL103" s="47"/>
      <c r="AM103" s="47"/>
      <c r="AN103" s="47"/>
      <c r="AO103" s="47"/>
      <c r="AP103" s="47"/>
    </row>
    <row r="104" spans="1:42" ht="17.25" customHeight="1" x14ac:dyDescent="0.15">
      <c r="A104" s="7"/>
      <c r="B104" s="610" t="str">
        <f>IF(ISBLANK(発行依頼書!C187),"",発行依頼書!C187)</f>
        <v/>
      </c>
      <c r="C104" s="611"/>
      <c r="D104" s="611"/>
      <c r="E104" s="611"/>
      <c r="F104" s="611"/>
      <c r="G104" s="611"/>
      <c r="H104" s="611"/>
      <c r="I104" s="611"/>
      <c r="J104" s="611"/>
      <c r="K104" s="611"/>
      <c r="L104" s="612"/>
      <c r="M104" s="613" t="str">
        <f>IF(ISBLANK(発行依頼書!F187),"",発行依頼書!F187)</f>
        <v/>
      </c>
      <c r="N104" s="611"/>
      <c r="O104" s="611"/>
      <c r="P104" s="611"/>
      <c r="Q104" s="611"/>
      <c r="R104" s="611"/>
      <c r="S104" s="611"/>
      <c r="T104" s="611"/>
      <c r="U104" s="612"/>
      <c r="V104" s="614" t="str">
        <f>IF(ISBLANK(発行依頼書!W188),"",CONCATENATE(発行依頼書!W188,発行依頼書!X187))</f>
        <v/>
      </c>
      <c r="W104" s="615"/>
      <c r="X104" s="615"/>
      <c r="Y104" s="616"/>
      <c r="Z104" s="613" t="str">
        <f>IF(ISBLANK(発行依頼書!I187),"",発行依頼書!I187)</f>
        <v/>
      </c>
      <c r="AA104" s="611"/>
      <c r="AB104" s="611"/>
      <c r="AC104" s="611"/>
      <c r="AD104" s="611"/>
      <c r="AE104" s="611"/>
      <c r="AF104" s="611"/>
      <c r="AG104" s="611"/>
      <c r="AH104" s="611"/>
      <c r="AI104" s="617"/>
      <c r="AJ104" s="10"/>
      <c r="AL104" s="47"/>
      <c r="AM104" s="47"/>
      <c r="AN104" s="47"/>
      <c r="AO104" s="47"/>
      <c r="AP104" s="47"/>
    </row>
    <row r="105" spans="1:42" ht="17.25" customHeight="1" x14ac:dyDescent="0.15">
      <c r="A105" s="7"/>
      <c r="B105" s="610" t="str">
        <f>IF(ISBLANK(発行依頼書!C189),"",発行依頼書!C189)</f>
        <v/>
      </c>
      <c r="C105" s="611"/>
      <c r="D105" s="611"/>
      <c r="E105" s="611"/>
      <c r="F105" s="611"/>
      <c r="G105" s="611"/>
      <c r="H105" s="611"/>
      <c r="I105" s="611"/>
      <c r="J105" s="611"/>
      <c r="K105" s="611"/>
      <c r="L105" s="612"/>
      <c r="M105" s="613" t="str">
        <f>IF(ISBLANK(発行依頼書!F189),"",発行依頼書!F189)</f>
        <v/>
      </c>
      <c r="N105" s="611"/>
      <c r="O105" s="611"/>
      <c r="P105" s="611"/>
      <c r="Q105" s="611"/>
      <c r="R105" s="611"/>
      <c r="S105" s="611"/>
      <c r="T105" s="611"/>
      <c r="U105" s="612"/>
      <c r="V105" s="614" t="str">
        <f>IF(ISBLANK(発行依頼書!W190),"",CONCATENATE(発行依頼書!W190,発行依頼書!X189))</f>
        <v/>
      </c>
      <c r="W105" s="615"/>
      <c r="X105" s="615"/>
      <c r="Y105" s="616"/>
      <c r="Z105" s="613" t="str">
        <f>IF(ISBLANK(発行依頼書!I189),"",発行依頼書!I189)</f>
        <v/>
      </c>
      <c r="AA105" s="611"/>
      <c r="AB105" s="611"/>
      <c r="AC105" s="611"/>
      <c r="AD105" s="611"/>
      <c r="AE105" s="611"/>
      <c r="AF105" s="611"/>
      <c r="AG105" s="611"/>
      <c r="AH105" s="611"/>
      <c r="AI105" s="617"/>
      <c r="AJ105" s="10"/>
      <c r="AL105" s="47"/>
      <c r="AM105" s="47"/>
      <c r="AN105" s="47"/>
      <c r="AO105" s="47"/>
      <c r="AP105" s="47"/>
    </row>
    <row r="106" spans="1:42" ht="17.25" customHeight="1" x14ac:dyDescent="0.15">
      <c r="A106" s="7"/>
      <c r="B106" s="610" t="str">
        <f>IF(ISBLANK(発行依頼書!C191),"",発行依頼書!C191)</f>
        <v/>
      </c>
      <c r="C106" s="611"/>
      <c r="D106" s="611"/>
      <c r="E106" s="611"/>
      <c r="F106" s="611"/>
      <c r="G106" s="611"/>
      <c r="H106" s="611"/>
      <c r="I106" s="611"/>
      <c r="J106" s="611"/>
      <c r="K106" s="611"/>
      <c r="L106" s="612"/>
      <c r="M106" s="613" t="str">
        <f>IF(ISBLANK(発行依頼書!F191),"",発行依頼書!F191)</f>
        <v/>
      </c>
      <c r="N106" s="611"/>
      <c r="O106" s="611"/>
      <c r="P106" s="611"/>
      <c r="Q106" s="611"/>
      <c r="R106" s="611"/>
      <c r="S106" s="611"/>
      <c r="T106" s="611"/>
      <c r="U106" s="612"/>
      <c r="V106" s="614" t="str">
        <f>IF(ISBLANK(発行依頼書!W192),"",CONCATENATE(発行依頼書!W192,発行依頼書!X191))</f>
        <v/>
      </c>
      <c r="W106" s="615"/>
      <c r="X106" s="615"/>
      <c r="Y106" s="616"/>
      <c r="Z106" s="613" t="str">
        <f>IF(ISBLANK(発行依頼書!I191),"",発行依頼書!I191)</f>
        <v/>
      </c>
      <c r="AA106" s="611"/>
      <c r="AB106" s="611"/>
      <c r="AC106" s="611"/>
      <c r="AD106" s="611"/>
      <c r="AE106" s="611"/>
      <c r="AF106" s="611"/>
      <c r="AG106" s="611"/>
      <c r="AH106" s="611"/>
      <c r="AI106" s="617"/>
      <c r="AJ106" s="10"/>
      <c r="AL106" s="47"/>
      <c r="AM106" s="47"/>
      <c r="AN106" s="47"/>
      <c r="AO106" s="47"/>
      <c r="AP106" s="47"/>
    </row>
    <row r="107" spans="1:42" ht="17.25" customHeight="1" x14ac:dyDescent="0.15">
      <c r="A107" s="7"/>
      <c r="B107" s="610" t="str">
        <f>IF(ISBLANK(発行依頼書!C193),"",発行依頼書!C193)</f>
        <v/>
      </c>
      <c r="C107" s="611"/>
      <c r="D107" s="611"/>
      <c r="E107" s="611"/>
      <c r="F107" s="611"/>
      <c r="G107" s="611"/>
      <c r="H107" s="611"/>
      <c r="I107" s="611"/>
      <c r="J107" s="611"/>
      <c r="K107" s="611"/>
      <c r="L107" s="612"/>
      <c r="M107" s="613" t="str">
        <f>IF(ISBLANK(発行依頼書!F193),"",発行依頼書!F193)</f>
        <v/>
      </c>
      <c r="N107" s="611"/>
      <c r="O107" s="611"/>
      <c r="P107" s="611"/>
      <c r="Q107" s="611"/>
      <c r="R107" s="611"/>
      <c r="S107" s="611"/>
      <c r="T107" s="611"/>
      <c r="U107" s="612"/>
      <c r="V107" s="614" t="str">
        <f>IF(ISBLANK(発行依頼書!W194),"",CONCATENATE(発行依頼書!W194,発行依頼書!X193))</f>
        <v/>
      </c>
      <c r="W107" s="615"/>
      <c r="X107" s="615"/>
      <c r="Y107" s="616"/>
      <c r="Z107" s="613" t="str">
        <f>IF(ISBLANK(発行依頼書!I193),"",発行依頼書!I193)</f>
        <v/>
      </c>
      <c r="AA107" s="611"/>
      <c r="AB107" s="611"/>
      <c r="AC107" s="611"/>
      <c r="AD107" s="611"/>
      <c r="AE107" s="611"/>
      <c r="AF107" s="611"/>
      <c r="AG107" s="611"/>
      <c r="AH107" s="611"/>
      <c r="AI107" s="617"/>
      <c r="AJ107" s="10"/>
      <c r="AL107" s="47"/>
      <c r="AM107" s="47"/>
      <c r="AN107" s="47"/>
      <c r="AO107" s="47"/>
      <c r="AP107" s="47"/>
    </row>
    <row r="108" spans="1:42" ht="17.25" customHeight="1" x14ac:dyDescent="0.15">
      <c r="A108" s="7"/>
      <c r="B108" s="602" t="str">
        <f>IF(ISBLANK(発行依頼書!C195),"",発行依頼書!C195)</f>
        <v/>
      </c>
      <c r="C108" s="603"/>
      <c r="D108" s="603"/>
      <c r="E108" s="603"/>
      <c r="F108" s="603"/>
      <c r="G108" s="603"/>
      <c r="H108" s="603"/>
      <c r="I108" s="603"/>
      <c r="J108" s="603"/>
      <c r="K108" s="603"/>
      <c r="L108" s="604"/>
      <c r="M108" s="605" t="str">
        <f>IF(ISBLANK(発行依頼書!F195),"",発行依頼書!F195)</f>
        <v/>
      </c>
      <c r="N108" s="603"/>
      <c r="O108" s="603"/>
      <c r="P108" s="603"/>
      <c r="Q108" s="603"/>
      <c r="R108" s="603"/>
      <c r="S108" s="603"/>
      <c r="T108" s="603"/>
      <c r="U108" s="604"/>
      <c r="V108" s="606" t="str">
        <f>IF(ISBLANK(発行依頼書!W196),"",CONCATENATE(発行依頼書!W196,発行依頼書!X195))</f>
        <v/>
      </c>
      <c r="W108" s="607"/>
      <c r="X108" s="607"/>
      <c r="Y108" s="608"/>
      <c r="Z108" s="605" t="str">
        <f>IF(ISBLANK(発行依頼書!I195),"",発行依頼書!I195)</f>
        <v/>
      </c>
      <c r="AA108" s="603"/>
      <c r="AB108" s="603"/>
      <c r="AC108" s="603"/>
      <c r="AD108" s="603"/>
      <c r="AE108" s="603"/>
      <c r="AF108" s="603"/>
      <c r="AG108" s="603"/>
      <c r="AH108" s="603"/>
      <c r="AI108" s="609"/>
      <c r="AJ108" s="10"/>
      <c r="AL108" s="47"/>
      <c r="AM108" s="47"/>
      <c r="AN108" s="47"/>
      <c r="AO108" s="47"/>
      <c r="AP108" s="47"/>
    </row>
    <row r="109" spans="1:42" x14ac:dyDescent="0.15">
      <c r="A109" s="13"/>
      <c r="AI109" s="40" t="str">
        <f>$AB$2</f>
        <v>9991234567-89</v>
      </c>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x14ac:dyDescent="0.15">
      <c r="A113" s="13"/>
      <c r="AJ113" s="14"/>
      <c r="AL113" s="47"/>
      <c r="AM113" s="47"/>
      <c r="AN113" s="47"/>
      <c r="AO113" s="47"/>
      <c r="AP113" s="47"/>
    </row>
    <row r="114" spans="1:42" ht="17.25" customHeight="1" x14ac:dyDescent="0.15">
      <c r="A114" s="7"/>
      <c r="B114" s="626" t="s">
        <v>94</v>
      </c>
      <c r="C114" s="627"/>
      <c r="D114" s="627"/>
      <c r="E114" s="627"/>
      <c r="F114" s="627"/>
      <c r="G114" s="627"/>
      <c r="H114" s="627"/>
      <c r="I114" s="627"/>
      <c r="J114" s="627"/>
      <c r="K114" s="627"/>
      <c r="L114" s="628"/>
      <c r="M114" s="629" t="s">
        <v>95</v>
      </c>
      <c r="N114" s="627"/>
      <c r="O114" s="627"/>
      <c r="P114" s="627"/>
      <c r="Q114" s="627"/>
      <c r="R114" s="627"/>
      <c r="S114" s="627"/>
      <c r="T114" s="627"/>
      <c r="U114" s="628"/>
      <c r="V114" s="629" t="s">
        <v>96</v>
      </c>
      <c r="W114" s="627"/>
      <c r="X114" s="627"/>
      <c r="Y114" s="628"/>
      <c r="Z114" s="629" t="s">
        <v>606</v>
      </c>
      <c r="AA114" s="627"/>
      <c r="AB114" s="627"/>
      <c r="AC114" s="627"/>
      <c r="AD114" s="627"/>
      <c r="AE114" s="627"/>
      <c r="AF114" s="627"/>
      <c r="AG114" s="627"/>
      <c r="AH114" s="627"/>
      <c r="AI114" s="630"/>
      <c r="AJ114" s="10"/>
      <c r="AL114" s="47"/>
      <c r="AM114" s="47"/>
      <c r="AN114" s="47"/>
      <c r="AO114" s="47"/>
      <c r="AP114" s="47"/>
    </row>
    <row r="115" spans="1:42" ht="17.25" customHeight="1" x14ac:dyDescent="0.15">
      <c r="A115" s="7"/>
      <c r="B115" s="621" t="str">
        <f>IF(ISBLANK(発行依頼書!C197),"",発行依頼書!C197)</f>
        <v/>
      </c>
      <c r="C115" s="619"/>
      <c r="D115" s="619"/>
      <c r="E115" s="619"/>
      <c r="F115" s="619"/>
      <c r="G115" s="619"/>
      <c r="H115" s="619"/>
      <c r="I115" s="619"/>
      <c r="J115" s="619"/>
      <c r="K115" s="619"/>
      <c r="L115" s="622"/>
      <c r="M115" s="618" t="str">
        <f>IF(ISBLANK(発行依頼書!F197),"",発行依頼書!F197)</f>
        <v/>
      </c>
      <c r="N115" s="619"/>
      <c r="O115" s="619"/>
      <c r="P115" s="619"/>
      <c r="Q115" s="619"/>
      <c r="R115" s="619"/>
      <c r="S115" s="619"/>
      <c r="T115" s="619"/>
      <c r="U115" s="622"/>
      <c r="V115" s="623" t="str">
        <f>IF(ISBLANK(発行依頼書!W198),"",CONCATENATE(発行依頼書!W198,発行依頼書!X197))</f>
        <v/>
      </c>
      <c r="W115" s="624"/>
      <c r="X115" s="624"/>
      <c r="Y115" s="625"/>
      <c r="Z115" s="618" t="str">
        <f>IF(ISBLANK(発行依頼書!I197),"",発行依頼書!I197)</f>
        <v/>
      </c>
      <c r="AA115" s="619"/>
      <c r="AB115" s="619"/>
      <c r="AC115" s="619"/>
      <c r="AD115" s="619"/>
      <c r="AE115" s="619"/>
      <c r="AF115" s="619"/>
      <c r="AG115" s="619"/>
      <c r="AH115" s="619"/>
      <c r="AI115" s="620"/>
      <c r="AJ115" s="10"/>
      <c r="AL115" s="47"/>
      <c r="AM115" s="47"/>
      <c r="AN115" s="47"/>
      <c r="AO115" s="47"/>
      <c r="AP115" s="47"/>
    </row>
    <row r="116" spans="1:42" ht="17.25" customHeight="1" x14ac:dyDescent="0.15">
      <c r="A116" s="7"/>
      <c r="B116" s="610" t="str">
        <f>IF(ISBLANK(発行依頼書!C199),"",発行依頼書!C199)</f>
        <v/>
      </c>
      <c r="C116" s="611"/>
      <c r="D116" s="611"/>
      <c r="E116" s="611"/>
      <c r="F116" s="611"/>
      <c r="G116" s="611"/>
      <c r="H116" s="611"/>
      <c r="I116" s="611"/>
      <c r="J116" s="611"/>
      <c r="K116" s="611"/>
      <c r="L116" s="612"/>
      <c r="M116" s="613" t="str">
        <f>IF(ISBLANK(発行依頼書!F199),"",発行依頼書!F199)</f>
        <v/>
      </c>
      <c r="N116" s="611"/>
      <c r="O116" s="611"/>
      <c r="P116" s="611"/>
      <c r="Q116" s="611"/>
      <c r="R116" s="611"/>
      <c r="S116" s="611"/>
      <c r="T116" s="611"/>
      <c r="U116" s="612"/>
      <c r="V116" s="614" t="str">
        <f>IF(ISBLANK(発行依頼書!W200),"",CONCATENATE(発行依頼書!W200,発行依頼書!X199))</f>
        <v/>
      </c>
      <c r="W116" s="615"/>
      <c r="X116" s="615"/>
      <c r="Y116" s="616"/>
      <c r="Z116" s="613" t="str">
        <f>IF(ISBLANK(発行依頼書!I199),"",発行依頼書!I199)</f>
        <v/>
      </c>
      <c r="AA116" s="611"/>
      <c r="AB116" s="611"/>
      <c r="AC116" s="611"/>
      <c r="AD116" s="611"/>
      <c r="AE116" s="611"/>
      <c r="AF116" s="611"/>
      <c r="AG116" s="611"/>
      <c r="AH116" s="611"/>
      <c r="AI116" s="617"/>
      <c r="AJ116" s="10"/>
      <c r="AL116" s="47"/>
      <c r="AM116" s="47"/>
      <c r="AN116" s="47"/>
      <c r="AO116" s="47"/>
      <c r="AP116" s="47"/>
    </row>
    <row r="117" spans="1:42" ht="17.25" customHeight="1" x14ac:dyDescent="0.15">
      <c r="A117" s="7"/>
      <c r="B117" s="610" t="str">
        <f>IF(ISBLANK(発行依頼書!C201),"",発行依頼書!C201)</f>
        <v/>
      </c>
      <c r="C117" s="611"/>
      <c r="D117" s="611"/>
      <c r="E117" s="611"/>
      <c r="F117" s="611"/>
      <c r="G117" s="611"/>
      <c r="H117" s="611"/>
      <c r="I117" s="611"/>
      <c r="J117" s="611"/>
      <c r="K117" s="611"/>
      <c r="L117" s="612"/>
      <c r="M117" s="613" t="str">
        <f>IF(ISBLANK(発行依頼書!F201),"",発行依頼書!F201)</f>
        <v/>
      </c>
      <c r="N117" s="611"/>
      <c r="O117" s="611"/>
      <c r="P117" s="611"/>
      <c r="Q117" s="611"/>
      <c r="R117" s="611"/>
      <c r="S117" s="611"/>
      <c r="T117" s="611"/>
      <c r="U117" s="612"/>
      <c r="V117" s="614" t="str">
        <f>IF(ISBLANK(発行依頼書!W202),"",CONCATENATE(発行依頼書!W202,発行依頼書!X201))</f>
        <v/>
      </c>
      <c r="W117" s="615"/>
      <c r="X117" s="615"/>
      <c r="Y117" s="616"/>
      <c r="Z117" s="613" t="str">
        <f>IF(ISBLANK(発行依頼書!I201),"",発行依頼書!I201)</f>
        <v/>
      </c>
      <c r="AA117" s="611"/>
      <c r="AB117" s="611"/>
      <c r="AC117" s="611"/>
      <c r="AD117" s="611"/>
      <c r="AE117" s="611"/>
      <c r="AF117" s="611"/>
      <c r="AG117" s="611"/>
      <c r="AH117" s="611"/>
      <c r="AI117" s="617"/>
      <c r="AJ117" s="10"/>
    </row>
    <row r="118" spans="1:42" ht="17.25" customHeight="1" x14ac:dyDescent="0.15">
      <c r="A118" s="7"/>
      <c r="B118" s="610" t="str">
        <f>IF(ISBLANK(発行依頼書!C203),"",発行依頼書!C203)</f>
        <v/>
      </c>
      <c r="C118" s="611"/>
      <c r="D118" s="611"/>
      <c r="E118" s="611"/>
      <c r="F118" s="611"/>
      <c r="G118" s="611"/>
      <c r="H118" s="611"/>
      <c r="I118" s="611"/>
      <c r="J118" s="611"/>
      <c r="K118" s="611"/>
      <c r="L118" s="612"/>
      <c r="M118" s="613" t="str">
        <f>IF(ISBLANK(発行依頼書!F203),"",発行依頼書!F203)</f>
        <v/>
      </c>
      <c r="N118" s="611"/>
      <c r="O118" s="611"/>
      <c r="P118" s="611"/>
      <c r="Q118" s="611"/>
      <c r="R118" s="611"/>
      <c r="S118" s="611"/>
      <c r="T118" s="611"/>
      <c r="U118" s="612"/>
      <c r="V118" s="614" t="str">
        <f>IF(ISBLANK(発行依頼書!W204),"",CONCATENATE(発行依頼書!W204,発行依頼書!X203))</f>
        <v/>
      </c>
      <c r="W118" s="615"/>
      <c r="X118" s="615"/>
      <c r="Y118" s="616"/>
      <c r="Z118" s="613" t="str">
        <f>IF(ISBLANK(発行依頼書!I203),"",発行依頼書!I203)</f>
        <v/>
      </c>
      <c r="AA118" s="611"/>
      <c r="AB118" s="611"/>
      <c r="AC118" s="611"/>
      <c r="AD118" s="611"/>
      <c r="AE118" s="611"/>
      <c r="AF118" s="611"/>
      <c r="AG118" s="611"/>
      <c r="AH118" s="611"/>
      <c r="AI118" s="617"/>
      <c r="AJ118" s="10"/>
    </row>
    <row r="119" spans="1:42" ht="17.25" customHeight="1" x14ac:dyDescent="0.15">
      <c r="A119" s="7"/>
      <c r="B119" s="610" t="str">
        <f>IF(ISBLANK(発行依頼書!C205),"",発行依頼書!C205)</f>
        <v/>
      </c>
      <c r="C119" s="611"/>
      <c r="D119" s="611"/>
      <c r="E119" s="611"/>
      <c r="F119" s="611"/>
      <c r="G119" s="611"/>
      <c r="H119" s="611"/>
      <c r="I119" s="611"/>
      <c r="J119" s="611"/>
      <c r="K119" s="611"/>
      <c r="L119" s="612"/>
      <c r="M119" s="613" t="str">
        <f>IF(ISBLANK(発行依頼書!F205),"",発行依頼書!F205)</f>
        <v/>
      </c>
      <c r="N119" s="611"/>
      <c r="O119" s="611"/>
      <c r="P119" s="611"/>
      <c r="Q119" s="611"/>
      <c r="R119" s="611"/>
      <c r="S119" s="611"/>
      <c r="T119" s="611"/>
      <c r="U119" s="612"/>
      <c r="V119" s="614" t="str">
        <f>IF(ISBLANK(発行依頼書!W206),"",CONCATENATE(発行依頼書!W206,発行依頼書!X205))</f>
        <v/>
      </c>
      <c r="W119" s="615"/>
      <c r="X119" s="615"/>
      <c r="Y119" s="616"/>
      <c r="Z119" s="613" t="str">
        <f>IF(ISBLANK(発行依頼書!I205),"",発行依頼書!I205)</f>
        <v/>
      </c>
      <c r="AA119" s="611"/>
      <c r="AB119" s="611"/>
      <c r="AC119" s="611"/>
      <c r="AD119" s="611"/>
      <c r="AE119" s="611"/>
      <c r="AF119" s="611"/>
      <c r="AG119" s="611"/>
      <c r="AH119" s="611"/>
      <c r="AI119" s="617"/>
      <c r="AJ119" s="10"/>
    </row>
    <row r="120" spans="1:42" ht="17.25" customHeight="1" x14ac:dyDescent="0.15">
      <c r="A120" s="7"/>
      <c r="B120" s="610" t="str">
        <f>IF(ISBLANK(発行依頼書!C207),"",発行依頼書!C207)</f>
        <v/>
      </c>
      <c r="C120" s="611"/>
      <c r="D120" s="611"/>
      <c r="E120" s="611"/>
      <c r="F120" s="611"/>
      <c r="G120" s="611"/>
      <c r="H120" s="611"/>
      <c r="I120" s="611"/>
      <c r="J120" s="611"/>
      <c r="K120" s="611"/>
      <c r="L120" s="612"/>
      <c r="M120" s="613" t="str">
        <f>IF(ISBLANK(発行依頼書!F207),"",発行依頼書!F207)</f>
        <v/>
      </c>
      <c r="N120" s="611"/>
      <c r="O120" s="611"/>
      <c r="P120" s="611"/>
      <c r="Q120" s="611"/>
      <c r="R120" s="611"/>
      <c r="S120" s="611"/>
      <c r="T120" s="611"/>
      <c r="U120" s="612"/>
      <c r="V120" s="614" t="str">
        <f>IF(ISBLANK(発行依頼書!W208),"",CONCATENATE(発行依頼書!W208,発行依頼書!X207))</f>
        <v/>
      </c>
      <c r="W120" s="615"/>
      <c r="X120" s="615"/>
      <c r="Y120" s="616"/>
      <c r="Z120" s="613" t="str">
        <f>IF(ISBLANK(発行依頼書!I207),"",発行依頼書!I207)</f>
        <v/>
      </c>
      <c r="AA120" s="611"/>
      <c r="AB120" s="611"/>
      <c r="AC120" s="611"/>
      <c r="AD120" s="611"/>
      <c r="AE120" s="611"/>
      <c r="AF120" s="611"/>
      <c r="AG120" s="611"/>
      <c r="AH120" s="611"/>
      <c r="AI120" s="617"/>
      <c r="AJ120" s="10"/>
    </row>
    <row r="121" spans="1:42" ht="17.25" customHeight="1" x14ac:dyDescent="0.15">
      <c r="A121" s="7"/>
      <c r="B121" s="610" t="str">
        <f>IF(ISBLANK(発行依頼書!C209),"",発行依頼書!C209)</f>
        <v/>
      </c>
      <c r="C121" s="611"/>
      <c r="D121" s="611"/>
      <c r="E121" s="611"/>
      <c r="F121" s="611"/>
      <c r="G121" s="611"/>
      <c r="H121" s="611"/>
      <c r="I121" s="611"/>
      <c r="J121" s="611"/>
      <c r="K121" s="611"/>
      <c r="L121" s="612"/>
      <c r="M121" s="613" t="str">
        <f>IF(ISBLANK(発行依頼書!F209),"",発行依頼書!F209)</f>
        <v/>
      </c>
      <c r="N121" s="611"/>
      <c r="O121" s="611"/>
      <c r="P121" s="611"/>
      <c r="Q121" s="611"/>
      <c r="R121" s="611"/>
      <c r="S121" s="611"/>
      <c r="T121" s="611"/>
      <c r="U121" s="612"/>
      <c r="V121" s="614" t="str">
        <f>IF(ISBLANK(発行依頼書!W210),"",CONCATENATE(発行依頼書!W210,発行依頼書!X209))</f>
        <v/>
      </c>
      <c r="W121" s="615"/>
      <c r="X121" s="615"/>
      <c r="Y121" s="616"/>
      <c r="Z121" s="613" t="str">
        <f>IF(ISBLANK(発行依頼書!I209),"",発行依頼書!I209)</f>
        <v/>
      </c>
      <c r="AA121" s="611"/>
      <c r="AB121" s="611"/>
      <c r="AC121" s="611"/>
      <c r="AD121" s="611"/>
      <c r="AE121" s="611"/>
      <c r="AF121" s="611"/>
      <c r="AG121" s="611"/>
      <c r="AH121" s="611"/>
      <c r="AI121" s="617"/>
      <c r="AJ121" s="10"/>
    </row>
    <row r="122" spans="1:42" ht="17.25" customHeight="1" x14ac:dyDescent="0.15">
      <c r="A122" s="7"/>
      <c r="B122" s="610" t="str">
        <f>IF(ISBLANK(発行依頼書!C211),"",発行依頼書!C211)</f>
        <v/>
      </c>
      <c r="C122" s="611"/>
      <c r="D122" s="611"/>
      <c r="E122" s="611"/>
      <c r="F122" s="611"/>
      <c r="G122" s="611"/>
      <c r="H122" s="611"/>
      <c r="I122" s="611"/>
      <c r="J122" s="611"/>
      <c r="K122" s="611"/>
      <c r="L122" s="612"/>
      <c r="M122" s="613" t="str">
        <f>IF(ISBLANK(発行依頼書!F211),"",発行依頼書!F211)</f>
        <v/>
      </c>
      <c r="N122" s="611"/>
      <c r="O122" s="611"/>
      <c r="P122" s="611"/>
      <c r="Q122" s="611"/>
      <c r="R122" s="611"/>
      <c r="S122" s="611"/>
      <c r="T122" s="611"/>
      <c r="U122" s="612"/>
      <c r="V122" s="614" t="str">
        <f>IF(ISBLANK(発行依頼書!W212),"",CONCATENATE(発行依頼書!W212,発行依頼書!X211))</f>
        <v/>
      </c>
      <c r="W122" s="615"/>
      <c r="X122" s="615"/>
      <c r="Y122" s="616"/>
      <c r="Z122" s="613" t="str">
        <f>IF(ISBLANK(発行依頼書!I211),"",発行依頼書!I211)</f>
        <v/>
      </c>
      <c r="AA122" s="611"/>
      <c r="AB122" s="611"/>
      <c r="AC122" s="611"/>
      <c r="AD122" s="611"/>
      <c r="AE122" s="611"/>
      <c r="AF122" s="611"/>
      <c r="AG122" s="611"/>
      <c r="AH122" s="611"/>
      <c r="AI122" s="617"/>
      <c r="AJ122" s="10"/>
    </row>
    <row r="123" spans="1:42" ht="17.25" customHeight="1" x14ac:dyDescent="0.15">
      <c r="A123" s="7"/>
      <c r="B123" s="610" t="str">
        <f>IF(ISBLANK(発行依頼書!C213),"",発行依頼書!C213)</f>
        <v/>
      </c>
      <c r="C123" s="611"/>
      <c r="D123" s="611"/>
      <c r="E123" s="611"/>
      <c r="F123" s="611"/>
      <c r="G123" s="611"/>
      <c r="H123" s="611"/>
      <c r="I123" s="611"/>
      <c r="J123" s="611"/>
      <c r="K123" s="611"/>
      <c r="L123" s="612"/>
      <c r="M123" s="613" t="str">
        <f>IF(ISBLANK(発行依頼書!F213),"",発行依頼書!F213)</f>
        <v/>
      </c>
      <c r="N123" s="611"/>
      <c r="O123" s="611"/>
      <c r="P123" s="611"/>
      <c r="Q123" s="611"/>
      <c r="R123" s="611"/>
      <c r="S123" s="611"/>
      <c r="T123" s="611"/>
      <c r="U123" s="612"/>
      <c r="V123" s="614" t="str">
        <f>IF(ISBLANK(発行依頼書!W214),"",CONCATENATE(発行依頼書!W214,発行依頼書!X213))</f>
        <v/>
      </c>
      <c r="W123" s="615"/>
      <c r="X123" s="615"/>
      <c r="Y123" s="616"/>
      <c r="Z123" s="613" t="str">
        <f>IF(ISBLANK(発行依頼書!I213),"",発行依頼書!I213)</f>
        <v/>
      </c>
      <c r="AA123" s="611"/>
      <c r="AB123" s="611"/>
      <c r="AC123" s="611"/>
      <c r="AD123" s="611"/>
      <c r="AE123" s="611"/>
      <c r="AF123" s="611"/>
      <c r="AG123" s="611"/>
      <c r="AH123" s="611"/>
      <c r="AI123" s="617"/>
      <c r="AJ123" s="10"/>
    </row>
    <row r="124" spans="1:42" ht="17.25" customHeight="1" x14ac:dyDescent="0.15">
      <c r="A124" s="7"/>
      <c r="B124" s="610" t="str">
        <f>IF(ISBLANK(発行依頼書!C215),"",発行依頼書!C215)</f>
        <v/>
      </c>
      <c r="C124" s="611"/>
      <c r="D124" s="611"/>
      <c r="E124" s="611"/>
      <c r="F124" s="611"/>
      <c r="G124" s="611"/>
      <c r="H124" s="611"/>
      <c r="I124" s="611"/>
      <c r="J124" s="611"/>
      <c r="K124" s="611"/>
      <c r="L124" s="612"/>
      <c r="M124" s="613" t="str">
        <f>IF(ISBLANK(発行依頼書!F215),"",発行依頼書!F215)</f>
        <v/>
      </c>
      <c r="N124" s="611"/>
      <c r="O124" s="611"/>
      <c r="P124" s="611"/>
      <c r="Q124" s="611"/>
      <c r="R124" s="611"/>
      <c r="S124" s="611"/>
      <c r="T124" s="611"/>
      <c r="U124" s="612"/>
      <c r="V124" s="614" t="str">
        <f>IF(ISBLANK(発行依頼書!W216),"",CONCATENATE(発行依頼書!W216,発行依頼書!X215))</f>
        <v/>
      </c>
      <c r="W124" s="615"/>
      <c r="X124" s="615"/>
      <c r="Y124" s="616"/>
      <c r="Z124" s="613" t="str">
        <f>IF(ISBLANK(発行依頼書!I215),"",発行依頼書!I215)</f>
        <v/>
      </c>
      <c r="AA124" s="611"/>
      <c r="AB124" s="611"/>
      <c r="AC124" s="611"/>
      <c r="AD124" s="611"/>
      <c r="AE124" s="611"/>
      <c r="AF124" s="611"/>
      <c r="AG124" s="611"/>
      <c r="AH124" s="611"/>
      <c r="AI124" s="617"/>
      <c r="AJ124" s="10"/>
    </row>
    <row r="125" spans="1:42" ht="17.25" customHeight="1" x14ac:dyDescent="0.15">
      <c r="A125" s="7"/>
      <c r="B125" s="610" t="str">
        <f>IF(ISBLANK(発行依頼書!C217),"",発行依頼書!C217)</f>
        <v/>
      </c>
      <c r="C125" s="611"/>
      <c r="D125" s="611"/>
      <c r="E125" s="611"/>
      <c r="F125" s="611"/>
      <c r="G125" s="611"/>
      <c r="H125" s="611"/>
      <c r="I125" s="611"/>
      <c r="J125" s="611"/>
      <c r="K125" s="611"/>
      <c r="L125" s="612"/>
      <c r="M125" s="613" t="str">
        <f>IF(ISBLANK(発行依頼書!F217),"",発行依頼書!F217)</f>
        <v/>
      </c>
      <c r="N125" s="611"/>
      <c r="O125" s="611"/>
      <c r="P125" s="611"/>
      <c r="Q125" s="611"/>
      <c r="R125" s="611"/>
      <c r="S125" s="611"/>
      <c r="T125" s="611"/>
      <c r="U125" s="612"/>
      <c r="V125" s="614" t="str">
        <f>IF(ISBLANK(発行依頼書!W218),"",CONCATENATE(発行依頼書!W218,発行依頼書!X217))</f>
        <v/>
      </c>
      <c r="W125" s="615"/>
      <c r="X125" s="615"/>
      <c r="Y125" s="616"/>
      <c r="Z125" s="613" t="str">
        <f>IF(ISBLANK(発行依頼書!I217),"",発行依頼書!I217)</f>
        <v/>
      </c>
      <c r="AA125" s="611"/>
      <c r="AB125" s="611"/>
      <c r="AC125" s="611"/>
      <c r="AD125" s="611"/>
      <c r="AE125" s="611"/>
      <c r="AF125" s="611"/>
      <c r="AG125" s="611"/>
      <c r="AH125" s="611"/>
      <c r="AI125" s="617"/>
      <c r="AJ125" s="10"/>
    </row>
    <row r="126" spans="1:42" ht="17.25" customHeight="1" x14ac:dyDescent="0.15">
      <c r="A126" s="7"/>
      <c r="B126" s="610" t="str">
        <f>IF(ISBLANK(発行依頼書!C219),"",発行依頼書!C219)</f>
        <v/>
      </c>
      <c r="C126" s="611"/>
      <c r="D126" s="611"/>
      <c r="E126" s="611"/>
      <c r="F126" s="611"/>
      <c r="G126" s="611"/>
      <c r="H126" s="611"/>
      <c r="I126" s="611"/>
      <c r="J126" s="611"/>
      <c r="K126" s="611"/>
      <c r="L126" s="612"/>
      <c r="M126" s="613" t="str">
        <f>IF(ISBLANK(発行依頼書!F219),"",発行依頼書!F219)</f>
        <v/>
      </c>
      <c r="N126" s="611"/>
      <c r="O126" s="611"/>
      <c r="P126" s="611"/>
      <c r="Q126" s="611"/>
      <c r="R126" s="611"/>
      <c r="S126" s="611"/>
      <c r="T126" s="611"/>
      <c r="U126" s="612"/>
      <c r="V126" s="614" t="str">
        <f>IF(ISBLANK(発行依頼書!W220),"",CONCATENATE(発行依頼書!W220,発行依頼書!X219))</f>
        <v/>
      </c>
      <c r="W126" s="615"/>
      <c r="X126" s="615"/>
      <c r="Y126" s="616"/>
      <c r="Z126" s="613" t="str">
        <f>IF(ISBLANK(発行依頼書!I219),"",発行依頼書!I219)</f>
        <v/>
      </c>
      <c r="AA126" s="611"/>
      <c r="AB126" s="611"/>
      <c r="AC126" s="611"/>
      <c r="AD126" s="611"/>
      <c r="AE126" s="611"/>
      <c r="AF126" s="611"/>
      <c r="AG126" s="611"/>
      <c r="AH126" s="611"/>
      <c r="AI126" s="617"/>
      <c r="AJ126" s="10"/>
    </row>
    <row r="127" spans="1:42" ht="17.25" customHeight="1" x14ac:dyDescent="0.15">
      <c r="A127" s="7"/>
      <c r="B127" s="610" t="str">
        <f>IF(ISBLANK(発行依頼書!C221),"",発行依頼書!C221)</f>
        <v/>
      </c>
      <c r="C127" s="611"/>
      <c r="D127" s="611"/>
      <c r="E127" s="611"/>
      <c r="F127" s="611"/>
      <c r="G127" s="611"/>
      <c r="H127" s="611"/>
      <c r="I127" s="611"/>
      <c r="J127" s="611"/>
      <c r="K127" s="611"/>
      <c r="L127" s="612"/>
      <c r="M127" s="613" t="str">
        <f>IF(ISBLANK(発行依頼書!F221),"",発行依頼書!F221)</f>
        <v/>
      </c>
      <c r="N127" s="611"/>
      <c r="O127" s="611"/>
      <c r="P127" s="611"/>
      <c r="Q127" s="611"/>
      <c r="R127" s="611"/>
      <c r="S127" s="611"/>
      <c r="T127" s="611"/>
      <c r="U127" s="612"/>
      <c r="V127" s="614" t="str">
        <f>IF(ISBLANK(発行依頼書!W222),"",CONCATENATE(発行依頼書!W222,発行依頼書!X221))</f>
        <v/>
      </c>
      <c r="W127" s="615"/>
      <c r="X127" s="615"/>
      <c r="Y127" s="616"/>
      <c r="Z127" s="613" t="str">
        <f>IF(ISBLANK(発行依頼書!I221),"",発行依頼書!I221)</f>
        <v/>
      </c>
      <c r="AA127" s="611"/>
      <c r="AB127" s="611"/>
      <c r="AC127" s="611"/>
      <c r="AD127" s="611"/>
      <c r="AE127" s="611"/>
      <c r="AF127" s="611"/>
      <c r="AG127" s="611"/>
      <c r="AH127" s="611"/>
      <c r="AI127" s="617"/>
      <c r="AJ127" s="10"/>
    </row>
    <row r="128" spans="1:42" ht="17.25" customHeight="1" x14ac:dyDescent="0.15">
      <c r="A128" s="7"/>
      <c r="B128" s="610" t="str">
        <f>IF(ISBLANK(発行依頼書!C223),"",発行依頼書!C223)</f>
        <v/>
      </c>
      <c r="C128" s="611"/>
      <c r="D128" s="611"/>
      <c r="E128" s="611"/>
      <c r="F128" s="611"/>
      <c r="G128" s="611"/>
      <c r="H128" s="611"/>
      <c r="I128" s="611"/>
      <c r="J128" s="611"/>
      <c r="K128" s="611"/>
      <c r="L128" s="612"/>
      <c r="M128" s="613" t="str">
        <f>IF(ISBLANK(発行依頼書!F223),"",発行依頼書!F223)</f>
        <v/>
      </c>
      <c r="N128" s="611"/>
      <c r="O128" s="611"/>
      <c r="P128" s="611"/>
      <c r="Q128" s="611"/>
      <c r="R128" s="611"/>
      <c r="S128" s="611"/>
      <c r="T128" s="611"/>
      <c r="U128" s="612"/>
      <c r="V128" s="614" t="str">
        <f>IF(ISBLANK(発行依頼書!W224),"",CONCATENATE(発行依頼書!W224,発行依頼書!X223))</f>
        <v/>
      </c>
      <c r="W128" s="615"/>
      <c r="X128" s="615"/>
      <c r="Y128" s="616"/>
      <c r="Z128" s="613" t="str">
        <f>IF(ISBLANK(発行依頼書!I223),"",発行依頼書!I223)</f>
        <v/>
      </c>
      <c r="AA128" s="611"/>
      <c r="AB128" s="611"/>
      <c r="AC128" s="611"/>
      <c r="AD128" s="611"/>
      <c r="AE128" s="611"/>
      <c r="AF128" s="611"/>
      <c r="AG128" s="611"/>
      <c r="AH128" s="611"/>
      <c r="AI128" s="617"/>
      <c r="AJ128" s="10"/>
    </row>
    <row r="129" spans="1:36" ht="17.25" customHeight="1" x14ac:dyDescent="0.15">
      <c r="A129" s="7"/>
      <c r="B129" s="610" t="str">
        <f>IF(ISBLANK(発行依頼書!C225),"",発行依頼書!C225)</f>
        <v/>
      </c>
      <c r="C129" s="611"/>
      <c r="D129" s="611"/>
      <c r="E129" s="611"/>
      <c r="F129" s="611"/>
      <c r="G129" s="611"/>
      <c r="H129" s="611"/>
      <c r="I129" s="611"/>
      <c r="J129" s="611"/>
      <c r="K129" s="611"/>
      <c r="L129" s="612"/>
      <c r="M129" s="613" t="str">
        <f>IF(ISBLANK(発行依頼書!F225),"",発行依頼書!F225)</f>
        <v/>
      </c>
      <c r="N129" s="611"/>
      <c r="O129" s="611"/>
      <c r="P129" s="611"/>
      <c r="Q129" s="611"/>
      <c r="R129" s="611"/>
      <c r="S129" s="611"/>
      <c r="T129" s="611"/>
      <c r="U129" s="612"/>
      <c r="V129" s="614" t="str">
        <f>IF(ISBLANK(発行依頼書!W226),"",CONCATENATE(発行依頼書!W226,発行依頼書!X225))</f>
        <v/>
      </c>
      <c r="W129" s="615"/>
      <c r="X129" s="615"/>
      <c r="Y129" s="616"/>
      <c r="Z129" s="613" t="str">
        <f>IF(ISBLANK(発行依頼書!I225),"",発行依頼書!I225)</f>
        <v/>
      </c>
      <c r="AA129" s="611"/>
      <c r="AB129" s="611"/>
      <c r="AC129" s="611"/>
      <c r="AD129" s="611"/>
      <c r="AE129" s="611"/>
      <c r="AF129" s="611"/>
      <c r="AG129" s="611"/>
      <c r="AH129" s="611"/>
      <c r="AI129" s="617"/>
      <c r="AJ129" s="10"/>
    </row>
    <row r="130" spans="1:36" ht="17.25" customHeight="1" x14ac:dyDescent="0.15">
      <c r="A130" s="7"/>
      <c r="B130" s="610" t="str">
        <f>IF(ISBLANK(発行依頼書!C227),"",発行依頼書!C227)</f>
        <v/>
      </c>
      <c r="C130" s="611"/>
      <c r="D130" s="611"/>
      <c r="E130" s="611"/>
      <c r="F130" s="611"/>
      <c r="G130" s="611"/>
      <c r="H130" s="611"/>
      <c r="I130" s="611"/>
      <c r="J130" s="611"/>
      <c r="K130" s="611"/>
      <c r="L130" s="612"/>
      <c r="M130" s="613" t="str">
        <f>IF(ISBLANK(発行依頼書!F227),"",発行依頼書!F227)</f>
        <v/>
      </c>
      <c r="N130" s="611"/>
      <c r="O130" s="611"/>
      <c r="P130" s="611"/>
      <c r="Q130" s="611"/>
      <c r="R130" s="611"/>
      <c r="S130" s="611"/>
      <c r="T130" s="611"/>
      <c r="U130" s="612"/>
      <c r="V130" s="614" t="str">
        <f>IF(ISBLANK(発行依頼書!W228),"",CONCATENATE(発行依頼書!W228,発行依頼書!X227))</f>
        <v/>
      </c>
      <c r="W130" s="615"/>
      <c r="X130" s="615"/>
      <c r="Y130" s="616"/>
      <c r="Z130" s="613" t="str">
        <f>IF(ISBLANK(発行依頼書!I227),"",発行依頼書!I227)</f>
        <v/>
      </c>
      <c r="AA130" s="611"/>
      <c r="AB130" s="611"/>
      <c r="AC130" s="611"/>
      <c r="AD130" s="611"/>
      <c r="AE130" s="611"/>
      <c r="AF130" s="611"/>
      <c r="AG130" s="611"/>
      <c r="AH130" s="611"/>
      <c r="AI130" s="617"/>
      <c r="AJ130" s="10"/>
    </row>
    <row r="131" spans="1:36" ht="17.25" customHeight="1" x14ac:dyDescent="0.15">
      <c r="A131" s="7"/>
      <c r="B131" s="610" t="str">
        <f>IF(ISBLANK(発行依頼書!C229),"",発行依頼書!C229)</f>
        <v/>
      </c>
      <c r="C131" s="611"/>
      <c r="D131" s="611"/>
      <c r="E131" s="611"/>
      <c r="F131" s="611"/>
      <c r="G131" s="611"/>
      <c r="H131" s="611"/>
      <c r="I131" s="611"/>
      <c r="J131" s="611"/>
      <c r="K131" s="611"/>
      <c r="L131" s="612"/>
      <c r="M131" s="613" t="str">
        <f>IF(ISBLANK(発行依頼書!F229),"",発行依頼書!F229)</f>
        <v/>
      </c>
      <c r="N131" s="611"/>
      <c r="O131" s="611"/>
      <c r="P131" s="611"/>
      <c r="Q131" s="611"/>
      <c r="R131" s="611"/>
      <c r="S131" s="611"/>
      <c r="T131" s="611"/>
      <c r="U131" s="612"/>
      <c r="V131" s="614" t="str">
        <f>IF(ISBLANK(発行依頼書!W230),"",CONCATENATE(発行依頼書!W230,発行依頼書!X229))</f>
        <v/>
      </c>
      <c r="W131" s="615"/>
      <c r="X131" s="615"/>
      <c r="Y131" s="616"/>
      <c r="Z131" s="613" t="str">
        <f>IF(ISBLANK(発行依頼書!I229),"",発行依頼書!I229)</f>
        <v/>
      </c>
      <c r="AA131" s="611"/>
      <c r="AB131" s="611"/>
      <c r="AC131" s="611"/>
      <c r="AD131" s="611"/>
      <c r="AE131" s="611"/>
      <c r="AF131" s="611"/>
      <c r="AG131" s="611"/>
      <c r="AH131" s="611"/>
      <c r="AI131" s="617"/>
      <c r="AJ131" s="10"/>
    </row>
    <row r="132" spans="1:36" ht="17.25" customHeight="1" x14ac:dyDescent="0.15">
      <c r="A132" s="7"/>
      <c r="B132" s="610" t="str">
        <f>IF(ISBLANK(発行依頼書!C231),"",発行依頼書!C231)</f>
        <v/>
      </c>
      <c r="C132" s="611"/>
      <c r="D132" s="611"/>
      <c r="E132" s="611"/>
      <c r="F132" s="611"/>
      <c r="G132" s="611"/>
      <c r="H132" s="611"/>
      <c r="I132" s="611"/>
      <c r="J132" s="611"/>
      <c r="K132" s="611"/>
      <c r="L132" s="612"/>
      <c r="M132" s="613" t="str">
        <f>IF(ISBLANK(発行依頼書!F231),"",発行依頼書!F231)</f>
        <v/>
      </c>
      <c r="N132" s="611"/>
      <c r="O132" s="611"/>
      <c r="P132" s="611"/>
      <c r="Q132" s="611"/>
      <c r="R132" s="611"/>
      <c r="S132" s="611"/>
      <c r="T132" s="611"/>
      <c r="U132" s="612"/>
      <c r="V132" s="614" t="str">
        <f>IF(ISBLANK(発行依頼書!W232),"",CONCATENATE(発行依頼書!W232,発行依頼書!X231))</f>
        <v/>
      </c>
      <c r="W132" s="615"/>
      <c r="X132" s="615"/>
      <c r="Y132" s="616"/>
      <c r="Z132" s="613" t="str">
        <f>IF(ISBLANK(発行依頼書!I231),"",発行依頼書!I231)</f>
        <v/>
      </c>
      <c r="AA132" s="611"/>
      <c r="AB132" s="611"/>
      <c r="AC132" s="611"/>
      <c r="AD132" s="611"/>
      <c r="AE132" s="611"/>
      <c r="AF132" s="611"/>
      <c r="AG132" s="611"/>
      <c r="AH132" s="611"/>
      <c r="AI132" s="617"/>
      <c r="AJ132" s="10"/>
    </row>
    <row r="133" spans="1:36" ht="17.25" customHeight="1" x14ac:dyDescent="0.15">
      <c r="A133" s="7"/>
      <c r="B133" s="610" t="str">
        <f>IF(ISBLANK(発行依頼書!C233),"",発行依頼書!C233)</f>
        <v/>
      </c>
      <c r="C133" s="611"/>
      <c r="D133" s="611"/>
      <c r="E133" s="611"/>
      <c r="F133" s="611"/>
      <c r="G133" s="611"/>
      <c r="H133" s="611"/>
      <c r="I133" s="611"/>
      <c r="J133" s="611"/>
      <c r="K133" s="611"/>
      <c r="L133" s="612"/>
      <c r="M133" s="613" t="str">
        <f>IF(ISBLANK(発行依頼書!F233),"",発行依頼書!F233)</f>
        <v/>
      </c>
      <c r="N133" s="611"/>
      <c r="O133" s="611"/>
      <c r="P133" s="611"/>
      <c r="Q133" s="611"/>
      <c r="R133" s="611"/>
      <c r="S133" s="611"/>
      <c r="T133" s="611"/>
      <c r="U133" s="612"/>
      <c r="V133" s="614" t="str">
        <f>IF(ISBLANK(発行依頼書!W234),"",CONCATENATE(発行依頼書!W234,発行依頼書!X233))</f>
        <v/>
      </c>
      <c r="W133" s="615"/>
      <c r="X133" s="615"/>
      <c r="Y133" s="616"/>
      <c r="Z133" s="613" t="str">
        <f>IF(ISBLANK(発行依頼書!I233),"",発行依頼書!I233)</f>
        <v/>
      </c>
      <c r="AA133" s="611"/>
      <c r="AB133" s="611"/>
      <c r="AC133" s="611"/>
      <c r="AD133" s="611"/>
      <c r="AE133" s="611"/>
      <c r="AF133" s="611"/>
      <c r="AG133" s="611"/>
      <c r="AH133" s="611"/>
      <c r="AI133" s="617"/>
      <c r="AJ133" s="10"/>
    </row>
    <row r="134" spans="1:36" ht="17.25" customHeight="1" x14ac:dyDescent="0.15">
      <c r="A134" s="7"/>
      <c r="B134" s="610" t="str">
        <f>IF(ISBLANK(発行依頼書!C235),"",発行依頼書!C235)</f>
        <v/>
      </c>
      <c r="C134" s="611"/>
      <c r="D134" s="611"/>
      <c r="E134" s="611"/>
      <c r="F134" s="611"/>
      <c r="G134" s="611"/>
      <c r="H134" s="611"/>
      <c r="I134" s="611"/>
      <c r="J134" s="611"/>
      <c r="K134" s="611"/>
      <c r="L134" s="612"/>
      <c r="M134" s="613" t="str">
        <f>IF(ISBLANK(発行依頼書!F235),"",発行依頼書!F235)</f>
        <v/>
      </c>
      <c r="N134" s="611"/>
      <c r="O134" s="611"/>
      <c r="P134" s="611"/>
      <c r="Q134" s="611"/>
      <c r="R134" s="611"/>
      <c r="S134" s="611"/>
      <c r="T134" s="611"/>
      <c r="U134" s="612"/>
      <c r="V134" s="614" t="str">
        <f>IF(ISBLANK(発行依頼書!W236),"",CONCATENATE(発行依頼書!W236,発行依頼書!X235))</f>
        <v/>
      </c>
      <c r="W134" s="615"/>
      <c r="X134" s="615"/>
      <c r="Y134" s="616"/>
      <c r="Z134" s="613" t="str">
        <f>IF(ISBLANK(発行依頼書!I235),"",発行依頼書!I235)</f>
        <v/>
      </c>
      <c r="AA134" s="611"/>
      <c r="AB134" s="611"/>
      <c r="AC134" s="611"/>
      <c r="AD134" s="611"/>
      <c r="AE134" s="611"/>
      <c r="AF134" s="611"/>
      <c r="AG134" s="611"/>
      <c r="AH134" s="611"/>
      <c r="AI134" s="617"/>
      <c r="AJ134" s="10"/>
    </row>
    <row r="135" spans="1:36" ht="17.25" customHeight="1" x14ac:dyDescent="0.15">
      <c r="A135" s="7"/>
      <c r="B135" s="610" t="str">
        <f>IF(ISBLANK(発行依頼書!C237),"",発行依頼書!C237)</f>
        <v/>
      </c>
      <c r="C135" s="611"/>
      <c r="D135" s="611"/>
      <c r="E135" s="611"/>
      <c r="F135" s="611"/>
      <c r="G135" s="611"/>
      <c r="H135" s="611"/>
      <c r="I135" s="611"/>
      <c r="J135" s="611"/>
      <c r="K135" s="611"/>
      <c r="L135" s="612"/>
      <c r="M135" s="613" t="str">
        <f>IF(ISBLANK(発行依頼書!F237),"",発行依頼書!F237)</f>
        <v/>
      </c>
      <c r="N135" s="611"/>
      <c r="O135" s="611"/>
      <c r="P135" s="611"/>
      <c r="Q135" s="611"/>
      <c r="R135" s="611"/>
      <c r="S135" s="611"/>
      <c r="T135" s="611"/>
      <c r="U135" s="612"/>
      <c r="V135" s="614" t="str">
        <f>IF(ISBLANK(発行依頼書!W238),"",CONCATENATE(発行依頼書!W238,発行依頼書!X237))</f>
        <v/>
      </c>
      <c r="W135" s="615"/>
      <c r="X135" s="615"/>
      <c r="Y135" s="616"/>
      <c r="Z135" s="613" t="str">
        <f>IF(ISBLANK(発行依頼書!I237),"",発行依頼書!I237)</f>
        <v/>
      </c>
      <c r="AA135" s="611"/>
      <c r="AB135" s="611"/>
      <c r="AC135" s="611"/>
      <c r="AD135" s="611"/>
      <c r="AE135" s="611"/>
      <c r="AF135" s="611"/>
      <c r="AG135" s="611"/>
      <c r="AH135" s="611"/>
      <c r="AI135" s="617"/>
      <c r="AJ135" s="10"/>
    </row>
    <row r="136" spans="1:36" ht="17.25" customHeight="1" x14ac:dyDescent="0.15">
      <c r="A136" s="7"/>
      <c r="B136" s="610" t="str">
        <f>IF(ISBLANK(発行依頼書!C239),"",発行依頼書!C239)</f>
        <v/>
      </c>
      <c r="C136" s="611"/>
      <c r="D136" s="611"/>
      <c r="E136" s="611"/>
      <c r="F136" s="611"/>
      <c r="G136" s="611"/>
      <c r="H136" s="611"/>
      <c r="I136" s="611"/>
      <c r="J136" s="611"/>
      <c r="K136" s="611"/>
      <c r="L136" s="612"/>
      <c r="M136" s="613" t="str">
        <f>IF(ISBLANK(発行依頼書!F239),"",発行依頼書!F239)</f>
        <v/>
      </c>
      <c r="N136" s="611"/>
      <c r="O136" s="611"/>
      <c r="P136" s="611"/>
      <c r="Q136" s="611"/>
      <c r="R136" s="611"/>
      <c r="S136" s="611"/>
      <c r="T136" s="611"/>
      <c r="U136" s="612"/>
      <c r="V136" s="614" t="str">
        <f>IF(ISBLANK(発行依頼書!W240),"",CONCATENATE(発行依頼書!W240,発行依頼書!X239))</f>
        <v/>
      </c>
      <c r="W136" s="615"/>
      <c r="X136" s="615"/>
      <c r="Y136" s="616"/>
      <c r="Z136" s="613" t="str">
        <f>IF(ISBLANK(発行依頼書!I239),"",発行依頼書!I239)</f>
        <v/>
      </c>
      <c r="AA136" s="611"/>
      <c r="AB136" s="611"/>
      <c r="AC136" s="611"/>
      <c r="AD136" s="611"/>
      <c r="AE136" s="611"/>
      <c r="AF136" s="611"/>
      <c r="AG136" s="611"/>
      <c r="AH136" s="611"/>
      <c r="AI136" s="617"/>
      <c r="AJ136" s="10"/>
    </row>
    <row r="137" spans="1:36" ht="17.25" customHeight="1" x14ac:dyDescent="0.15">
      <c r="A137" s="7"/>
      <c r="B137" s="610" t="str">
        <f>IF(ISBLANK(発行依頼書!C241),"",発行依頼書!C241)</f>
        <v/>
      </c>
      <c r="C137" s="611"/>
      <c r="D137" s="611"/>
      <c r="E137" s="611"/>
      <c r="F137" s="611"/>
      <c r="G137" s="611"/>
      <c r="H137" s="611"/>
      <c r="I137" s="611"/>
      <c r="J137" s="611"/>
      <c r="K137" s="611"/>
      <c r="L137" s="612"/>
      <c r="M137" s="613" t="str">
        <f>IF(ISBLANK(発行依頼書!F241),"",発行依頼書!F241)</f>
        <v/>
      </c>
      <c r="N137" s="611"/>
      <c r="O137" s="611"/>
      <c r="P137" s="611"/>
      <c r="Q137" s="611"/>
      <c r="R137" s="611"/>
      <c r="S137" s="611"/>
      <c r="T137" s="611"/>
      <c r="U137" s="612"/>
      <c r="V137" s="614" t="str">
        <f>IF(ISBLANK(発行依頼書!W242),"",CONCATENATE(発行依頼書!W242,発行依頼書!X241))</f>
        <v/>
      </c>
      <c r="W137" s="615"/>
      <c r="X137" s="615"/>
      <c r="Y137" s="616"/>
      <c r="Z137" s="613" t="str">
        <f>IF(ISBLANK(発行依頼書!I241),"",発行依頼書!I241)</f>
        <v/>
      </c>
      <c r="AA137" s="611"/>
      <c r="AB137" s="611"/>
      <c r="AC137" s="611"/>
      <c r="AD137" s="611"/>
      <c r="AE137" s="611"/>
      <c r="AF137" s="611"/>
      <c r="AG137" s="611"/>
      <c r="AH137" s="611"/>
      <c r="AI137" s="617"/>
      <c r="AJ137" s="10"/>
    </row>
    <row r="138" spans="1:36" ht="17.25" customHeight="1" x14ac:dyDescent="0.15">
      <c r="A138" s="7"/>
      <c r="B138" s="610" t="str">
        <f>IF(ISBLANK(発行依頼書!C243),"",発行依頼書!C243)</f>
        <v/>
      </c>
      <c r="C138" s="611"/>
      <c r="D138" s="611"/>
      <c r="E138" s="611"/>
      <c r="F138" s="611"/>
      <c r="G138" s="611"/>
      <c r="H138" s="611"/>
      <c r="I138" s="611"/>
      <c r="J138" s="611"/>
      <c r="K138" s="611"/>
      <c r="L138" s="612"/>
      <c r="M138" s="613" t="str">
        <f>IF(ISBLANK(発行依頼書!F243),"",発行依頼書!F243)</f>
        <v/>
      </c>
      <c r="N138" s="611"/>
      <c r="O138" s="611"/>
      <c r="P138" s="611"/>
      <c r="Q138" s="611"/>
      <c r="R138" s="611"/>
      <c r="S138" s="611"/>
      <c r="T138" s="611"/>
      <c r="U138" s="612"/>
      <c r="V138" s="614" t="str">
        <f>IF(ISBLANK(発行依頼書!W244),"",CONCATENATE(発行依頼書!W244,発行依頼書!X243))</f>
        <v/>
      </c>
      <c r="W138" s="615"/>
      <c r="X138" s="615"/>
      <c r="Y138" s="616"/>
      <c r="Z138" s="613" t="str">
        <f>IF(ISBLANK(発行依頼書!I243),"",発行依頼書!I243)</f>
        <v/>
      </c>
      <c r="AA138" s="611"/>
      <c r="AB138" s="611"/>
      <c r="AC138" s="611"/>
      <c r="AD138" s="611"/>
      <c r="AE138" s="611"/>
      <c r="AF138" s="611"/>
      <c r="AG138" s="611"/>
      <c r="AH138" s="611"/>
      <c r="AI138" s="617"/>
      <c r="AJ138" s="10"/>
    </row>
    <row r="139" spans="1:36" ht="17.25" customHeight="1" x14ac:dyDescent="0.15">
      <c r="A139" s="7"/>
      <c r="B139" s="610" t="str">
        <f>IF(ISBLANK(発行依頼書!C245),"",発行依頼書!C245)</f>
        <v/>
      </c>
      <c r="C139" s="611"/>
      <c r="D139" s="611"/>
      <c r="E139" s="611"/>
      <c r="F139" s="611"/>
      <c r="G139" s="611"/>
      <c r="H139" s="611"/>
      <c r="I139" s="611"/>
      <c r="J139" s="611"/>
      <c r="K139" s="611"/>
      <c r="L139" s="612"/>
      <c r="M139" s="613" t="str">
        <f>IF(ISBLANK(発行依頼書!F245),"",発行依頼書!F245)</f>
        <v/>
      </c>
      <c r="N139" s="611"/>
      <c r="O139" s="611"/>
      <c r="P139" s="611"/>
      <c r="Q139" s="611"/>
      <c r="R139" s="611"/>
      <c r="S139" s="611"/>
      <c r="T139" s="611"/>
      <c r="U139" s="612"/>
      <c r="V139" s="614" t="str">
        <f>IF(ISBLANK(発行依頼書!W246),"",CONCATENATE(発行依頼書!W246,発行依頼書!X245))</f>
        <v/>
      </c>
      <c r="W139" s="615"/>
      <c r="X139" s="615"/>
      <c r="Y139" s="616"/>
      <c r="Z139" s="613" t="str">
        <f>IF(ISBLANK(発行依頼書!I245),"",発行依頼書!I245)</f>
        <v/>
      </c>
      <c r="AA139" s="611"/>
      <c r="AB139" s="611"/>
      <c r="AC139" s="611"/>
      <c r="AD139" s="611"/>
      <c r="AE139" s="611"/>
      <c r="AF139" s="611"/>
      <c r="AG139" s="611"/>
      <c r="AH139" s="611"/>
      <c r="AI139" s="617"/>
      <c r="AJ139" s="10"/>
    </row>
    <row r="140" spans="1:36" ht="17.25" customHeight="1" x14ac:dyDescent="0.15">
      <c r="A140" s="7"/>
      <c r="B140" s="610" t="str">
        <f>IF(ISBLANK(発行依頼書!C247),"",発行依頼書!C247)</f>
        <v/>
      </c>
      <c r="C140" s="611"/>
      <c r="D140" s="611"/>
      <c r="E140" s="611"/>
      <c r="F140" s="611"/>
      <c r="G140" s="611"/>
      <c r="H140" s="611"/>
      <c r="I140" s="611"/>
      <c r="J140" s="611"/>
      <c r="K140" s="611"/>
      <c r="L140" s="612"/>
      <c r="M140" s="613" t="str">
        <f>IF(ISBLANK(発行依頼書!F247),"",発行依頼書!F247)</f>
        <v/>
      </c>
      <c r="N140" s="611"/>
      <c r="O140" s="611"/>
      <c r="P140" s="611"/>
      <c r="Q140" s="611"/>
      <c r="R140" s="611"/>
      <c r="S140" s="611"/>
      <c r="T140" s="611"/>
      <c r="U140" s="612"/>
      <c r="V140" s="614" t="str">
        <f>IF(ISBLANK(発行依頼書!W248),"",CONCATENATE(発行依頼書!W248,発行依頼書!X247))</f>
        <v/>
      </c>
      <c r="W140" s="615"/>
      <c r="X140" s="615"/>
      <c r="Y140" s="616"/>
      <c r="Z140" s="613" t="str">
        <f>IF(ISBLANK(発行依頼書!I247),"",発行依頼書!I247)</f>
        <v/>
      </c>
      <c r="AA140" s="611"/>
      <c r="AB140" s="611"/>
      <c r="AC140" s="611"/>
      <c r="AD140" s="611"/>
      <c r="AE140" s="611"/>
      <c r="AF140" s="611"/>
      <c r="AG140" s="611"/>
      <c r="AH140" s="611"/>
      <c r="AI140" s="617"/>
      <c r="AJ140" s="10"/>
    </row>
    <row r="141" spans="1:36" ht="17.25" customHeight="1" x14ac:dyDescent="0.15">
      <c r="A141" s="7"/>
      <c r="B141" s="610" t="str">
        <f>IF(ISBLANK(発行依頼書!C249),"",発行依頼書!C249)</f>
        <v/>
      </c>
      <c r="C141" s="611"/>
      <c r="D141" s="611"/>
      <c r="E141" s="611"/>
      <c r="F141" s="611"/>
      <c r="G141" s="611"/>
      <c r="H141" s="611"/>
      <c r="I141" s="611"/>
      <c r="J141" s="611"/>
      <c r="K141" s="611"/>
      <c r="L141" s="612"/>
      <c r="M141" s="613" t="str">
        <f>IF(ISBLANK(発行依頼書!F249),"",発行依頼書!F249)</f>
        <v/>
      </c>
      <c r="N141" s="611"/>
      <c r="O141" s="611"/>
      <c r="P141" s="611"/>
      <c r="Q141" s="611"/>
      <c r="R141" s="611"/>
      <c r="S141" s="611"/>
      <c r="T141" s="611"/>
      <c r="U141" s="612"/>
      <c r="V141" s="614" t="str">
        <f>IF(ISBLANK(発行依頼書!W250),"",CONCATENATE(発行依頼書!W250,発行依頼書!X249))</f>
        <v/>
      </c>
      <c r="W141" s="615"/>
      <c r="X141" s="615"/>
      <c r="Y141" s="616"/>
      <c r="Z141" s="613" t="str">
        <f>IF(ISBLANK(発行依頼書!I249),"",発行依頼書!I249)</f>
        <v/>
      </c>
      <c r="AA141" s="611"/>
      <c r="AB141" s="611"/>
      <c r="AC141" s="611"/>
      <c r="AD141" s="611"/>
      <c r="AE141" s="611"/>
      <c r="AF141" s="611"/>
      <c r="AG141" s="611"/>
      <c r="AH141" s="611"/>
      <c r="AI141" s="617"/>
      <c r="AJ141" s="10"/>
    </row>
    <row r="142" spans="1:36" ht="17.25" customHeight="1" x14ac:dyDescent="0.15">
      <c r="A142" s="7"/>
      <c r="B142" s="610" t="str">
        <f>IF(ISBLANK(発行依頼書!C251),"",発行依頼書!C251)</f>
        <v/>
      </c>
      <c r="C142" s="611"/>
      <c r="D142" s="611"/>
      <c r="E142" s="611"/>
      <c r="F142" s="611"/>
      <c r="G142" s="611"/>
      <c r="H142" s="611"/>
      <c r="I142" s="611"/>
      <c r="J142" s="611"/>
      <c r="K142" s="611"/>
      <c r="L142" s="612"/>
      <c r="M142" s="613" t="str">
        <f>IF(ISBLANK(発行依頼書!F251),"",発行依頼書!F251)</f>
        <v/>
      </c>
      <c r="N142" s="611"/>
      <c r="O142" s="611"/>
      <c r="P142" s="611"/>
      <c r="Q142" s="611"/>
      <c r="R142" s="611"/>
      <c r="S142" s="611"/>
      <c r="T142" s="611"/>
      <c r="U142" s="612"/>
      <c r="V142" s="614" t="str">
        <f>IF(ISBLANK(発行依頼書!W252),"",CONCATENATE(発行依頼書!W252,発行依頼書!X251))</f>
        <v/>
      </c>
      <c r="W142" s="615"/>
      <c r="X142" s="615"/>
      <c r="Y142" s="616"/>
      <c r="Z142" s="613" t="str">
        <f>IF(ISBLANK(発行依頼書!I251),"",発行依頼書!I251)</f>
        <v/>
      </c>
      <c r="AA142" s="611"/>
      <c r="AB142" s="611"/>
      <c r="AC142" s="611"/>
      <c r="AD142" s="611"/>
      <c r="AE142" s="611"/>
      <c r="AF142" s="611"/>
      <c r="AG142" s="611"/>
      <c r="AH142" s="611"/>
      <c r="AI142" s="617"/>
      <c r="AJ142" s="10"/>
    </row>
    <row r="143" spans="1:36" ht="17.25" customHeight="1" x14ac:dyDescent="0.15">
      <c r="A143" s="7"/>
      <c r="B143" s="610" t="str">
        <f>IF(ISBLANK(発行依頼書!C253),"",発行依頼書!C253)</f>
        <v/>
      </c>
      <c r="C143" s="611"/>
      <c r="D143" s="611"/>
      <c r="E143" s="611"/>
      <c r="F143" s="611"/>
      <c r="G143" s="611"/>
      <c r="H143" s="611"/>
      <c r="I143" s="611"/>
      <c r="J143" s="611"/>
      <c r="K143" s="611"/>
      <c r="L143" s="612"/>
      <c r="M143" s="613" t="str">
        <f>IF(ISBLANK(発行依頼書!F253),"",発行依頼書!F253)</f>
        <v/>
      </c>
      <c r="N143" s="611"/>
      <c r="O143" s="611"/>
      <c r="P143" s="611"/>
      <c r="Q143" s="611"/>
      <c r="R143" s="611"/>
      <c r="S143" s="611"/>
      <c r="T143" s="611"/>
      <c r="U143" s="612"/>
      <c r="V143" s="614" t="str">
        <f>IF(ISBLANK(発行依頼書!W254),"",CONCATENATE(発行依頼書!W254,発行依頼書!X253))</f>
        <v/>
      </c>
      <c r="W143" s="615"/>
      <c r="X143" s="615"/>
      <c r="Y143" s="616"/>
      <c r="Z143" s="613" t="str">
        <f>IF(ISBLANK(発行依頼書!I253),"",発行依頼書!I253)</f>
        <v/>
      </c>
      <c r="AA143" s="611"/>
      <c r="AB143" s="611"/>
      <c r="AC143" s="611"/>
      <c r="AD143" s="611"/>
      <c r="AE143" s="611"/>
      <c r="AF143" s="611"/>
      <c r="AG143" s="611"/>
      <c r="AH143" s="611"/>
      <c r="AI143" s="617"/>
      <c r="AJ143" s="10"/>
    </row>
    <row r="144" spans="1:36" ht="17.25" customHeight="1" x14ac:dyDescent="0.15">
      <c r="A144" s="7"/>
      <c r="B144" s="610" t="str">
        <f>IF(ISBLANK(発行依頼書!C255),"",発行依頼書!C255)</f>
        <v/>
      </c>
      <c r="C144" s="611"/>
      <c r="D144" s="611"/>
      <c r="E144" s="611"/>
      <c r="F144" s="611"/>
      <c r="G144" s="611"/>
      <c r="H144" s="611"/>
      <c r="I144" s="611"/>
      <c r="J144" s="611"/>
      <c r="K144" s="611"/>
      <c r="L144" s="612"/>
      <c r="M144" s="613" t="str">
        <f>IF(ISBLANK(発行依頼書!F255),"",発行依頼書!F255)</f>
        <v/>
      </c>
      <c r="N144" s="611"/>
      <c r="O144" s="611"/>
      <c r="P144" s="611"/>
      <c r="Q144" s="611"/>
      <c r="R144" s="611"/>
      <c r="S144" s="611"/>
      <c r="T144" s="611"/>
      <c r="U144" s="612"/>
      <c r="V144" s="614" t="str">
        <f>IF(ISBLANK(発行依頼書!W256),"",CONCATENATE(発行依頼書!W256,発行依頼書!X255))</f>
        <v/>
      </c>
      <c r="W144" s="615"/>
      <c r="X144" s="615"/>
      <c r="Y144" s="616"/>
      <c r="Z144" s="613" t="str">
        <f>IF(ISBLANK(発行依頼書!I255),"",発行依頼書!I255)</f>
        <v/>
      </c>
      <c r="AA144" s="611"/>
      <c r="AB144" s="611"/>
      <c r="AC144" s="611"/>
      <c r="AD144" s="611"/>
      <c r="AE144" s="611"/>
      <c r="AF144" s="611"/>
      <c r="AG144" s="611"/>
      <c r="AH144" s="611"/>
      <c r="AI144" s="617"/>
      <c r="AJ144" s="10"/>
    </row>
    <row r="145" spans="1:36" ht="17.25" customHeight="1" x14ac:dyDescent="0.15">
      <c r="A145" s="7"/>
      <c r="B145" s="610" t="str">
        <f>IF(ISBLANK(発行依頼書!C257),"",発行依頼書!C257)</f>
        <v/>
      </c>
      <c r="C145" s="611"/>
      <c r="D145" s="611"/>
      <c r="E145" s="611"/>
      <c r="F145" s="611"/>
      <c r="G145" s="611"/>
      <c r="H145" s="611"/>
      <c r="I145" s="611"/>
      <c r="J145" s="611"/>
      <c r="K145" s="611"/>
      <c r="L145" s="612"/>
      <c r="M145" s="613" t="str">
        <f>IF(ISBLANK(発行依頼書!F257),"",発行依頼書!F257)</f>
        <v/>
      </c>
      <c r="N145" s="611"/>
      <c r="O145" s="611"/>
      <c r="P145" s="611"/>
      <c r="Q145" s="611"/>
      <c r="R145" s="611"/>
      <c r="S145" s="611"/>
      <c r="T145" s="611"/>
      <c r="U145" s="612"/>
      <c r="V145" s="614" t="str">
        <f>IF(ISBLANK(発行依頼書!W258),"",CONCATENATE(発行依頼書!W258,発行依頼書!X257))</f>
        <v/>
      </c>
      <c r="W145" s="615"/>
      <c r="X145" s="615"/>
      <c r="Y145" s="616"/>
      <c r="Z145" s="613" t="str">
        <f>IF(ISBLANK(発行依頼書!I257),"",発行依頼書!I257)</f>
        <v/>
      </c>
      <c r="AA145" s="611"/>
      <c r="AB145" s="611"/>
      <c r="AC145" s="611"/>
      <c r="AD145" s="611"/>
      <c r="AE145" s="611"/>
      <c r="AF145" s="611"/>
      <c r="AG145" s="611"/>
      <c r="AH145" s="611"/>
      <c r="AI145" s="617"/>
      <c r="AJ145" s="10"/>
    </row>
    <row r="146" spans="1:36" ht="17.25" customHeight="1" x14ac:dyDescent="0.15">
      <c r="A146" s="7"/>
      <c r="B146" s="610" t="str">
        <f>IF(ISBLANK(発行依頼書!C259),"",発行依頼書!C259)</f>
        <v/>
      </c>
      <c r="C146" s="611"/>
      <c r="D146" s="611"/>
      <c r="E146" s="611"/>
      <c r="F146" s="611"/>
      <c r="G146" s="611"/>
      <c r="H146" s="611"/>
      <c r="I146" s="611"/>
      <c r="J146" s="611"/>
      <c r="K146" s="611"/>
      <c r="L146" s="612"/>
      <c r="M146" s="613" t="str">
        <f>IF(ISBLANK(発行依頼書!F259),"",発行依頼書!F259)</f>
        <v/>
      </c>
      <c r="N146" s="611"/>
      <c r="O146" s="611"/>
      <c r="P146" s="611"/>
      <c r="Q146" s="611"/>
      <c r="R146" s="611"/>
      <c r="S146" s="611"/>
      <c r="T146" s="611"/>
      <c r="U146" s="612"/>
      <c r="V146" s="614" t="str">
        <f>IF(ISBLANK(発行依頼書!W260),"",CONCATENATE(発行依頼書!W260,発行依頼書!X259))</f>
        <v/>
      </c>
      <c r="W146" s="615"/>
      <c r="X146" s="615"/>
      <c r="Y146" s="616"/>
      <c r="Z146" s="613" t="str">
        <f>IF(ISBLANK(発行依頼書!I259),"",発行依頼書!I259)</f>
        <v/>
      </c>
      <c r="AA146" s="611"/>
      <c r="AB146" s="611"/>
      <c r="AC146" s="611"/>
      <c r="AD146" s="611"/>
      <c r="AE146" s="611"/>
      <c r="AF146" s="611"/>
      <c r="AG146" s="611"/>
      <c r="AH146" s="611"/>
      <c r="AI146" s="617"/>
      <c r="AJ146" s="10"/>
    </row>
    <row r="147" spans="1:36" ht="17.25" customHeight="1" x14ac:dyDescent="0.15">
      <c r="A147" s="7"/>
      <c r="B147" s="610" t="str">
        <f>IF(ISBLANK(発行依頼書!C261),"",発行依頼書!C261)</f>
        <v/>
      </c>
      <c r="C147" s="611"/>
      <c r="D147" s="611"/>
      <c r="E147" s="611"/>
      <c r="F147" s="611"/>
      <c r="G147" s="611"/>
      <c r="H147" s="611"/>
      <c r="I147" s="611"/>
      <c r="J147" s="611"/>
      <c r="K147" s="611"/>
      <c r="L147" s="612"/>
      <c r="M147" s="613" t="str">
        <f>IF(ISBLANK(発行依頼書!F261),"",発行依頼書!F261)</f>
        <v/>
      </c>
      <c r="N147" s="611"/>
      <c r="O147" s="611"/>
      <c r="P147" s="611"/>
      <c r="Q147" s="611"/>
      <c r="R147" s="611"/>
      <c r="S147" s="611"/>
      <c r="T147" s="611"/>
      <c r="U147" s="612"/>
      <c r="V147" s="614" t="str">
        <f>IF(ISBLANK(発行依頼書!W262),"",CONCATENATE(発行依頼書!W262,発行依頼書!X261))</f>
        <v/>
      </c>
      <c r="W147" s="615"/>
      <c r="X147" s="615"/>
      <c r="Y147" s="616"/>
      <c r="Z147" s="613" t="str">
        <f>IF(ISBLANK(発行依頼書!I261),"",発行依頼書!I261)</f>
        <v/>
      </c>
      <c r="AA147" s="611"/>
      <c r="AB147" s="611"/>
      <c r="AC147" s="611"/>
      <c r="AD147" s="611"/>
      <c r="AE147" s="611"/>
      <c r="AF147" s="611"/>
      <c r="AG147" s="611"/>
      <c r="AH147" s="611"/>
      <c r="AI147" s="617"/>
      <c r="AJ147" s="10"/>
    </row>
    <row r="148" spans="1:36" ht="17.25" customHeight="1" x14ac:dyDescent="0.15">
      <c r="A148" s="7"/>
      <c r="B148" s="610" t="str">
        <f>IF(ISBLANK(発行依頼書!C263),"",発行依頼書!C263)</f>
        <v/>
      </c>
      <c r="C148" s="611"/>
      <c r="D148" s="611"/>
      <c r="E148" s="611"/>
      <c r="F148" s="611"/>
      <c r="G148" s="611"/>
      <c r="H148" s="611"/>
      <c r="I148" s="611"/>
      <c r="J148" s="611"/>
      <c r="K148" s="611"/>
      <c r="L148" s="612"/>
      <c r="M148" s="613" t="str">
        <f>IF(ISBLANK(発行依頼書!F263),"",発行依頼書!F263)</f>
        <v/>
      </c>
      <c r="N148" s="611"/>
      <c r="O148" s="611"/>
      <c r="P148" s="611"/>
      <c r="Q148" s="611"/>
      <c r="R148" s="611"/>
      <c r="S148" s="611"/>
      <c r="T148" s="611"/>
      <c r="U148" s="612"/>
      <c r="V148" s="614" t="str">
        <f>IF(ISBLANK(発行依頼書!W264),"",CONCATENATE(発行依頼書!W264,発行依頼書!X263))</f>
        <v/>
      </c>
      <c r="W148" s="615"/>
      <c r="X148" s="615"/>
      <c r="Y148" s="616"/>
      <c r="Z148" s="613" t="str">
        <f>IF(ISBLANK(発行依頼書!I263),"",発行依頼書!I263)</f>
        <v/>
      </c>
      <c r="AA148" s="611"/>
      <c r="AB148" s="611"/>
      <c r="AC148" s="611"/>
      <c r="AD148" s="611"/>
      <c r="AE148" s="611"/>
      <c r="AF148" s="611"/>
      <c r="AG148" s="611"/>
      <c r="AH148" s="611"/>
      <c r="AI148" s="617"/>
      <c r="AJ148" s="10"/>
    </row>
    <row r="149" spans="1:36" ht="17.25" customHeight="1" x14ac:dyDescent="0.15">
      <c r="A149" s="7"/>
      <c r="B149" s="610" t="str">
        <f>IF(ISBLANK(発行依頼書!C265),"",発行依頼書!C265)</f>
        <v/>
      </c>
      <c r="C149" s="611"/>
      <c r="D149" s="611"/>
      <c r="E149" s="611"/>
      <c r="F149" s="611"/>
      <c r="G149" s="611"/>
      <c r="H149" s="611"/>
      <c r="I149" s="611"/>
      <c r="J149" s="611"/>
      <c r="K149" s="611"/>
      <c r="L149" s="612"/>
      <c r="M149" s="613" t="str">
        <f>IF(ISBLANK(発行依頼書!F265),"",発行依頼書!F265)</f>
        <v/>
      </c>
      <c r="N149" s="611"/>
      <c r="O149" s="611"/>
      <c r="P149" s="611"/>
      <c r="Q149" s="611"/>
      <c r="R149" s="611"/>
      <c r="S149" s="611"/>
      <c r="T149" s="611"/>
      <c r="U149" s="612"/>
      <c r="V149" s="614" t="str">
        <f>IF(ISBLANK(発行依頼書!W266),"",CONCATENATE(発行依頼書!W266,発行依頼書!X265))</f>
        <v/>
      </c>
      <c r="W149" s="615"/>
      <c r="X149" s="615"/>
      <c r="Y149" s="616"/>
      <c r="Z149" s="613" t="str">
        <f>IF(ISBLANK(発行依頼書!I265),"",発行依頼書!I265)</f>
        <v/>
      </c>
      <c r="AA149" s="611"/>
      <c r="AB149" s="611"/>
      <c r="AC149" s="611"/>
      <c r="AD149" s="611"/>
      <c r="AE149" s="611"/>
      <c r="AF149" s="611"/>
      <c r="AG149" s="611"/>
      <c r="AH149" s="611"/>
      <c r="AI149" s="617"/>
      <c r="AJ149" s="10"/>
    </row>
    <row r="150" spans="1:36" ht="17.25" customHeight="1" x14ac:dyDescent="0.15">
      <c r="A150" s="7"/>
      <c r="B150" s="610" t="str">
        <f>IF(ISBLANK(発行依頼書!C267),"",発行依頼書!C267)</f>
        <v/>
      </c>
      <c r="C150" s="611"/>
      <c r="D150" s="611"/>
      <c r="E150" s="611"/>
      <c r="F150" s="611"/>
      <c r="G150" s="611"/>
      <c r="H150" s="611"/>
      <c r="I150" s="611"/>
      <c r="J150" s="611"/>
      <c r="K150" s="611"/>
      <c r="L150" s="612"/>
      <c r="M150" s="613" t="str">
        <f>IF(ISBLANK(発行依頼書!F267),"",発行依頼書!F267)</f>
        <v/>
      </c>
      <c r="N150" s="611"/>
      <c r="O150" s="611"/>
      <c r="P150" s="611"/>
      <c r="Q150" s="611"/>
      <c r="R150" s="611"/>
      <c r="S150" s="611"/>
      <c r="T150" s="611"/>
      <c r="U150" s="612"/>
      <c r="V150" s="614" t="str">
        <f>IF(ISBLANK(発行依頼書!W268),"",CONCATENATE(発行依頼書!W268,発行依頼書!X267))</f>
        <v/>
      </c>
      <c r="W150" s="615"/>
      <c r="X150" s="615"/>
      <c r="Y150" s="616"/>
      <c r="Z150" s="613" t="str">
        <f>IF(ISBLANK(発行依頼書!I267),"",発行依頼書!I267)</f>
        <v/>
      </c>
      <c r="AA150" s="611"/>
      <c r="AB150" s="611"/>
      <c r="AC150" s="611"/>
      <c r="AD150" s="611"/>
      <c r="AE150" s="611"/>
      <c r="AF150" s="611"/>
      <c r="AG150" s="611"/>
      <c r="AH150" s="611"/>
      <c r="AI150" s="617"/>
      <c r="AJ150" s="10"/>
    </row>
    <row r="151" spans="1:36" ht="17.25" customHeight="1" x14ac:dyDescent="0.15">
      <c r="A151" s="7"/>
      <c r="B151" s="610" t="str">
        <f>IF(ISBLANK(発行依頼書!C269),"",発行依頼書!C269)</f>
        <v/>
      </c>
      <c r="C151" s="611"/>
      <c r="D151" s="611"/>
      <c r="E151" s="611"/>
      <c r="F151" s="611"/>
      <c r="G151" s="611"/>
      <c r="H151" s="611"/>
      <c r="I151" s="611"/>
      <c r="J151" s="611"/>
      <c r="K151" s="611"/>
      <c r="L151" s="612"/>
      <c r="M151" s="613" t="str">
        <f>IF(ISBLANK(発行依頼書!F269),"",発行依頼書!F269)</f>
        <v/>
      </c>
      <c r="N151" s="611"/>
      <c r="O151" s="611"/>
      <c r="P151" s="611"/>
      <c r="Q151" s="611"/>
      <c r="R151" s="611"/>
      <c r="S151" s="611"/>
      <c r="T151" s="611"/>
      <c r="U151" s="612"/>
      <c r="V151" s="614" t="str">
        <f>IF(ISBLANK(発行依頼書!W270),"",CONCATENATE(発行依頼書!W270,発行依頼書!X269))</f>
        <v/>
      </c>
      <c r="W151" s="615"/>
      <c r="X151" s="615"/>
      <c r="Y151" s="616"/>
      <c r="Z151" s="613" t="str">
        <f>IF(ISBLANK(発行依頼書!I269),"",発行依頼書!I269)</f>
        <v/>
      </c>
      <c r="AA151" s="611"/>
      <c r="AB151" s="611"/>
      <c r="AC151" s="611"/>
      <c r="AD151" s="611"/>
      <c r="AE151" s="611"/>
      <c r="AF151" s="611"/>
      <c r="AG151" s="611"/>
      <c r="AH151" s="611"/>
      <c r="AI151" s="617"/>
      <c r="AJ151" s="10"/>
    </row>
    <row r="152" spans="1:36" ht="17.25" customHeight="1" x14ac:dyDescent="0.15">
      <c r="A152" s="7"/>
      <c r="B152" s="610" t="str">
        <f>IF(ISBLANK(発行依頼書!C271),"",発行依頼書!C271)</f>
        <v/>
      </c>
      <c r="C152" s="611"/>
      <c r="D152" s="611"/>
      <c r="E152" s="611"/>
      <c r="F152" s="611"/>
      <c r="G152" s="611"/>
      <c r="H152" s="611"/>
      <c r="I152" s="611"/>
      <c r="J152" s="611"/>
      <c r="K152" s="611"/>
      <c r="L152" s="612"/>
      <c r="M152" s="613" t="str">
        <f>IF(ISBLANK(発行依頼書!F271),"",発行依頼書!F271)</f>
        <v/>
      </c>
      <c r="N152" s="611"/>
      <c r="O152" s="611"/>
      <c r="P152" s="611"/>
      <c r="Q152" s="611"/>
      <c r="R152" s="611"/>
      <c r="S152" s="611"/>
      <c r="T152" s="611"/>
      <c r="U152" s="612"/>
      <c r="V152" s="614" t="str">
        <f>IF(ISBLANK(発行依頼書!W272),"",CONCATENATE(発行依頼書!W272,発行依頼書!X271))</f>
        <v/>
      </c>
      <c r="W152" s="615"/>
      <c r="X152" s="615"/>
      <c r="Y152" s="616"/>
      <c r="Z152" s="613" t="str">
        <f>IF(ISBLANK(発行依頼書!I271),"",発行依頼書!I271)</f>
        <v/>
      </c>
      <c r="AA152" s="611"/>
      <c r="AB152" s="611"/>
      <c r="AC152" s="611"/>
      <c r="AD152" s="611"/>
      <c r="AE152" s="611"/>
      <c r="AF152" s="611"/>
      <c r="AG152" s="611"/>
      <c r="AH152" s="611"/>
      <c r="AI152" s="617"/>
      <c r="AJ152" s="10"/>
    </row>
    <row r="153" spans="1:36" ht="17.25" customHeight="1" x14ac:dyDescent="0.15">
      <c r="A153" s="7"/>
      <c r="B153" s="610" t="str">
        <f>IF(ISBLANK(発行依頼書!C273),"",発行依頼書!C273)</f>
        <v/>
      </c>
      <c r="C153" s="611"/>
      <c r="D153" s="611"/>
      <c r="E153" s="611"/>
      <c r="F153" s="611"/>
      <c r="G153" s="611"/>
      <c r="H153" s="611"/>
      <c r="I153" s="611"/>
      <c r="J153" s="611"/>
      <c r="K153" s="611"/>
      <c r="L153" s="612"/>
      <c r="M153" s="613" t="str">
        <f>IF(ISBLANK(発行依頼書!F273),"",発行依頼書!F273)</f>
        <v/>
      </c>
      <c r="N153" s="611"/>
      <c r="O153" s="611"/>
      <c r="P153" s="611"/>
      <c r="Q153" s="611"/>
      <c r="R153" s="611"/>
      <c r="S153" s="611"/>
      <c r="T153" s="611"/>
      <c r="U153" s="612"/>
      <c r="V153" s="614" t="str">
        <f>IF(ISBLANK(発行依頼書!W274),"",CONCATENATE(発行依頼書!W274,発行依頼書!X273))</f>
        <v/>
      </c>
      <c r="W153" s="615"/>
      <c r="X153" s="615"/>
      <c r="Y153" s="616"/>
      <c r="Z153" s="613" t="str">
        <f>IF(ISBLANK(発行依頼書!I273),"",発行依頼書!I273)</f>
        <v/>
      </c>
      <c r="AA153" s="611"/>
      <c r="AB153" s="611"/>
      <c r="AC153" s="611"/>
      <c r="AD153" s="611"/>
      <c r="AE153" s="611"/>
      <c r="AF153" s="611"/>
      <c r="AG153" s="611"/>
      <c r="AH153" s="611"/>
      <c r="AI153" s="617"/>
      <c r="AJ153" s="10"/>
    </row>
    <row r="154" spans="1:36" ht="17.25" customHeight="1" x14ac:dyDescent="0.15">
      <c r="A154" s="7"/>
      <c r="B154" s="610" t="str">
        <f>IF(ISBLANK(発行依頼書!C275),"",発行依頼書!C275)</f>
        <v/>
      </c>
      <c r="C154" s="611"/>
      <c r="D154" s="611"/>
      <c r="E154" s="611"/>
      <c r="F154" s="611"/>
      <c r="G154" s="611"/>
      <c r="H154" s="611"/>
      <c r="I154" s="611"/>
      <c r="J154" s="611"/>
      <c r="K154" s="611"/>
      <c r="L154" s="612"/>
      <c r="M154" s="613" t="str">
        <f>IF(ISBLANK(発行依頼書!F275),"",発行依頼書!F275)</f>
        <v/>
      </c>
      <c r="N154" s="611"/>
      <c r="O154" s="611"/>
      <c r="P154" s="611"/>
      <c r="Q154" s="611"/>
      <c r="R154" s="611"/>
      <c r="S154" s="611"/>
      <c r="T154" s="611"/>
      <c r="U154" s="612"/>
      <c r="V154" s="614" t="str">
        <f>IF(ISBLANK(発行依頼書!W276),"",CONCATENATE(発行依頼書!W276,発行依頼書!X275))</f>
        <v/>
      </c>
      <c r="W154" s="615"/>
      <c r="X154" s="615"/>
      <c r="Y154" s="616"/>
      <c r="Z154" s="613" t="str">
        <f>IF(ISBLANK(発行依頼書!I275),"",発行依頼書!I275)</f>
        <v/>
      </c>
      <c r="AA154" s="611"/>
      <c r="AB154" s="611"/>
      <c r="AC154" s="611"/>
      <c r="AD154" s="611"/>
      <c r="AE154" s="611"/>
      <c r="AF154" s="611"/>
      <c r="AG154" s="611"/>
      <c r="AH154" s="611"/>
      <c r="AI154" s="617"/>
      <c r="AJ154" s="10"/>
    </row>
    <row r="155" spans="1:36" ht="17.25" customHeight="1" x14ac:dyDescent="0.15">
      <c r="A155" s="7"/>
      <c r="B155" s="610" t="str">
        <f>IF(ISBLANK(発行依頼書!C277),"",発行依頼書!C277)</f>
        <v/>
      </c>
      <c r="C155" s="611"/>
      <c r="D155" s="611"/>
      <c r="E155" s="611"/>
      <c r="F155" s="611"/>
      <c r="G155" s="611"/>
      <c r="H155" s="611"/>
      <c r="I155" s="611"/>
      <c r="J155" s="611"/>
      <c r="K155" s="611"/>
      <c r="L155" s="612"/>
      <c r="M155" s="613" t="str">
        <f>IF(ISBLANK(発行依頼書!F277),"",発行依頼書!F277)</f>
        <v/>
      </c>
      <c r="N155" s="611"/>
      <c r="O155" s="611"/>
      <c r="P155" s="611"/>
      <c r="Q155" s="611"/>
      <c r="R155" s="611"/>
      <c r="S155" s="611"/>
      <c r="T155" s="611"/>
      <c r="U155" s="612"/>
      <c r="V155" s="614" t="str">
        <f>IF(ISBLANK(発行依頼書!W278),"",CONCATENATE(発行依頼書!W278,発行依頼書!X277))</f>
        <v/>
      </c>
      <c r="W155" s="615"/>
      <c r="X155" s="615"/>
      <c r="Y155" s="616"/>
      <c r="Z155" s="613" t="str">
        <f>IF(ISBLANK(発行依頼書!I277),"",発行依頼書!I277)</f>
        <v/>
      </c>
      <c r="AA155" s="611"/>
      <c r="AB155" s="611"/>
      <c r="AC155" s="611"/>
      <c r="AD155" s="611"/>
      <c r="AE155" s="611"/>
      <c r="AF155" s="611"/>
      <c r="AG155" s="611"/>
      <c r="AH155" s="611"/>
      <c r="AI155" s="617"/>
      <c r="AJ155" s="10"/>
    </row>
    <row r="156" spans="1:36" ht="17.25" customHeight="1" x14ac:dyDescent="0.15">
      <c r="A156" s="7"/>
      <c r="B156" s="610" t="str">
        <f>IF(ISBLANK(発行依頼書!C279),"",発行依頼書!C279)</f>
        <v/>
      </c>
      <c r="C156" s="611"/>
      <c r="D156" s="611"/>
      <c r="E156" s="611"/>
      <c r="F156" s="611"/>
      <c r="G156" s="611"/>
      <c r="H156" s="611"/>
      <c r="I156" s="611"/>
      <c r="J156" s="611"/>
      <c r="K156" s="611"/>
      <c r="L156" s="612"/>
      <c r="M156" s="613" t="str">
        <f>IF(ISBLANK(発行依頼書!F279),"",発行依頼書!F279)</f>
        <v/>
      </c>
      <c r="N156" s="611"/>
      <c r="O156" s="611"/>
      <c r="P156" s="611"/>
      <c r="Q156" s="611"/>
      <c r="R156" s="611"/>
      <c r="S156" s="611"/>
      <c r="T156" s="611"/>
      <c r="U156" s="612"/>
      <c r="V156" s="614" t="str">
        <f>IF(ISBLANK(発行依頼書!W280),"",CONCATENATE(発行依頼書!W280,発行依頼書!X279))</f>
        <v/>
      </c>
      <c r="W156" s="615"/>
      <c r="X156" s="615"/>
      <c r="Y156" s="616"/>
      <c r="Z156" s="613" t="str">
        <f>IF(ISBLANK(発行依頼書!I279),"",発行依頼書!I279)</f>
        <v/>
      </c>
      <c r="AA156" s="611"/>
      <c r="AB156" s="611"/>
      <c r="AC156" s="611"/>
      <c r="AD156" s="611"/>
      <c r="AE156" s="611"/>
      <c r="AF156" s="611"/>
      <c r="AG156" s="611"/>
      <c r="AH156" s="611"/>
      <c r="AI156" s="617"/>
      <c r="AJ156" s="10"/>
    </row>
    <row r="157" spans="1:36" ht="17.25" customHeight="1" x14ac:dyDescent="0.15">
      <c r="A157" s="7"/>
      <c r="B157" s="610" t="str">
        <f>IF(ISBLANK(発行依頼書!C281),"",発行依頼書!C281)</f>
        <v/>
      </c>
      <c r="C157" s="611"/>
      <c r="D157" s="611"/>
      <c r="E157" s="611"/>
      <c r="F157" s="611"/>
      <c r="G157" s="611"/>
      <c r="H157" s="611"/>
      <c r="I157" s="611"/>
      <c r="J157" s="611"/>
      <c r="K157" s="611"/>
      <c r="L157" s="612"/>
      <c r="M157" s="613" t="str">
        <f>IF(ISBLANK(発行依頼書!F281),"",発行依頼書!F281)</f>
        <v/>
      </c>
      <c r="N157" s="611"/>
      <c r="O157" s="611"/>
      <c r="P157" s="611"/>
      <c r="Q157" s="611"/>
      <c r="R157" s="611"/>
      <c r="S157" s="611"/>
      <c r="T157" s="611"/>
      <c r="U157" s="612"/>
      <c r="V157" s="614" t="str">
        <f>IF(ISBLANK(発行依頼書!W282),"",CONCATENATE(発行依頼書!W282,発行依頼書!X281))</f>
        <v/>
      </c>
      <c r="W157" s="615"/>
      <c r="X157" s="615"/>
      <c r="Y157" s="616"/>
      <c r="Z157" s="613" t="str">
        <f>IF(ISBLANK(発行依頼書!I281),"",発行依頼書!I281)</f>
        <v/>
      </c>
      <c r="AA157" s="611"/>
      <c r="AB157" s="611"/>
      <c r="AC157" s="611"/>
      <c r="AD157" s="611"/>
      <c r="AE157" s="611"/>
      <c r="AF157" s="611"/>
      <c r="AG157" s="611"/>
      <c r="AH157" s="611"/>
      <c r="AI157" s="617"/>
      <c r="AJ157" s="10"/>
    </row>
    <row r="158" spans="1:36" ht="17.25" customHeight="1" x14ac:dyDescent="0.15">
      <c r="A158" s="7"/>
      <c r="B158" s="610" t="str">
        <f>IF(ISBLANK(発行依頼書!C283),"",発行依頼書!C283)</f>
        <v/>
      </c>
      <c r="C158" s="611"/>
      <c r="D158" s="611"/>
      <c r="E158" s="611"/>
      <c r="F158" s="611"/>
      <c r="G158" s="611"/>
      <c r="H158" s="611"/>
      <c r="I158" s="611"/>
      <c r="J158" s="611"/>
      <c r="K158" s="611"/>
      <c r="L158" s="612"/>
      <c r="M158" s="613" t="str">
        <f>IF(ISBLANK(発行依頼書!F283),"",発行依頼書!F283)</f>
        <v/>
      </c>
      <c r="N158" s="611"/>
      <c r="O158" s="611"/>
      <c r="P158" s="611"/>
      <c r="Q158" s="611"/>
      <c r="R158" s="611"/>
      <c r="S158" s="611"/>
      <c r="T158" s="611"/>
      <c r="U158" s="612"/>
      <c r="V158" s="614" t="str">
        <f>IF(ISBLANK(発行依頼書!W284),"",CONCATENATE(発行依頼書!W284,発行依頼書!X283))</f>
        <v/>
      </c>
      <c r="W158" s="615"/>
      <c r="X158" s="615"/>
      <c r="Y158" s="616"/>
      <c r="Z158" s="613" t="str">
        <f>IF(ISBLANK(発行依頼書!I283),"",発行依頼書!I283)</f>
        <v/>
      </c>
      <c r="AA158" s="611"/>
      <c r="AB158" s="611"/>
      <c r="AC158" s="611"/>
      <c r="AD158" s="611"/>
      <c r="AE158" s="611"/>
      <c r="AF158" s="611"/>
      <c r="AG158" s="611"/>
      <c r="AH158" s="611"/>
      <c r="AI158" s="617"/>
      <c r="AJ158" s="10"/>
    </row>
    <row r="159" spans="1:36" ht="17.25" customHeight="1" x14ac:dyDescent="0.15">
      <c r="A159" s="7"/>
      <c r="B159" s="602" t="str">
        <f>IF(ISBLANK(発行依頼書!C285),"",発行依頼書!C285)</f>
        <v/>
      </c>
      <c r="C159" s="603"/>
      <c r="D159" s="603"/>
      <c r="E159" s="603"/>
      <c r="F159" s="603"/>
      <c r="G159" s="603"/>
      <c r="H159" s="603"/>
      <c r="I159" s="603"/>
      <c r="J159" s="603"/>
      <c r="K159" s="603"/>
      <c r="L159" s="604"/>
      <c r="M159" s="605" t="str">
        <f>IF(ISBLANK(発行依頼書!F285),"",発行依頼書!F285)</f>
        <v/>
      </c>
      <c r="N159" s="603"/>
      <c r="O159" s="603"/>
      <c r="P159" s="603"/>
      <c r="Q159" s="603"/>
      <c r="R159" s="603"/>
      <c r="S159" s="603"/>
      <c r="T159" s="603"/>
      <c r="U159" s="604"/>
      <c r="V159" s="606" t="str">
        <f>IF(ISBLANK(発行依頼書!W286),"",CONCATENATE(発行依頼書!W286,発行依頼書!X285))</f>
        <v/>
      </c>
      <c r="W159" s="607"/>
      <c r="X159" s="607"/>
      <c r="Y159" s="608"/>
      <c r="Z159" s="605" t="str">
        <f>IF(ISBLANK(発行依頼書!I285),"",発行依頼書!I285)</f>
        <v/>
      </c>
      <c r="AA159" s="603"/>
      <c r="AB159" s="603"/>
      <c r="AC159" s="603"/>
      <c r="AD159" s="603"/>
      <c r="AE159" s="603"/>
      <c r="AF159" s="603"/>
      <c r="AG159" s="603"/>
      <c r="AH159" s="603"/>
      <c r="AI159" s="609"/>
      <c r="AJ159" s="10"/>
    </row>
    <row r="160" spans="1:36" x14ac:dyDescent="0.15">
      <c r="A160" s="13"/>
      <c r="AI160" s="40" t="str">
        <f>$AB$2</f>
        <v>9991234567-89</v>
      </c>
      <c r="AJ160" s="14"/>
    </row>
    <row r="161" spans="1:36"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row>
  </sheetData>
  <mergeCells count="509">
    <mergeCell ref="B6:AI6"/>
    <mergeCell ref="B7:W7"/>
    <mergeCell ref="T10:AI10"/>
    <mergeCell ref="B13:AI13"/>
    <mergeCell ref="B15:F15"/>
    <mergeCell ref="H15:AI15"/>
    <mergeCell ref="B29:L29"/>
    <mergeCell ref="M29:U29"/>
    <mergeCell ref="B23:F23"/>
    <mergeCell ref="H23:AI23"/>
    <mergeCell ref="B25:F25"/>
    <mergeCell ref="B27:L27"/>
    <mergeCell ref="M27:U27"/>
    <mergeCell ref="B17:F17"/>
    <mergeCell ref="H17:AI17"/>
    <mergeCell ref="B19:F19"/>
    <mergeCell ref="H19:AI19"/>
    <mergeCell ref="B21:F21"/>
    <mergeCell ref="H21:AI21"/>
    <mergeCell ref="V27:Y27"/>
    <mergeCell ref="Z27:AI27"/>
    <mergeCell ref="V28:Y28"/>
    <mergeCell ref="Z28:AI28"/>
    <mergeCell ref="V29:Y29"/>
    <mergeCell ref="B61:AI61"/>
    <mergeCell ref="B64:L64"/>
    <mergeCell ref="M64:U64"/>
    <mergeCell ref="V64:Y64"/>
    <mergeCell ref="B57:L57"/>
    <mergeCell ref="M57:U57"/>
    <mergeCell ref="B55:L55"/>
    <mergeCell ref="M55:U55"/>
    <mergeCell ref="B53:L53"/>
    <mergeCell ref="M53:U53"/>
    <mergeCell ref="V54:Y54"/>
    <mergeCell ref="Z54:AI54"/>
    <mergeCell ref="V57:Y57"/>
    <mergeCell ref="Z57:AI57"/>
    <mergeCell ref="B63:L63"/>
    <mergeCell ref="M63:U63"/>
    <mergeCell ref="V63:Y63"/>
    <mergeCell ref="Z63:AI63"/>
    <mergeCell ref="Z64:AI64"/>
    <mergeCell ref="B71:L71"/>
    <mergeCell ref="M71:U71"/>
    <mergeCell ref="V71:Y71"/>
    <mergeCell ref="Z71:AI71"/>
    <mergeCell ref="B70:L70"/>
    <mergeCell ref="M70:U70"/>
    <mergeCell ref="V70:Y70"/>
    <mergeCell ref="Z70:AI70"/>
    <mergeCell ref="B67:L67"/>
    <mergeCell ref="M67:U67"/>
    <mergeCell ref="V67:Y67"/>
    <mergeCell ref="Z67:AI67"/>
    <mergeCell ref="B68:L68"/>
    <mergeCell ref="M68:U68"/>
    <mergeCell ref="V68:Y68"/>
    <mergeCell ref="Z68:AI68"/>
    <mergeCell ref="B69:L69"/>
    <mergeCell ref="M69:U69"/>
    <mergeCell ref="V69:Y69"/>
    <mergeCell ref="Z69:AI69"/>
    <mergeCell ref="B79:L79"/>
    <mergeCell ref="M79:U79"/>
    <mergeCell ref="V79:Y79"/>
    <mergeCell ref="Z79:AI79"/>
    <mergeCell ref="B78:L78"/>
    <mergeCell ref="M78:U78"/>
    <mergeCell ref="V78:Y78"/>
    <mergeCell ref="Z78:AI78"/>
    <mergeCell ref="B75:L75"/>
    <mergeCell ref="M75:U75"/>
    <mergeCell ref="V75:Y75"/>
    <mergeCell ref="Z75:AI75"/>
    <mergeCell ref="B77:L77"/>
    <mergeCell ref="M77:U77"/>
    <mergeCell ref="V77:Y77"/>
    <mergeCell ref="Z77:AI77"/>
    <mergeCell ref="B87:L87"/>
    <mergeCell ref="M87:U87"/>
    <mergeCell ref="V87:Y87"/>
    <mergeCell ref="Z87:AI87"/>
    <mergeCell ref="B86:L86"/>
    <mergeCell ref="M86:U86"/>
    <mergeCell ref="V86:Y86"/>
    <mergeCell ref="Z86:AI86"/>
    <mergeCell ref="B83:L83"/>
    <mergeCell ref="M83:U83"/>
    <mergeCell ref="V83:Y83"/>
    <mergeCell ref="Z83:AI83"/>
    <mergeCell ref="B84:L84"/>
    <mergeCell ref="M84:U84"/>
    <mergeCell ref="V84:Y84"/>
    <mergeCell ref="Z84:AI84"/>
    <mergeCell ref="B85:L85"/>
    <mergeCell ref="M85:U85"/>
    <mergeCell ref="V85:Y85"/>
    <mergeCell ref="Z85:AI85"/>
    <mergeCell ref="B95:L95"/>
    <mergeCell ref="M95:U95"/>
    <mergeCell ref="V95:Y95"/>
    <mergeCell ref="Z95:AI95"/>
    <mergeCell ref="B94:L94"/>
    <mergeCell ref="M94:U94"/>
    <mergeCell ref="V94:Y94"/>
    <mergeCell ref="Z94:AI94"/>
    <mergeCell ref="B91:L91"/>
    <mergeCell ref="M91:U91"/>
    <mergeCell ref="V91:Y91"/>
    <mergeCell ref="Z91:AI91"/>
    <mergeCell ref="B92:L92"/>
    <mergeCell ref="M92:U92"/>
    <mergeCell ref="V92:Y92"/>
    <mergeCell ref="Z92:AI92"/>
    <mergeCell ref="B93:L93"/>
    <mergeCell ref="M93:U93"/>
    <mergeCell ref="V93:Y93"/>
    <mergeCell ref="Z93:AI93"/>
    <mergeCell ref="Z106:AI106"/>
    <mergeCell ref="B103:L103"/>
    <mergeCell ref="M103:U103"/>
    <mergeCell ref="V103:Y103"/>
    <mergeCell ref="Z103:AI103"/>
    <mergeCell ref="B102:L102"/>
    <mergeCell ref="M102:U102"/>
    <mergeCell ref="V102:Y102"/>
    <mergeCell ref="Z102:AI102"/>
    <mergeCell ref="B122:L122"/>
    <mergeCell ref="M122:U122"/>
    <mergeCell ref="V122:Y122"/>
    <mergeCell ref="Z122:AI122"/>
    <mergeCell ref="B121:L121"/>
    <mergeCell ref="M121:U121"/>
    <mergeCell ref="V121:Y121"/>
    <mergeCell ref="Z121:AI121"/>
    <mergeCell ref="B118:L118"/>
    <mergeCell ref="M118:U118"/>
    <mergeCell ref="V118:Y118"/>
    <mergeCell ref="Z118:AI118"/>
    <mergeCell ref="B119:L119"/>
    <mergeCell ref="M119:U119"/>
    <mergeCell ref="V119:Y119"/>
    <mergeCell ref="Z119:AI119"/>
    <mergeCell ref="B120:L120"/>
    <mergeCell ref="M120:U120"/>
    <mergeCell ref="V120:Y120"/>
    <mergeCell ref="Z120:AI120"/>
    <mergeCell ref="B130:L130"/>
    <mergeCell ref="M130:U130"/>
    <mergeCell ref="V130:Y130"/>
    <mergeCell ref="Z130:AI130"/>
    <mergeCell ref="B129:L129"/>
    <mergeCell ref="M129:U129"/>
    <mergeCell ref="V129:Y129"/>
    <mergeCell ref="Z129:AI129"/>
    <mergeCell ref="B126:L126"/>
    <mergeCell ref="M126:U126"/>
    <mergeCell ref="V126:Y126"/>
    <mergeCell ref="Z126:AI126"/>
    <mergeCell ref="B127:L127"/>
    <mergeCell ref="M127:U127"/>
    <mergeCell ref="V127:Y127"/>
    <mergeCell ref="Z127:AI127"/>
    <mergeCell ref="B128:L128"/>
    <mergeCell ref="M128:U128"/>
    <mergeCell ref="V128:Y128"/>
    <mergeCell ref="Z128:AI128"/>
    <mergeCell ref="B138:L138"/>
    <mergeCell ref="M138:U138"/>
    <mergeCell ref="V138:Y138"/>
    <mergeCell ref="Z138:AI138"/>
    <mergeCell ref="B137:L137"/>
    <mergeCell ref="M137:U137"/>
    <mergeCell ref="V137:Y137"/>
    <mergeCell ref="Z137:AI137"/>
    <mergeCell ref="B134:L134"/>
    <mergeCell ref="M134:U134"/>
    <mergeCell ref="V134:Y134"/>
    <mergeCell ref="Z134:AI134"/>
    <mergeCell ref="B135:L135"/>
    <mergeCell ref="M135:U135"/>
    <mergeCell ref="V135:Y135"/>
    <mergeCell ref="Z135:AI135"/>
    <mergeCell ref="B136:L136"/>
    <mergeCell ref="M136:U136"/>
    <mergeCell ref="V136:Y136"/>
    <mergeCell ref="Z136:AI136"/>
    <mergeCell ref="B146:L146"/>
    <mergeCell ref="M146:U146"/>
    <mergeCell ref="V146:Y146"/>
    <mergeCell ref="Z146:AI146"/>
    <mergeCell ref="B145:L145"/>
    <mergeCell ref="M145:U145"/>
    <mergeCell ref="V145:Y145"/>
    <mergeCell ref="Z145:AI145"/>
    <mergeCell ref="B142:L142"/>
    <mergeCell ref="M142:U142"/>
    <mergeCell ref="V142:Y142"/>
    <mergeCell ref="Z142:AI142"/>
    <mergeCell ref="B143:L143"/>
    <mergeCell ref="M143:U143"/>
    <mergeCell ref="V143:Y143"/>
    <mergeCell ref="Z143:AI143"/>
    <mergeCell ref="B144:L144"/>
    <mergeCell ref="M144:U144"/>
    <mergeCell ref="V144:Y144"/>
    <mergeCell ref="Z144:AI144"/>
    <mergeCell ref="B30:L30"/>
    <mergeCell ref="M30:U30"/>
    <mergeCell ref="B28:L28"/>
    <mergeCell ref="M28:U28"/>
    <mergeCell ref="B158:L158"/>
    <mergeCell ref="M158:U158"/>
    <mergeCell ref="V158:Y158"/>
    <mergeCell ref="Z158:AI158"/>
    <mergeCell ref="B157:L157"/>
    <mergeCell ref="M157:U157"/>
    <mergeCell ref="V157:Y157"/>
    <mergeCell ref="Z157:AI157"/>
    <mergeCell ref="B154:L154"/>
    <mergeCell ref="M154:U154"/>
    <mergeCell ref="V154:Y154"/>
    <mergeCell ref="Z154:AI154"/>
    <mergeCell ref="B153:L153"/>
    <mergeCell ref="M153:U153"/>
    <mergeCell ref="V153:Y153"/>
    <mergeCell ref="Z153:AI153"/>
    <mergeCell ref="B150:L150"/>
    <mergeCell ref="M150:U150"/>
    <mergeCell ref="V150:Y150"/>
    <mergeCell ref="Z150:AI150"/>
    <mergeCell ref="B34:L34"/>
    <mergeCell ref="M34:U34"/>
    <mergeCell ref="V33:Y33"/>
    <mergeCell ref="Z33:AI33"/>
    <mergeCell ref="V34:Y34"/>
    <mergeCell ref="Z34:AI34"/>
    <mergeCell ref="B32:L32"/>
    <mergeCell ref="M32:U32"/>
    <mergeCell ref="V31:Y31"/>
    <mergeCell ref="Z31:AI31"/>
    <mergeCell ref="V32:Y32"/>
    <mergeCell ref="Z32:AI32"/>
    <mergeCell ref="B33:L33"/>
    <mergeCell ref="M33:U33"/>
    <mergeCell ref="B31:L31"/>
    <mergeCell ref="M31:U31"/>
    <mergeCell ref="B38:L38"/>
    <mergeCell ref="M38:U38"/>
    <mergeCell ref="V37:Y37"/>
    <mergeCell ref="Z37:AI37"/>
    <mergeCell ref="V38:Y38"/>
    <mergeCell ref="Z38:AI38"/>
    <mergeCell ref="B36:L36"/>
    <mergeCell ref="M36:U36"/>
    <mergeCell ref="V35:Y35"/>
    <mergeCell ref="Z35:AI35"/>
    <mergeCell ref="V36:Y36"/>
    <mergeCell ref="Z36:AI36"/>
    <mergeCell ref="B37:L37"/>
    <mergeCell ref="M37:U37"/>
    <mergeCell ref="B35:L35"/>
    <mergeCell ref="M35:U35"/>
    <mergeCell ref="B42:L42"/>
    <mergeCell ref="M42:U42"/>
    <mergeCell ref="V41:Y41"/>
    <mergeCell ref="Z41:AI41"/>
    <mergeCell ref="V42:Y42"/>
    <mergeCell ref="Z42:AI42"/>
    <mergeCell ref="B40:L40"/>
    <mergeCell ref="M40:U40"/>
    <mergeCell ref="V39:Y39"/>
    <mergeCell ref="Z39:AI39"/>
    <mergeCell ref="V40:Y40"/>
    <mergeCell ref="Z40:AI40"/>
    <mergeCell ref="B41:L41"/>
    <mergeCell ref="M41:U41"/>
    <mergeCell ref="B39:L39"/>
    <mergeCell ref="M39:U39"/>
    <mergeCell ref="B46:L46"/>
    <mergeCell ref="M46:U46"/>
    <mergeCell ref="V45:Y45"/>
    <mergeCell ref="Z45:AI45"/>
    <mergeCell ref="V46:Y46"/>
    <mergeCell ref="Z46:AI46"/>
    <mergeCell ref="B44:L44"/>
    <mergeCell ref="M44:U44"/>
    <mergeCell ref="V43:Y43"/>
    <mergeCell ref="Z43:AI43"/>
    <mergeCell ref="V44:Y44"/>
    <mergeCell ref="Z44:AI44"/>
    <mergeCell ref="B45:L45"/>
    <mergeCell ref="M45:U45"/>
    <mergeCell ref="B43:L43"/>
    <mergeCell ref="M43:U43"/>
    <mergeCell ref="Z49:AI49"/>
    <mergeCell ref="V50:Y50"/>
    <mergeCell ref="Z50:AI50"/>
    <mergeCell ref="B48:L48"/>
    <mergeCell ref="M48:U48"/>
    <mergeCell ref="V47:Y47"/>
    <mergeCell ref="Z47:AI47"/>
    <mergeCell ref="V48:Y48"/>
    <mergeCell ref="Z48:AI48"/>
    <mergeCell ref="B49:L49"/>
    <mergeCell ref="M49:U49"/>
    <mergeCell ref="B47:L47"/>
    <mergeCell ref="M47:U47"/>
    <mergeCell ref="Z29:AI29"/>
    <mergeCell ref="V30:Y30"/>
    <mergeCell ref="Z30:AI30"/>
    <mergeCell ref="B56:L56"/>
    <mergeCell ref="M56:U56"/>
    <mergeCell ref="V55:Y55"/>
    <mergeCell ref="Z55:AI55"/>
    <mergeCell ref="V56:Y56"/>
    <mergeCell ref="Z56:AI56"/>
    <mergeCell ref="B54:L54"/>
    <mergeCell ref="M54:U54"/>
    <mergeCell ref="V53:Y53"/>
    <mergeCell ref="Z53:AI53"/>
    <mergeCell ref="B52:L52"/>
    <mergeCell ref="M52:U52"/>
    <mergeCell ref="V51:Y51"/>
    <mergeCell ref="Z51:AI51"/>
    <mergeCell ref="V52:Y52"/>
    <mergeCell ref="Z52:AI52"/>
    <mergeCell ref="B50:L50"/>
    <mergeCell ref="M50:U50"/>
    <mergeCell ref="B51:L51"/>
    <mergeCell ref="M51:U51"/>
    <mergeCell ref="V49:Y49"/>
    <mergeCell ref="B65:L65"/>
    <mergeCell ref="M65:U65"/>
    <mergeCell ref="V65:Y65"/>
    <mergeCell ref="Z65:AI65"/>
    <mergeCell ref="B66:L66"/>
    <mergeCell ref="M66:U66"/>
    <mergeCell ref="V66:Y66"/>
    <mergeCell ref="Z66:AI66"/>
    <mergeCell ref="B76:L76"/>
    <mergeCell ref="M76:U76"/>
    <mergeCell ref="V76:Y76"/>
    <mergeCell ref="Z76:AI76"/>
    <mergeCell ref="B72:L72"/>
    <mergeCell ref="M72:U72"/>
    <mergeCell ref="V72:Y72"/>
    <mergeCell ref="Z72:AI72"/>
    <mergeCell ref="B73:L73"/>
    <mergeCell ref="M73:U73"/>
    <mergeCell ref="V73:Y73"/>
    <mergeCell ref="Z73:AI73"/>
    <mergeCell ref="B74:L74"/>
    <mergeCell ref="M74:U74"/>
    <mergeCell ref="V74:Y74"/>
    <mergeCell ref="Z74:AI74"/>
    <mergeCell ref="B80:L80"/>
    <mergeCell ref="M80:U80"/>
    <mergeCell ref="V80:Y80"/>
    <mergeCell ref="Z80:AI80"/>
    <mergeCell ref="B81:L81"/>
    <mergeCell ref="M81:U81"/>
    <mergeCell ref="V81:Y81"/>
    <mergeCell ref="Z81:AI81"/>
    <mergeCell ref="B82:L82"/>
    <mergeCell ref="M82:U82"/>
    <mergeCell ref="V82:Y82"/>
    <mergeCell ref="Z82:AI82"/>
    <mergeCell ref="B88:L88"/>
    <mergeCell ref="M88:U88"/>
    <mergeCell ref="V88:Y88"/>
    <mergeCell ref="Z88:AI88"/>
    <mergeCell ref="B89:L89"/>
    <mergeCell ref="M89:U89"/>
    <mergeCell ref="V89:Y89"/>
    <mergeCell ref="Z89:AI89"/>
    <mergeCell ref="B90:L90"/>
    <mergeCell ref="M90:U90"/>
    <mergeCell ref="V90:Y90"/>
    <mergeCell ref="Z90:AI90"/>
    <mergeCell ref="B100:L100"/>
    <mergeCell ref="M100:U100"/>
    <mergeCell ref="V100:Y100"/>
    <mergeCell ref="Z100:AI100"/>
    <mergeCell ref="B101:L101"/>
    <mergeCell ref="M101:U101"/>
    <mergeCell ref="V101:Y101"/>
    <mergeCell ref="Z101:AI101"/>
    <mergeCell ref="B96:L96"/>
    <mergeCell ref="M96:U96"/>
    <mergeCell ref="V96:Y96"/>
    <mergeCell ref="Z96:AI96"/>
    <mergeCell ref="B97:L97"/>
    <mergeCell ref="M97:U97"/>
    <mergeCell ref="V97:Y97"/>
    <mergeCell ref="Z97:AI97"/>
    <mergeCell ref="B99:L99"/>
    <mergeCell ref="M99:U99"/>
    <mergeCell ref="V99:Y99"/>
    <mergeCell ref="Z99:AI99"/>
    <mergeCell ref="B98:L98"/>
    <mergeCell ref="M98:U98"/>
    <mergeCell ref="V98:Y98"/>
    <mergeCell ref="Z98:AI98"/>
    <mergeCell ref="B108:L108"/>
    <mergeCell ref="M108:U108"/>
    <mergeCell ref="V108:Y108"/>
    <mergeCell ref="Z108:AI108"/>
    <mergeCell ref="B114:L114"/>
    <mergeCell ref="M114:U114"/>
    <mergeCell ref="V114:Y114"/>
    <mergeCell ref="Z114:AI114"/>
    <mergeCell ref="B104:L104"/>
    <mergeCell ref="M104:U104"/>
    <mergeCell ref="V104:Y104"/>
    <mergeCell ref="Z104:AI104"/>
    <mergeCell ref="B105:L105"/>
    <mergeCell ref="M105:U105"/>
    <mergeCell ref="V105:Y105"/>
    <mergeCell ref="Z105:AI105"/>
    <mergeCell ref="B112:AI112"/>
    <mergeCell ref="B107:L107"/>
    <mergeCell ref="M107:U107"/>
    <mergeCell ref="V107:Y107"/>
    <mergeCell ref="Z107:AI107"/>
    <mergeCell ref="B106:L106"/>
    <mergeCell ref="M106:U106"/>
    <mergeCell ref="V106:Y106"/>
    <mergeCell ref="Z115:AI115"/>
    <mergeCell ref="B116:L116"/>
    <mergeCell ref="M116:U116"/>
    <mergeCell ref="V116:Y116"/>
    <mergeCell ref="Z116:AI116"/>
    <mergeCell ref="B117:L117"/>
    <mergeCell ref="M117:U117"/>
    <mergeCell ref="V117:Y117"/>
    <mergeCell ref="Z117:AI117"/>
    <mergeCell ref="B115:L115"/>
    <mergeCell ref="M115:U115"/>
    <mergeCell ref="V115:Y115"/>
    <mergeCell ref="B123:L123"/>
    <mergeCell ref="M123:U123"/>
    <mergeCell ref="V123:Y123"/>
    <mergeCell ref="Z123:AI123"/>
    <mergeCell ref="B124:L124"/>
    <mergeCell ref="M124:U124"/>
    <mergeCell ref="V124:Y124"/>
    <mergeCell ref="Z124:AI124"/>
    <mergeCell ref="B125:L125"/>
    <mergeCell ref="M125:U125"/>
    <mergeCell ref="V125:Y125"/>
    <mergeCell ref="Z125:AI125"/>
    <mergeCell ref="B131:L131"/>
    <mergeCell ref="M131:U131"/>
    <mergeCell ref="V131:Y131"/>
    <mergeCell ref="Z131:AI131"/>
    <mergeCell ref="B132:L132"/>
    <mergeCell ref="M132:U132"/>
    <mergeCell ref="V132:Y132"/>
    <mergeCell ref="Z132:AI132"/>
    <mergeCell ref="B133:L133"/>
    <mergeCell ref="M133:U133"/>
    <mergeCell ref="V133:Y133"/>
    <mergeCell ref="Z133:AI133"/>
    <mergeCell ref="B139:L139"/>
    <mergeCell ref="M139:U139"/>
    <mergeCell ref="V139:Y139"/>
    <mergeCell ref="Z139:AI139"/>
    <mergeCell ref="B140:L140"/>
    <mergeCell ref="M140:U140"/>
    <mergeCell ref="V140:Y140"/>
    <mergeCell ref="Z140:AI140"/>
    <mergeCell ref="B141:L141"/>
    <mergeCell ref="M141:U141"/>
    <mergeCell ref="V141:Y141"/>
    <mergeCell ref="Z141:AI141"/>
    <mergeCell ref="B151:L151"/>
    <mergeCell ref="M151:U151"/>
    <mergeCell ref="V151:Y151"/>
    <mergeCell ref="Z151:AI151"/>
    <mergeCell ref="B152:L152"/>
    <mergeCell ref="M152:U152"/>
    <mergeCell ref="V152:Y152"/>
    <mergeCell ref="Z152:AI152"/>
    <mergeCell ref="B147:L147"/>
    <mergeCell ref="M147:U147"/>
    <mergeCell ref="V147:Y147"/>
    <mergeCell ref="Z147:AI147"/>
    <mergeCell ref="B148:L148"/>
    <mergeCell ref="M148:U148"/>
    <mergeCell ref="V148:Y148"/>
    <mergeCell ref="Z148:AI148"/>
    <mergeCell ref="B149:L149"/>
    <mergeCell ref="M149:U149"/>
    <mergeCell ref="V149:Y149"/>
    <mergeCell ref="Z149:AI149"/>
    <mergeCell ref="B159:L159"/>
    <mergeCell ref="M159:U159"/>
    <mergeCell ref="V159:Y159"/>
    <mergeCell ref="Z159:AI159"/>
    <mergeCell ref="B155:L155"/>
    <mergeCell ref="M155:U155"/>
    <mergeCell ref="V155:Y155"/>
    <mergeCell ref="Z155:AI155"/>
    <mergeCell ref="B156:L156"/>
    <mergeCell ref="M156:U156"/>
    <mergeCell ref="V156:Y156"/>
    <mergeCell ref="Z156:AI156"/>
  </mergeCells>
  <phoneticPr fontId="46"/>
  <printOptions horizontalCentered="1" verticalCentered="1"/>
  <pageMargins left="0.51181102362204722" right="0.51181102362204722" top="0.51181102362204722" bottom="0.51181102362204722" header="0.39370078740157483" footer="0"/>
  <pageSetup paperSize="9" scale="93" orientation="portrait" r:id="rId1"/>
  <headerFooter>
    <oddHeader>&amp;R&amp;8&amp;P / &amp;N ページ</oddHeader>
  </headerFooter>
  <rowBreaks count="3" manualBreakCount="3">
    <brk id="59" max="16383" man="1"/>
    <brk id="110" max="16383" man="1"/>
    <brk id="161" max="3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9A60D-8D3B-49D1-8586-049077BCF7E8}">
  <sheetPr codeName="Sheet11"/>
  <dimension ref="A1:AV161"/>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196" t="s">
        <v>612</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637">
        <f>発行依頼書!D7</f>
        <v>0</v>
      </c>
      <c r="I15" s="637"/>
      <c r="J15" s="637"/>
      <c r="K15" s="637"/>
      <c r="L15" s="637"/>
      <c r="M15" s="637"/>
      <c r="N15" s="637"/>
      <c r="O15" s="637"/>
      <c r="P15" s="637"/>
      <c r="Q15" s="637"/>
      <c r="R15" s="637"/>
      <c r="S15" s="637"/>
      <c r="T15" s="637"/>
      <c r="U15" s="637"/>
      <c r="V15" s="637"/>
      <c r="W15" s="637"/>
      <c r="X15" s="637"/>
      <c r="Y15" s="637"/>
      <c r="Z15" s="637"/>
      <c r="AA15" s="637"/>
      <c r="AB15" s="637"/>
      <c r="AC15" s="637"/>
      <c r="AD15" s="637"/>
      <c r="AE15" s="637"/>
      <c r="AF15" s="637"/>
      <c r="AG15" s="637"/>
      <c r="AH15" s="637"/>
      <c r="AI15" s="637"/>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2" ht="15" customHeight="1" x14ac:dyDescent="0.15">
      <c r="A17" s="7"/>
      <c r="B17" s="580" t="s">
        <v>24</v>
      </c>
      <c r="C17" s="580"/>
      <c r="D17" s="580"/>
      <c r="E17" s="580"/>
      <c r="F17" s="580"/>
      <c r="G17" s="8"/>
      <c r="H17" s="637" t="str">
        <f>発行依頼書!D8 &amp; 発行依頼書!F8</f>
        <v/>
      </c>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7"/>
      <c r="AJ17" s="10"/>
    </row>
    <row r="18" spans="1:42"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2" ht="15" customHeight="1" x14ac:dyDescent="0.15">
      <c r="A19" s="7"/>
      <c r="B19" s="581" t="str">
        <f>IF($AM$32=0,"",IF($AM$32=1,AO$31,IF($AM$32&lt;4,AO$30,AO$29)))</f>
        <v>請負業者</v>
      </c>
      <c r="C19" s="581"/>
      <c r="D19" s="581"/>
      <c r="E19" s="581"/>
      <c r="F19" s="581"/>
      <c r="G19" s="8"/>
      <c r="H19" s="637">
        <f>IF($AM$32=0,"",IF($AM$32=1,AP$31,IF($AM$32&lt;4,AP$30,AP$29)))</f>
        <v>0</v>
      </c>
      <c r="I19" s="637"/>
      <c r="J19" s="637"/>
      <c r="K19" s="637"/>
      <c r="L19" s="637"/>
      <c r="M19" s="637"/>
      <c r="N19" s="637"/>
      <c r="O19" s="637"/>
      <c r="P19" s="637"/>
      <c r="Q19" s="637"/>
      <c r="R19" s="637"/>
      <c r="S19" s="637"/>
      <c r="T19" s="637"/>
      <c r="U19" s="637"/>
      <c r="V19" s="637"/>
      <c r="W19" s="637"/>
      <c r="X19" s="637"/>
      <c r="Y19" s="637"/>
      <c r="Z19" s="637"/>
      <c r="AA19" s="637"/>
      <c r="AB19" s="637"/>
      <c r="AC19" s="637"/>
      <c r="AD19" s="637"/>
      <c r="AE19" s="637"/>
      <c r="AF19" s="637"/>
      <c r="AG19" s="637"/>
      <c r="AH19" s="637"/>
      <c r="AI19" s="637"/>
      <c r="AJ19" s="10"/>
      <c r="AO19" s="145"/>
    </row>
    <row r="20" spans="1:42"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row>
    <row r="21" spans="1:42" ht="15" customHeight="1" x14ac:dyDescent="0.15">
      <c r="A21" s="7"/>
      <c r="B21" s="581" t="str">
        <f>IF($AM$32&gt;5,AO$30,IF($AM$32=5,AO$31,IF($AM$32=3,AO$31,"")))</f>
        <v>防水施工業者</v>
      </c>
      <c r="C21" s="581"/>
      <c r="D21" s="581"/>
      <c r="E21" s="581"/>
      <c r="F21" s="581"/>
      <c r="G21" s="8"/>
      <c r="H21" s="637">
        <f>IF($AM$32&gt;5,AP$30,IF($AM$32=5,AP$31,IF($AM$32=3,AP$31,"")))</f>
        <v>0</v>
      </c>
      <c r="I21" s="637"/>
      <c r="J21" s="637"/>
      <c r="K21" s="637"/>
      <c r="L21" s="637"/>
      <c r="M21" s="637"/>
      <c r="N21" s="637"/>
      <c r="O21" s="637"/>
      <c r="P21" s="637"/>
      <c r="Q21" s="637"/>
      <c r="R21" s="637"/>
      <c r="S21" s="637"/>
      <c r="T21" s="637"/>
      <c r="U21" s="637"/>
      <c r="V21" s="637"/>
      <c r="W21" s="637"/>
      <c r="X21" s="637"/>
      <c r="Y21" s="637"/>
      <c r="Z21" s="637"/>
      <c r="AA21" s="637"/>
      <c r="AB21" s="637"/>
      <c r="AC21" s="637"/>
      <c r="AD21" s="637"/>
      <c r="AE21" s="637"/>
      <c r="AF21" s="637"/>
      <c r="AG21" s="637"/>
      <c r="AH21" s="637"/>
      <c r="AI21" s="637"/>
      <c r="AJ21" s="10"/>
      <c r="AO21" s="145"/>
    </row>
    <row r="22" spans="1:42"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2" ht="15" customHeight="1" x14ac:dyDescent="0.15">
      <c r="A23" s="7"/>
      <c r="B23" s="581" t="str">
        <f>IF($AM$32=7,AO$31,"")</f>
        <v/>
      </c>
      <c r="C23" s="581"/>
      <c r="D23" s="581"/>
      <c r="E23" s="581"/>
      <c r="F23" s="581"/>
      <c r="G23" s="8"/>
      <c r="H23" s="637" t="str">
        <f>IF($AM$32=7,AP$31,"")</f>
        <v/>
      </c>
      <c r="I23" s="637"/>
      <c r="J23" s="637"/>
      <c r="K23" s="637"/>
      <c r="L23" s="637"/>
      <c r="M23" s="637"/>
      <c r="N23" s="637"/>
      <c r="O23" s="637"/>
      <c r="P23" s="637"/>
      <c r="Q23" s="637"/>
      <c r="R23" s="637"/>
      <c r="S23" s="637"/>
      <c r="T23" s="637"/>
      <c r="U23" s="637"/>
      <c r="V23" s="637"/>
      <c r="W23" s="637"/>
      <c r="X23" s="637"/>
      <c r="Y23" s="637"/>
      <c r="Z23" s="637"/>
      <c r="AA23" s="637"/>
      <c r="AB23" s="637"/>
      <c r="AC23" s="637"/>
      <c r="AD23" s="637"/>
      <c r="AE23" s="637"/>
      <c r="AF23" s="637"/>
      <c r="AG23" s="637"/>
      <c r="AH23" s="637"/>
      <c r="AI23" s="637"/>
      <c r="AJ23" s="10"/>
    </row>
    <row r="24" spans="1:42"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2" ht="15" customHeight="1" x14ac:dyDescent="0.15">
      <c r="A25" s="7"/>
      <c r="B25" s="580" t="s">
        <v>93</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2"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2" ht="17.25" customHeight="1" x14ac:dyDescent="0.15">
      <c r="A27" s="7"/>
      <c r="B27" s="626" t="s">
        <v>93</v>
      </c>
      <c r="C27" s="627"/>
      <c r="D27" s="627"/>
      <c r="E27" s="627"/>
      <c r="F27" s="627"/>
      <c r="G27" s="629" t="s">
        <v>617</v>
      </c>
      <c r="H27" s="627"/>
      <c r="I27" s="627"/>
      <c r="J27" s="627"/>
      <c r="K27" s="627"/>
      <c r="L27" s="627"/>
      <c r="M27" s="627"/>
      <c r="N27" s="627"/>
      <c r="O27" s="627"/>
      <c r="P27" s="627"/>
      <c r="Q27" s="627"/>
      <c r="R27" s="627"/>
      <c r="S27" s="627"/>
      <c r="T27" s="627"/>
      <c r="U27" s="627"/>
      <c r="V27" s="628"/>
      <c r="W27" s="629" t="s">
        <v>618</v>
      </c>
      <c r="X27" s="627"/>
      <c r="Y27" s="627"/>
      <c r="Z27" s="627"/>
      <c r="AA27" s="627"/>
      <c r="AB27" s="627"/>
      <c r="AC27" s="627"/>
      <c r="AD27" s="627"/>
      <c r="AE27" s="628"/>
      <c r="AF27" s="629" t="s">
        <v>96</v>
      </c>
      <c r="AG27" s="627"/>
      <c r="AH27" s="627"/>
      <c r="AI27" s="630"/>
      <c r="AJ27" s="10"/>
      <c r="AL27" s="143"/>
      <c r="AM27" s="143"/>
      <c r="AN27" s="143"/>
      <c r="AO27" s="143" t="s">
        <v>504</v>
      </c>
      <c r="AP27" s="143" t="s">
        <v>10</v>
      </c>
    </row>
    <row r="28" spans="1:42" ht="17.25" customHeight="1" x14ac:dyDescent="0.15">
      <c r="A28" s="7"/>
      <c r="B28" s="638" t="str">
        <f>IF(ISBLANK(発行依頼書!L47),"",発行依頼書!L47)</f>
        <v/>
      </c>
      <c r="C28" s="639"/>
      <c r="D28" s="639"/>
      <c r="E28" s="639"/>
      <c r="F28" s="639"/>
      <c r="G28" s="640" t="str">
        <f>IF(ISBLANK(発行依頼書!C47),"",発行依頼書!C47)</f>
        <v/>
      </c>
      <c r="H28" s="640"/>
      <c r="I28" s="640"/>
      <c r="J28" s="640"/>
      <c r="K28" s="640"/>
      <c r="L28" s="640"/>
      <c r="M28" s="640"/>
      <c r="N28" s="640"/>
      <c r="O28" s="640"/>
      <c r="P28" s="640"/>
      <c r="Q28" s="640"/>
      <c r="R28" s="640"/>
      <c r="S28" s="640"/>
      <c r="T28" s="640"/>
      <c r="U28" s="640"/>
      <c r="V28" s="640"/>
      <c r="W28" s="584" t="str">
        <f>IF(ISBLANK(発行依頼書!F47),"",発行依頼書!F47)</f>
        <v/>
      </c>
      <c r="X28" s="584"/>
      <c r="Y28" s="584"/>
      <c r="Z28" s="584"/>
      <c r="AA28" s="584"/>
      <c r="AB28" s="584"/>
      <c r="AC28" s="584"/>
      <c r="AD28" s="584"/>
      <c r="AE28" s="584"/>
      <c r="AF28" s="591" t="str">
        <f>IF(ISBLANK(発行依頼書!W48),"",CONCATENATE(発行依頼書!W48,発行依頼書!X47))</f>
        <v/>
      </c>
      <c r="AG28" s="591"/>
      <c r="AH28" s="591"/>
      <c r="AI28" s="592"/>
      <c r="AJ28" s="10"/>
      <c r="AL28" s="143"/>
      <c r="AM28" s="143"/>
      <c r="AN28" s="143"/>
      <c r="AO28" s="143"/>
      <c r="AP28" s="143"/>
    </row>
    <row r="29" spans="1:42" ht="17.25" customHeight="1" x14ac:dyDescent="0.15">
      <c r="A29" s="7"/>
      <c r="B29" s="631" t="str">
        <f>IF(ISBLANK(発行依頼書!L49),"",発行依頼書!L49)</f>
        <v/>
      </c>
      <c r="C29" s="632"/>
      <c r="D29" s="632"/>
      <c r="E29" s="632"/>
      <c r="F29" s="632"/>
      <c r="G29" s="633" t="str">
        <f>IF(ISBLANK(発行依頼書!C49),"",発行依頼書!C49)</f>
        <v/>
      </c>
      <c r="H29" s="633"/>
      <c r="I29" s="633"/>
      <c r="J29" s="633"/>
      <c r="K29" s="633"/>
      <c r="L29" s="633"/>
      <c r="M29" s="633"/>
      <c r="N29" s="633"/>
      <c r="O29" s="633"/>
      <c r="P29" s="633"/>
      <c r="Q29" s="633"/>
      <c r="R29" s="633"/>
      <c r="S29" s="633"/>
      <c r="T29" s="633"/>
      <c r="U29" s="633"/>
      <c r="V29" s="633"/>
      <c r="W29" s="587" t="str">
        <f>IF(ISBLANK(発行依頼書!F49),"",発行依頼書!F49)</f>
        <v/>
      </c>
      <c r="X29" s="587"/>
      <c r="Y29" s="587"/>
      <c r="Z29" s="587"/>
      <c r="AA29" s="587"/>
      <c r="AB29" s="587"/>
      <c r="AC29" s="587"/>
      <c r="AD29" s="587"/>
      <c r="AE29" s="587"/>
      <c r="AF29" s="588" t="str">
        <f>IF(ISBLANK(発行依頼書!W50),"",CONCATENATE(発行依頼書!W50,発行依頼書!X49))</f>
        <v/>
      </c>
      <c r="AG29" s="588"/>
      <c r="AH29" s="588"/>
      <c r="AI29" s="589"/>
      <c r="AJ29" s="10"/>
      <c r="AL29" s="143" t="s">
        <v>613</v>
      </c>
      <c r="AM29" s="143">
        <f>IF(AN29&gt;0,4,0)</f>
        <v>4</v>
      </c>
      <c r="AN29" s="143">
        <f>IF(RIGHT(発行依頼書!$Q$34,2)="り）",2,IF(RIGHT(発行依頼書!$Q$34,2)="し）",1,0))</f>
        <v>2</v>
      </c>
      <c r="AO29" s="144" t="str">
        <f>発行依頼書!K13</f>
        <v>請負業者</v>
      </c>
      <c r="AP29" s="143">
        <f>IF(AN29=2,発行依頼書!D13,"")</f>
        <v>0</v>
      </c>
    </row>
    <row r="30" spans="1:42" ht="17.25" customHeight="1" x14ac:dyDescent="0.15">
      <c r="A30" s="7"/>
      <c r="B30" s="631" t="str">
        <f>IF(ISBLANK(発行依頼書!L51),"",発行依頼書!L51)</f>
        <v/>
      </c>
      <c r="C30" s="632"/>
      <c r="D30" s="632"/>
      <c r="E30" s="632"/>
      <c r="F30" s="632"/>
      <c r="G30" s="633" t="str">
        <f>IF(ISBLANK(発行依頼書!C51),"",発行依頼書!C51)</f>
        <v/>
      </c>
      <c r="H30" s="633"/>
      <c r="I30" s="633"/>
      <c r="J30" s="633"/>
      <c r="K30" s="633"/>
      <c r="L30" s="633"/>
      <c r="M30" s="633"/>
      <c r="N30" s="633"/>
      <c r="O30" s="633"/>
      <c r="P30" s="633"/>
      <c r="Q30" s="633"/>
      <c r="R30" s="633"/>
      <c r="S30" s="633"/>
      <c r="T30" s="633"/>
      <c r="U30" s="633"/>
      <c r="V30" s="633"/>
      <c r="W30" s="587" t="str">
        <f>IF(ISBLANK(発行依頼書!F51),"",発行依頼書!F51)</f>
        <v/>
      </c>
      <c r="X30" s="587"/>
      <c r="Y30" s="587"/>
      <c r="Z30" s="587"/>
      <c r="AA30" s="587"/>
      <c r="AB30" s="587"/>
      <c r="AC30" s="587"/>
      <c r="AD30" s="587"/>
      <c r="AE30" s="587"/>
      <c r="AF30" s="588" t="str">
        <f>IF(ISBLANK(発行依頼書!W52),"",CONCATENATE(発行依頼書!W52,発行依頼書!X51))</f>
        <v/>
      </c>
      <c r="AG30" s="588"/>
      <c r="AH30" s="588"/>
      <c r="AI30" s="589"/>
      <c r="AJ30" s="10"/>
      <c r="AL30" s="143" t="s">
        <v>506</v>
      </c>
      <c r="AM30" s="143">
        <f>IF(AN30&gt;0,2,0)</f>
        <v>2</v>
      </c>
      <c r="AN30" s="143">
        <f>IF(RIGHT(発行依頼書!$T$34,2)="り）",2,IF(RIGHT(発行依頼書!$T$34,2)="し）",1,0))</f>
        <v>2</v>
      </c>
      <c r="AO30" s="144" t="str">
        <f>発行依頼書!K17</f>
        <v>防水施工業者</v>
      </c>
      <c r="AP30" s="143">
        <f>IF(AN30=2,発行依頼書!D17,"")</f>
        <v>0</v>
      </c>
    </row>
    <row r="31" spans="1:42" ht="17.25" customHeight="1" x14ac:dyDescent="0.15">
      <c r="A31" s="7"/>
      <c r="B31" s="631" t="str">
        <f>IF(ISBLANK(発行依頼書!L53),"",発行依頼書!L53)</f>
        <v/>
      </c>
      <c r="C31" s="632"/>
      <c r="D31" s="632"/>
      <c r="E31" s="632"/>
      <c r="F31" s="632"/>
      <c r="G31" s="633" t="str">
        <f>IF(ISBLANK(発行依頼書!C53),"",発行依頼書!C53)</f>
        <v/>
      </c>
      <c r="H31" s="633"/>
      <c r="I31" s="633"/>
      <c r="J31" s="633"/>
      <c r="K31" s="633"/>
      <c r="L31" s="633"/>
      <c r="M31" s="633"/>
      <c r="N31" s="633"/>
      <c r="O31" s="633"/>
      <c r="P31" s="633"/>
      <c r="Q31" s="633"/>
      <c r="R31" s="633"/>
      <c r="S31" s="633"/>
      <c r="T31" s="633"/>
      <c r="U31" s="633"/>
      <c r="V31" s="633"/>
      <c r="W31" s="587" t="str">
        <f>IF(ISBLANK(発行依頼書!F53),"",発行依頼書!F53)</f>
        <v/>
      </c>
      <c r="X31" s="587"/>
      <c r="Y31" s="587"/>
      <c r="Z31" s="587"/>
      <c r="AA31" s="587"/>
      <c r="AB31" s="587"/>
      <c r="AC31" s="587"/>
      <c r="AD31" s="587"/>
      <c r="AE31" s="587"/>
      <c r="AF31" s="588" t="str">
        <f>IF(ISBLANK(発行依頼書!W54),"",CONCATENATE(発行依頼書!W54,発行依頼書!X53))</f>
        <v/>
      </c>
      <c r="AG31" s="588"/>
      <c r="AH31" s="588"/>
      <c r="AI31" s="589"/>
      <c r="AJ31" s="10"/>
      <c r="AL31" s="143" t="s">
        <v>507</v>
      </c>
      <c r="AM31" s="143">
        <f>IF(AN31&gt;0,1,0)</f>
        <v>0</v>
      </c>
      <c r="AN31" s="143">
        <f>IF(RIGHT(発行依頼書!$W$34,2)="り）",2,IF(RIGHT(発行依頼書!$W$34,2)="し）",1,0))</f>
        <v>0</v>
      </c>
      <c r="AO31" s="144">
        <f>発行依頼書!K21</f>
        <v>0</v>
      </c>
      <c r="AP31" s="143" t="str">
        <f>IF(AN31=2,発行依頼書!D21,"")</f>
        <v/>
      </c>
    </row>
    <row r="32" spans="1:42" ht="17.25" customHeight="1" x14ac:dyDescent="0.15">
      <c r="A32" s="7"/>
      <c r="B32" s="631" t="str">
        <f>IF(ISBLANK(発行依頼書!L55),"",発行依頼書!L55)</f>
        <v/>
      </c>
      <c r="C32" s="632"/>
      <c r="D32" s="632"/>
      <c r="E32" s="632"/>
      <c r="F32" s="632"/>
      <c r="G32" s="633" t="str">
        <f>IF(ISBLANK(発行依頼書!C55),"",発行依頼書!C55)</f>
        <v/>
      </c>
      <c r="H32" s="633"/>
      <c r="I32" s="633"/>
      <c r="J32" s="633"/>
      <c r="K32" s="633"/>
      <c r="L32" s="633"/>
      <c r="M32" s="633"/>
      <c r="N32" s="633"/>
      <c r="O32" s="633"/>
      <c r="P32" s="633"/>
      <c r="Q32" s="633"/>
      <c r="R32" s="633"/>
      <c r="S32" s="633"/>
      <c r="T32" s="633"/>
      <c r="U32" s="633"/>
      <c r="V32" s="633"/>
      <c r="W32" s="587" t="str">
        <f>IF(ISBLANK(発行依頼書!F55),"",発行依頼書!F55)</f>
        <v/>
      </c>
      <c r="X32" s="587"/>
      <c r="Y32" s="587"/>
      <c r="Z32" s="587"/>
      <c r="AA32" s="587"/>
      <c r="AB32" s="587"/>
      <c r="AC32" s="587"/>
      <c r="AD32" s="587"/>
      <c r="AE32" s="587"/>
      <c r="AF32" s="588" t="str">
        <f>IF(ISBLANK(発行依頼書!W56),"",CONCATENATE(発行依頼書!W56,発行依頼書!X55))</f>
        <v/>
      </c>
      <c r="AG32" s="588"/>
      <c r="AH32" s="588"/>
      <c r="AI32" s="589"/>
      <c r="AJ32" s="10"/>
      <c r="AL32" s="143" t="s">
        <v>614</v>
      </c>
      <c r="AM32" s="143">
        <f>SUM(AM29:AM31)</f>
        <v>6</v>
      </c>
      <c r="AN32" s="143"/>
      <c r="AO32" s="143"/>
      <c r="AP32" s="143"/>
    </row>
    <row r="33" spans="1:36" ht="17.25" customHeight="1" x14ac:dyDescent="0.15">
      <c r="A33" s="7"/>
      <c r="B33" s="631" t="str">
        <f>IF(ISBLANK(発行依頼書!L57),"",発行依頼書!L57)</f>
        <v/>
      </c>
      <c r="C33" s="632"/>
      <c r="D33" s="632"/>
      <c r="E33" s="632"/>
      <c r="F33" s="632"/>
      <c r="G33" s="633" t="str">
        <f>IF(ISBLANK(発行依頼書!C57),"",発行依頼書!C57)</f>
        <v/>
      </c>
      <c r="H33" s="633"/>
      <c r="I33" s="633"/>
      <c r="J33" s="633"/>
      <c r="K33" s="633"/>
      <c r="L33" s="633"/>
      <c r="M33" s="633"/>
      <c r="N33" s="633"/>
      <c r="O33" s="633"/>
      <c r="P33" s="633"/>
      <c r="Q33" s="633"/>
      <c r="R33" s="633"/>
      <c r="S33" s="633"/>
      <c r="T33" s="633"/>
      <c r="U33" s="633"/>
      <c r="V33" s="633"/>
      <c r="W33" s="587" t="str">
        <f>IF(ISBLANK(発行依頼書!F57),"",発行依頼書!F57)</f>
        <v/>
      </c>
      <c r="X33" s="587"/>
      <c r="Y33" s="587"/>
      <c r="Z33" s="587"/>
      <c r="AA33" s="587"/>
      <c r="AB33" s="587"/>
      <c r="AC33" s="587"/>
      <c r="AD33" s="587"/>
      <c r="AE33" s="587"/>
      <c r="AF33" s="588" t="str">
        <f>IF(ISBLANK(発行依頼書!W58),"",CONCATENATE(発行依頼書!W58,発行依頼書!X57))</f>
        <v/>
      </c>
      <c r="AG33" s="588"/>
      <c r="AH33" s="588"/>
      <c r="AI33" s="589"/>
      <c r="AJ33" s="10"/>
    </row>
    <row r="34" spans="1:36" ht="17.25" customHeight="1" x14ac:dyDescent="0.15">
      <c r="A34" s="7"/>
      <c r="B34" s="631" t="str">
        <f>IF(ISBLANK(発行依頼書!L59),"",発行依頼書!L59)</f>
        <v/>
      </c>
      <c r="C34" s="632"/>
      <c r="D34" s="632"/>
      <c r="E34" s="632"/>
      <c r="F34" s="632"/>
      <c r="G34" s="633" t="str">
        <f>IF(ISBLANK(発行依頼書!C59),"",発行依頼書!C59)</f>
        <v/>
      </c>
      <c r="H34" s="633"/>
      <c r="I34" s="633"/>
      <c r="J34" s="633"/>
      <c r="K34" s="633"/>
      <c r="L34" s="633"/>
      <c r="M34" s="633"/>
      <c r="N34" s="633"/>
      <c r="O34" s="633"/>
      <c r="P34" s="633"/>
      <c r="Q34" s="633"/>
      <c r="R34" s="633"/>
      <c r="S34" s="633"/>
      <c r="T34" s="633"/>
      <c r="U34" s="633"/>
      <c r="V34" s="633"/>
      <c r="W34" s="587" t="str">
        <f>IF(ISBLANK(発行依頼書!F59),"",発行依頼書!F59)</f>
        <v/>
      </c>
      <c r="X34" s="587"/>
      <c r="Y34" s="587"/>
      <c r="Z34" s="587"/>
      <c r="AA34" s="587"/>
      <c r="AB34" s="587"/>
      <c r="AC34" s="587"/>
      <c r="AD34" s="587"/>
      <c r="AE34" s="587"/>
      <c r="AF34" s="588" t="str">
        <f>IF(ISBLANK(発行依頼書!W60),"",CONCATENATE(発行依頼書!W60,発行依頼書!X59))</f>
        <v/>
      </c>
      <c r="AG34" s="588"/>
      <c r="AH34" s="588"/>
      <c r="AI34" s="589"/>
      <c r="AJ34" s="10"/>
    </row>
    <row r="35" spans="1:36" ht="17.25" customHeight="1" x14ac:dyDescent="0.15">
      <c r="A35" s="7"/>
      <c r="B35" s="631" t="str">
        <f>IF(ISBLANK(発行依頼書!L61),"",発行依頼書!L61)</f>
        <v/>
      </c>
      <c r="C35" s="632"/>
      <c r="D35" s="632"/>
      <c r="E35" s="632"/>
      <c r="F35" s="632"/>
      <c r="G35" s="633" t="str">
        <f>IF(ISBLANK(発行依頼書!C61),"",発行依頼書!C61)</f>
        <v/>
      </c>
      <c r="H35" s="633"/>
      <c r="I35" s="633"/>
      <c r="J35" s="633"/>
      <c r="K35" s="633"/>
      <c r="L35" s="633"/>
      <c r="M35" s="633"/>
      <c r="N35" s="633"/>
      <c r="O35" s="633"/>
      <c r="P35" s="633"/>
      <c r="Q35" s="633"/>
      <c r="R35" s="633"/>
      <c r="S35" s="633"/>
      <c r="T35" s="633"/>
      <c r="U35" s="633"/>
      <c r="V35" s="633"/>
      <c r="W35" s="587" t="str">
        <f>IF(ISBLANK(発行依頼書!F61),"",発行依頼書!F61)</f>
        <v/>
      </c>
      <c r="X35" s="587"/>
      <c r="Y35" s="587"/>
      <c r="Z35" s="587"/>
      <c r="AA35" s="587"/>
      <c r="AB35" s="587"/>
      <c r="AC35" s="587"/>
      <c r="AD35" s="587"/>
      <c r="AE35" s="587"/>
      <c r="AF35" s="588" t="str">
        <f>IF(ISBLANK(発行依頼書!W62),"",CONCATENATE(発行依頼書!W62,発行依頼書!X61))</f>
        <v/>
      </c>
      <c r="AG35" s="588"/>
      <c r="AH35" s="588"/>
      <c r="AI35" s="589"/>
      <c r="AJ35" s="10"/>
    </row>
    <row r="36" spans="1:36" ht="17.25" customHeight="1" x14ac:dyDescent="0.15">
      <c r="A36" s="7"/>
      <c r="B36" s="631" t="str">
        <f>IF(ISBLANK(発行依頼書!L63),"",発行依頼書!L63)</f>
        <v/>
      </c>
      <c r="C36" s="632"/>
      <c r="D36" s="632"/>
      <c r="E36" s="632"/>
      <c r="F36" s="632"/>
      <c r="G36" s="633" t="str">
        <f>IF(ISBLANK(発行依頼書!C63),"",発行依頼書!C63)</f>
        <v/>
      </c>
      <c r="H36" s="633"/>
      <c r="I36" s="633"/>
      <c r="J36" s="633"/>
      <c r="K36" s="633"/>
      <c r="L36" s="633"/>
      <c r="M36" s="633"/>
      <c r="N36" s="633"/>
      <c r="O36" s="633"/>
      <c r="P36" s="633"/>
      <c r="Q36" s="633"/>
      <c r="R36" s="633"/>
      <c r="S36" s="633"/>
      <c r="T36" s="633"/>
      <c r="U36" s="633"/>
      <c r="V36" s="633"/>
      <c r="W36" s="587" t="str">
        <f>IF(ISBLANK(発行依頼書!F63),"",発行依頼書!F63)</f>
        <v/>
      </c>
      <c r="X36" s="587"/>
      <c r="Y36" s="587"/>
      <c r="Z36" s="587"/>
      <c r="AA36" s="587"/>
      <c r="AB36" s="587"/>
      <c r="AC36" s="587"/>
      <c r="AD36" s="587"/>
      <c r="AE36" s="587"/>
      <c r="AF36" s="588" t="str">
        <f>IF(ISBLANK(発行依頼書!W64),"",CONCATENATE(発行依頼書!W64,発行依頼書!X63))</f>
        <v/>
      </c>
      <c r="AG36" s="588"/>
      <c r="AH36" s="588"/>
      <c r="AI36" s="589"/>
      <c r="AJ36" s="10"/>
    </row>
    <row r="37" spans="1:36" ht="17.25" customHeight="1" x14ac:dyDescent="0.15">
      <c r="A37" s="7"/>
      <c r="B37" s="631" t="str">
        <f>IF(ISBLANK(発行依頼書!L65),"",発行依頼書!L65)</f>
        <v/>
      </c>
      <c r="C37" s="632"/>
      <c r="D37" s="632"/>
      <c r="E37" s="632"/>
      <c r="F37" s="632"/>
      <c r="G37" s="633" t="str">
        <f>IF(ISBLANK(発行依頼書!C65),"",発行依頼書!C65)</f>
        <v/>
      </c>
      <c r="H37" s="633"/>
      <c r="I37" s="633"/>
      <c r="J37" s="633"/>
      <c r="K37" s="633"/>
      <c r="L37" s="633"/>
      <c r="M37" s="633"/>
      <c r="N37" s="633"/>
      <c r="O37" s="633"/>
      <c r="P37" s="633"/>
      <c r="Q37" s="633"/>
      <c r="R37" s="633"/>
      <c r="S37" s="633"/>
      <c r="T37" s="633"/>
      <c r="U37" s="633"/>
      <c r="V37" s="633"/>
      <c r="W37" s="587" t="str">
        <f>IF(ISBLANK(発行依頼書!F65),"",発行依頼書!F65)</f>
        <v/>
      </c>
      <c r="X37" s="587"/>
      <c r="Y37" s="587"/>
      <c r="Z37" s="587"/>
      <c r="AA37" s="587"/>
      <c r="AB37" s="587"/>
      <c r="AC37" s="587"/>
      <c r="AD37" s="587"/>
      <c r="AE37" s="587"/>
      <c r="AF37" s="588" t="str">
        <f>IF(ISBLANK(発行依頼書!W66),"",CONCATENATE(発行依頼書!W66,発行依頼書!X65))</f>
        <v/>
      </c>
      <c r="AG37" s="588"/>
      <c r="AH37" s="588"/>
      <c r="AI37" s="589"/>
      <c r="AJ37" s="10"/>
    </row>
    <row r="38" spans="1:36" ht="17.25" customHeight="1" x14ac:dyDescent="0.15">
      <c r="A38" s="7"/>
      <c r="B38" s="631" t="str">
        <f>IF(ISBLANK(発行依頼書!L67),"",発行依頼書!L67)</f>
        <v/>
      </c>
      <c r="C38" s="632"/>
      <c r="D38" s="632"/>
      <c r="E38" s="632"/>
      <c r="F38" s="632"/>
      <c r="G38" s="633" t="str">
        <f>IF(ISBLANK(発行依頼書!C67),"",発行依頼書!C67)</f>
        <v/>
      </c>
      <c r="H38" s="633"/>
      <c r="I38" s="633"/>
      <c r="J38" s="633"/>
      <c r="K38" s="633"/>
      <c r="L38" s="633"/>
      <c r="M38" s="633"/>
      <c r="N38" s="633"/>
      <c r="O38" s="633"/>
      <c r="P38" s="633"/>
      <c r="Q38" s="633"/>
      <c r="R38" s="633"/>
      <c r="S38" s="633"/>
      <c r="T38" s="633"/>
      <c r="U38" s="633"/>
      <c r="V38" s="633"/>
      <c r="W38" s="587" t="str">
        <f>IF(ISBLANK(発行依頼書!F67),"",発行依頼書!F67)</f>
        <v/>
      </c>
      <c r="X38" s="587"/>
      <c r="Y38" s="587"/>
      <c r="Z38" s="587"/>
      <c r="AA38" s="587"/>
      <c r="AB38" s="587"/>
      <c r="AC38" s="587"/>
      <c r="AD38" s="587"/>
      <c r="AE38" s="587"/>
      <c r="AF38" s="588" t="str">
        <f>IF(ISBLANK(発行依頼書!W68),"",CONCATENATE(発行依頼書!W68,発行依頼書!X67))</f>
        <v/>
      </c>
      <c r="AG38" s="588"/>
      <c r="AH38" s="588"/>
      <c r="AI38" s="589"/>
      <c r="AJ38" s="10"/>
    </row>
    <row r="39" spans="1:36" ht="17.25" customHeight="1" x14ac:dyDescent="0.15">
      <c r="A39" s="7"/>
      <c r="B39" s="631" t="str">
        <f>IF(ISBLANK(発行依頼書!L69),"",発行依頼書!L69)</f>
        <v/>
      </c>
      <c r="C39" s="632"/>
      <c r="D39" s="632"/>
      <c r="E39" s="632"/>
      <c r="F39" s="632"/>
      <c r="G39" s="633" t="str">
        <f>IF(ISBLANK(発行依頼書!C69),"",発行依頼書!C69)</f>
        <v/>
      </c>
      <c r="H39" s="633"/>
      <c r="I39" s="633"/>
      <c r="J39" s="633"/>
      <c r="K39" s="633"/>
      <c r="L39" s="633"/>
      <c r="M39" s="633"/>
      <c r="N39" s="633"/>
      <c r="O39" s="633"/>
      <c r="P39" s="633"/>
      <c r="Q39" s="633"/>
      <c r="R39" s="633"/>
      <c r="S39" s="633"/>
      <c r="T39" s="633"/>
      <c r="U39" s="633"/>
      <c r="V39" s="633"/>
      <c r="W39" s="587" t="str">
        <f>IF(ISBLANK(発行依頼書!F69),"",発行依頼書!F69)</f>
        <v/>
      </c>
      <c r="X39" s="587"/>
      <c r="Y39" s="587"/>
      <c r="Z39" s="587"/>
      <c r="AA39" s="587"/>
      <c r="AB39" s="587"/>
      <c r="AC39" s="587"/>
      <c r="AD39" s="587"/>
      <c r="AE39" s="587"/>
      <c r="AF39" s="588" t="str">
        <f>IF(ISBLANK(発行依頼書!W70),"",CONCATENATE(発行依頼書!W70,発行依頼書!X69))</f>
        <v/>
      </c>
      <c r="AG39" s="588"/>
      <c r="AH39" s="588"/>
      <c r="AI39" s="589"/>
      <c r="AJ39" s="10"/>
    </row>
    <row r="40" spans="1:36" ht="17.25" customHeight="1" x14ac:dyDescent="0.15">
      <c r="A40" s="7"/>
      <c r="B40" s="631" t="str">
        <f>IF(ISBLANK(発行依頼書!L71),"",発行依頼書!L71)</f>
        <v/>
      </c>
      <c r="C40" s="632"/>
      <c r="D40" s="632"/>
      <c r="E40" s="632"/>
      <c r="F40" s="632"/>
      <c r="G40" s="633" t="str">
        <f>IF(ISBLANK(発行依頼書!C71),"",発行依頼書!C71)</f>
        <v/>
      </c>
      <c r="H40" s="633"/>
      <c r="I40" s="633"/>
      <c r="J40" s="633"/>
      <c r="K40" s="633"/>
      <c r="L40" s="633"/>
      <c r="M40" s="633"/>
      <c r="N40" s="633"/>
      <c r="O40" s="633"/>
      <c r="P40" s="633"/>
      <c r="Q40" s="633"/>
      <c r="R40" s="633"/>
      <c r="S40" s="633"/>
      <c r="T40" s="633"/>
      <c r="U40" s="633"/>
      <c r="V40" s="633"/>
      <c r="W40" s="587" t="str">
        <f>IF(ISBLANK(発行依頼書!F71),"",発行依頼書!F71)</f>
        <v/>
      </c>
      <c r="X40" s="587"/>
      <c r="Y40" s="587"/>
      <c r="Z40" s="587"/>
      <c r="AA40" s="587"/>
      <c r="AB40" s="587"/>
      <c r="AC40" s="587"/>
      <c r="AD40" s="587"/>
      <c r="AE40" s="587"/>
      <c r="AF40" s="588" t="str">
        <f>IF(ISBLANK(発行依頼書!W72),"",CONCATENATE(発行依頼書!W72,発行依頼書!X71))</f>
        <v/>
      </c>
      <c r="AG40" s="588"/>
      <c r="AH40" s="588"/>
      <c r="AI40" s="589"/>
      <c r="AJ40" s="10"/>
    </row>
    <row r="41" spans="1:36" ht="17.25" customHeight="1" x14ac:dyDescent="0.15">
      <c r="A41" s="7"/>
      <c r="B41" s="631" t="str">
        <f>IF(ISBLANK(発行依頼書!L73),"",発行依頼書!L73)</f>
        <v/>
      </c>
      <c r="C41" s="632"/>
      <c r="D41" s="632"/>
      <c r="E41" s="632"/>
      <c r="F41" s="632"/>
      <c r="G41" s="633" t="str">
        <f>IF(ISBLANK(発行依頼書!C73),"",発行依頼書!C73)</f>
        <v/>
      </c>
      <c r="H41" s="633"/>
      <c r="I41" s="633"/>
      <c r="J41" s="633"/>
      <c r="K41" s="633"/>
      <c r="L41" s="633"/>
      <c r="M41" s="633"/>
      <c r="N41" s="633"/>
      <c r="O41" s="633"/>
      <c r="P41" s="633"/>
      <c r="Q41" s="633"/>
      <c r="R41" s="633"/>
      <c r="S41" s="633"/>
      <c r="T41" s="633"/>
      <c r="U41" s="633"/>
      <c r="V41" s="633"/>
      <c r="W41" s="587" t="str">
        <f>IF(ISBLANK(発行依頼書!F73),"",発行依頼書!F73)</f>
        <v/>
      </c>
      <c r="X41" s="587"/>
      <c r="Y41" s="587"/>
      <c r="Z41" s="587"/>
      <c r="AA41" s="587"/>
      <c r="AB41" s="587"/>
      <c r="AC41" s="587"/>
      <c r="AD41" s="587"/>
      <c r="AE41" s="587"/>
      <c r="AF41" s="588" t="str">
        <f>IF(ISBLANK(発行依頼書!W74),"",CONCATENATE(発行依頼書!W74,発行依頼書!X73))</f>
        <v/>
      </c>
      <c r="AG41" s="588"/>
      <c r="AH41" s="588"/>
      <c r="AI41" s="589"/>
      <c r="AJ41" s="10"/>
    </row>
    <row r="42" spans="1:36" ht="17.25" customHeight="1" x14ac:dyDescent="0.15">
      <c r="A42" s="7"/>
      <c r="B42" s="631" t="str">
        <f>IF(ISBLANK(発行依頼書!L75),"",発行依頼書!L75)</f>
        <v/>
      </c>
      <c r="C42" s="632"/>
      <c r="D42" s="632"/>
      <c r="E42" s="632"/>
      <c r="F42" s="632"/>
      <c r="G42" s="633" t="str">
        <f>IF(ISBLANK(発行依頼書!C75),"",発行依頼書!C75)</f>
        <v/>
      </c>
      <c r="H42" s="633"/>
      <c r="I42" s="633"/>
      <c r="J42" s="633"/>
      <c r="K42" s="633"/>
      <c r="L42" s="633"/>
      <c r="M42" s="633"/>
      <c r="N42" s="633"/>
      <c r="O42" s="633"/>
      <c r="P42" s="633"/>
      <c r="Q42" s="633"/>
      <c r="R42" s="633"/>
      <c r="S42" s="633"/>
      <c r="T42" s="633"/>
      <c r="U42" s="633"/>
      <c r="V42" s="633"/>
      <c r="W42" s="587" t="str">
        <f>IF(ISBLANK(発行依頼書!F75),"",発行依頼書!F75)</f>
        <v/>
      </c>
      <c r="X42" s="587"/>
      <c r="Y42" s="587"/>
      <c r="Z42" s="587"/>
      <c r="AA42" s="587"/>
      <c r="AB42" s="587"/>
      <c r="AC42" s="587"/>
      <c r="AD42" s="587"/>
      <c r="AE42" s="587"/>
      <c r="AF42" s="588" t="str">
        <f>IF(ISBLANK(発行依頼書!W76),"",CONCATENATE(発行依頼書!W76,発行依頼書!X75))</f>
        <v/>
      </c>
      <c r="AG42" s="588"/>
      <c r="AH42" s="588"/>
      <c r="AI42" s="589"/>
      <c r="AJ42" s="10"/>
    </row>
    <row r="43" spans="1:36" ht="17.25" customHeight="1" x14ac:dyDescent="0.15">
      <c r="A43" s="7"/>
      <c r="B43" s="631" t="str">
        <f>IF(ISBLANK(発行依頼書!L77),"",発行依頼書!L77)</f>
        <v/>
      </c>
      <c r="C43" s="632"/>
      <c r="D43" s="632"/>
      <c r="E43" s="632"/>
      <c r="F43" s="632"/>
      <c r="G43" s="633" t="str">
        <f>IF(ISBLANK(発行依頼書!C77),"",発行依頼書!C77)</f>
        <v/>
      </c>
      <c r="H43" s="633"/>
      <c r="I43" s="633"/>
      <c r="J43" s="633"/>
      <c r="K43" s="633"/>
      <c r="L43" s="633"/>
      <c r="M43" s="633"/>
      <c r="N43" s="633"/>
      <c r="O43" s="633"/>
      <c r="P43" s="633"/>
      <c r="Q43" s="633"/>
      <c r="R43" s="633"/>
      <c r="S43" s="633"/>
      <c r="T43" s="633"/>
      <c r="U43" s="633"/>
      <c r="V43" s="633"/>
      <c r="W43" s="587" t="str">
        <f>IF(ISBLANK(発行依頼書!F77),"",発行依頼書!F77)</f>
        <v/>
      </c>
      <c r="X43" s="587"/>
      <c r="Y43" s="587"/>
      <c r="Z43" s="587"/>
      <c r="AA43" s="587"/>
      <c r="AB43" s="587"/>
      <c r="AC43" s="587"/>
      <c r="AD43" s="587"/>
      <c r="AE43" s="587"/>
      <c r="AF43" s="588" t="str">
        <f>IF(ISBLANK(発行依頼書!W78),"",CONCATENATE(発行依頼書!W78,発行依頼書!X77))</f>
        <v/>
      </c>
      <c r="AG43" s="588"/>
      <c r="AH43" s="588"/>
      <c r="AI43" s="589"/>
      <c r="AJ43" s="10"/>
    </row>
    <row r="44" spans="1:36" ht="17.25" customHeight="1" x14ac:dyDescent="0.15">
      <c r="A44" s="7"/>
      <c r="B44" s="631" t="str">
        <f>IF(ISBLANK(発行依頼書!L79),"",発行依頼書!L79)</f>
        <v/>
      </c>
      <c r="C44" s="632"/>
      <c r="D44" s="632"/>
      <c r="E44" s="632"/>
      <c r="F44" s="632"/>
      <c r="G44" s="633" t="str">
        <f>IF(ISBLANK(発行依頼書!C79),"",発行依頼書!C79)</f>
        <v/>
      </c>
      <c r="H44" s="633"/>
      <c r="I44" s="633"/>
      <c r="J44" s="633"/>
      <c r="K44" s="633"/>
      <c r="L44" s="633"/>
      <c r="M44" s="633"/>
      <c r="N44" s="633"/>
      <c r="O44" s="633"/>
      <c r="P44" s="633"/>
      <c r="Q44" s="633"/>
      <c r="R44" s="633"/>
      <c r="S44" s="633"/>
      <c r="T44" s="633"/>
      <c r="U44" s="633"/>
      <c r="V44" s="633"/>
      <c r="W44" s="587" t="str">
        <f>IF(ISBLANK(発行依頼書!F79),"",発行依頼書!F79)</f>
        <v/>
      </c>
      <c r="X44" s="587"/>
      <c r="Y44" s="587"/>
      <c r="Z44" s="587"/>
      <c r="AA44" s="587"/>
      <c r="AB44" s="587"/>
      <c r="AC44" s="587"/>
      <c r="AD44" s="587"/>
      <c r="AE44" s="587"/>
      <c r="AF44" s="588" t="str">
        <f>IF(ISBLANK(発行依頼書!W80),"",CONCATENATE(発行依頼書!W80,発行依頼書!X79))</f>
        <v/>
      </c>
      <c r="AG44" s="588"/>
      <c r="AH44" s="588"/>
      <c r="AI44" s="589"/>
      <c r="AJ44" s="10"/>
    </row>
    <row r="45" spans="1:36" ht="17.25" customHeight="1" x14ac:dyDescent="0.15">
      <c r="A45" s="7"/>
      <c r="B45" s="631" t="str">
        <f>IF(ISBLANK(発行依頼書!L81),"",発行依頼書!L81)</f>
        <v/>
      </c>
      <c r="C45" s="632"/>
      <c r="D45" s="632"/>
      <c r="E45" s="632"/>
      <c r="F45" s="632"/>
      <c r="G45" s="633" t="str">
        <f>IF(ISBLANK(発行依頼書!C81),"",発行依頼書!C81)</f>
        <v/>
      </c>
      <c r="H45" s="633"/>
      <c r="I45" s="633"/>
      <c r="J45" s="633"/>
      <c r="K45" s="633"/>
      <c r="L45" s="633"/>
      <c r="M45" s="633"/>
      <c r="N45" s="633"/>
      <c r="O45" s="633"/>
      <c r="P45" s="633"/>
      <c r="Q45" s="633"/>
      <c r="R45" s="633"/>
      <c r="S45" s="633"/>
      <c r="T45" s="633"/>
      <c r="U45" s="633"/>
      <c r="V45" s="633"/>
      <c r="W45" s="587" t="str">
        <f>IF(ISBLANK(発行依頼書!F81),"",発行依頼書!F81)</f>
        <v/>
      </c>
      <c r="X45" s="587"/>
      <c r="Y45" s="587"/>
      <c r="Z45" s="587"/>
      <c r="AA45" s="587"/>
      <c r="AB45" s="587"/>
      <c r="AC45" s="587"/>
      <c r="AD45" s="587"/>
      <c r="AE45" s="587"/>
      <c r="AF45" s="588" t="str">
        <f>IF(ISBLANK(発行依頼書!W82),"",CONCATENATE(発行依頼書!W82,発行依頼書!X81))</f>
        <v/>
      </c>
      <c r="AG45" s="588"/>
      <c r="AH45" s="588"/>
      <c r="AI45" s="589"/>
      <c r="AJ45" s="10"/>
    </row>
    <row r="46" spans="1:36" ht="17.25" customHeight="1" x14ac:dyDescent="0.15">
      <c r="A46" s="7"/>
      <c r="B46" s="631" t="str">
        <f>IF(ISBLANK(発行依頼書!L83),"",発行依頼書!L83)</f>
        <v/>
      </c>
      <c r="C46" s="632"/>
      <c r="D46" s="632"/>
      <c r="E46" s="632"/>
      <c r="F46" s="632"/>
      <c r="G46" s="633" t="str">
        <f>IF(ISBLANK(発行依頼書!C83),"",発行依頼書!C83)</f>
        <v/>
      </c>
      <c r="H46" s="633"/>
      <c r="I46" s="633"/>
      <c r="J46" s="633"/>
      <c r="K46" s="633"/>
      <c r="L46" s="633"/>
      <c r="M46" s="633"/>
      <c r="N46" s="633"/>
      <c r="O46" s="633"/>
      <c r="P46" s="633"/>
      <c r="Q46" s="633"/>
      <c r="R46" s="633"/>
      <c r="S46" s="633"/>
      <c r="T46" s="633"/>
      <c r="U46" s="633"/>
      <c r="V46" s="633"/>
      <c r="W46" s="587" t="str">
        <f>IF(ISBLANK(発行依頼書!F83),"",発行依頼書!F83)</f>
        <v/>
      </c>
      <c r="X46" s="587"/>
      <c r="Y46" s="587"/>
      <c r="Z46" s="587"/>
      <c r="AA46" s="587"/>
      <c r="AB46" s="587"/>
      <c r="AC46" s="587"/>
      <c r="AD46" s="587"/>
      <c r="AE46" s="587"/>
      <c r="AF46" s="588" t="str">
        <f>IF(ISBLANK(発行依頼書!W84),"",CONCATENATE(発行依頼書!W84,発行依頼書!X83))</f>
        <v/>
      </c>
      <c r="AG46" s="588"/>
      <c r="AH46" s="588"/>
      <c r="AI46" s="589"/>
      <c r="AJ46" s="10"/>
    </row>
    <row r="47" spans="1:36" ht="17.25" customHeight="1" x14ac:dyDescent="0.15">
      <c r="A47" s="7"/>
      <c r="B47" s="631" t="str">
        <f>IF(ISBLANK(発行依頼書!L85),"",発行依頼書!L85)</f>
        <v/>
      </c>
      <c r="C47" s="632"/>
      <c r="D47" s="632"/>
      <c r="E47" s="632"/>
      <c r="F47" s="632"/>
      <c r="G47" s="633" t="str">
        <f>IF(ISBLANK(発行依頼書!C85),"",発行依頼書!C85)</f>
        <v/>
      </c>
      <c r="H47" s="633"/>
      <c r="I47" s="633"/>
      <c r="J47" s="633"/>
      <c r="K47" s="633"/>
      <c r="L47" s="633"/>
      <c r="M47" s="633"/>
      <c r="N47" s="633"/>
      <c r="O47" s="633"/>
      <c r="P47" s="633"/>
      <c r="Q47" s="633"/>
      <c r="R47" s="633"/>
      <c r="S47" s="633"/>
      <c r="T47" s="633"/>
      <c r="U47" s="633"/>
      <c r="V47" s="633"/>
      <c r="W47" s="587" t="str">
        <f>IF(ISBLANK(発行依頼書!F85),"",発行依頼書!F85)</f>
        <v/>
      </c>
      <c r="X47" s="587"/>
      <c r="Y47" s="587"/>
      <c r="Z47" s="587"/>
      <c r="AA47" s="587"/>
      <c r="AB47" s="587"/>
      <c r="AC47" s="587"/>
      <c r="AD47" s="587"/>
      <c r="AE47" s="587"/>
      <c r="AF47" s="588" t="str">
        <f>IF(ISBLANK(発行依頼書!W86),"",CONCATENATE(発行依頼書!W86,発行依頼書!X85))</f>
        <v/>
      </c>
      <c r="AG47" s="588"/>
      <c r="AH47" s="588"/>
      <c r="AI47" s="589"/>
      <c r="AJ47" s="10"/>
    </row>
    <row r="48" spans="1:36" ht="17.25" customHeight="1" x14ac:dyDescent="0.15">
      <c r="A48" s="7"/>
      <c r="B48" s="631" t="str">
        <f>IF(ISBLANK(発行依頼書!L87),"",発行依頼書!L87)</f>
        <v/>
      </c>
      <c r="C48" s="632"/>
      <c r="D48" s="632"/>
      <c r="E48" s="632"/>
      <c r="F48" s="632"/>
      <c r="G48" s="633" t="str">
        <f>IF(ISBLANK(発行依頼書!C87),"",発行依頼書!C87)</f>
        <v/>
      </c>
      <c r="H48" s="633"/>
      <c r="I48" s="633"/>
      <c r="J48" s="633"/>
      <c r="K48" s="633"/>
      <c r="L48" s="633"/>
      <c r="M48" s="633"/>
      <c r="N48" s="633"/>
      <c r="O48" s="633"/>
      <c r="P48" s="633"/>
      <c r="Q48" s="633"/>
      <c r="R48" s="633"/>
      <c r="S48" s="633"/>
      <c r="T48" s="633"/>
      <c r="U48" s="633"/>
      <c r="V48" s="633"/>
      <c r="W48" s="587" t="str">
        <f>IF(ISBLANK(発行依頼書!F87),"",発行依頼書!F87)</f>
        <v/>
      </c>
      <c r="X48" s="587"/>
      <c r="Y48" s="587"/>
      <c r="Z48" s="587"/>
      <c r="AA48" s="587"/>
      <c r="AB48" s="587"/>
      <c r="AC48" s="587"/>
      <c r="AD48" s="587"/>
      <c r="AE48" s="587"/>
      <c r="AF48" s="588" t="str">
        <f>IF(ISBLANK(発行依頼書!W88),"",CONCATENATE(発行依頼書!W88,発行依頼書!X87))</f>
        <v/>
      </c>
      <c r="AG48" s="588"/>
      <c r="AH48" s="588"/>
      <c r="AI48" s="589"/>
      <c r="AJ48" s="10"/>
    </row>
    <row r="49" spans="1:42" ht="17.25" customHeight="1" x14ac:dyDescent="0.15">
      <c r="A49" s="7"/>
      <c r="B49" s="631" t="str">
        <f>IF(ISBLANK(発行依頼書!L89),"",発行依頼書!L89)</f>
        <v/>
      </c>
      <c r="C49" s="632"/>
      <c r="D49" s="632"/>
      <c r="E49" s="632"/>
      <c r="F49" s="632"/>
      <c r="G49" s="633" t="str">
        <f>IF(ISBLANK(発行依頼書!C89),"",発行依頼書!C89)</f>
        <v/>
      </c>
      <c r="H49" s="633"/>
      <c r="I49" s="633"/>
      <c r="J49" s="633"/>
      <c r="K49" s="633"/>
      <c r="L49" s="633"/>
      <c r="M49" s="633"/>
      <c r="N49" s="633"/>
      <c r="O49" s="633"/>
      <c r="P49" s="633"/>
      <c r="Q49" s="633"/>
      <c r="R49" s="633"/>
      <c r="S49" s="633"/>
      <c r="T49" s="633"/>
      <c r="U49" s="633"/>
      <c r="V49" s="633"/>
      <c r="W49" s="587" t="str">
        <f>IF(ISBLANK(発行依頼書!F89),"",発行依頼書!F89)</f>
        <v/>
      </c>
      <c r="X49" s="587"/>
      <c r="Y49" s="587"/>
      <c r="Z49" s="587"/>
      <c r="AA49" s="587"/>
      <c r="AB49" s="587"/>
      <c r="AC49" s="587"/>
      <c r="AD49" s="587"/>
      <c r="AE49" s="587"/>
      <c r="AF49" s="588" t="str">
        <f>IF(ISBLANK(発行依頼書!W90),"",CONCATENATE(発行依頼書!W90,発行依頼書!X89))</f>
        <v/>
      </c>
      <c r="AG49" s="588"/>
      <c r="AH49" s="588"/>
      <c r="AI49" s="589"/>
      <c r="AJ49" s="10"/>
    </row>
    <row r="50" spans="1:42" ht="17.25" customHeight="1" x14ac:dyDescent="0.15">
      <c r="A50" s="7"/>
      <c r="B50" s="631" t="str">
        <f>IF(ISBLANK(発行依頼書!L91),"",発行依頼書!L91)</f>
        <v/>
      </c>
      <c r="C50" s="632"/>
      <c r="D50" s="632"/>
      <c r="E50" s="632"/>
      <c r="F50" s="632"/>
      <c r="G50" s="633" t="str">
        <f>IF(ISBLANK(発行依頼書!C91),"",発行依頼書!C91)</f>
        <v/>
      </c>
      <c r="H50" s="633"/>
      <c r="I50" s="633"/>
      <c r="J50" s="633"/>
      <c r="K50" s="633"/>
      <c r="L50" s="633"/>
      <c r="M50" s="633"/>
      <c r="N50" s="633"/>
      <c r="O50" s="633"/>
      <c r="P50" s="633"/>
      <c r="Q50" s="633"/>
      <c r="R50" s="633"/>
      <c r="S50" s="633"/>
      <c r="T50" s="633"/>
      <c r="U50" s="633"/>
      <c r="V50" s="633"/>
      <c r="W50" s="587" t="str">
        <f>IF(ISBLANK(発行依頼書!F91),"",発行依頼書!F91)</f>
        <v/>
      </c>
      <c r="X50" s="587"/>
      <c r="Y50" s="587"/>
      <c r="Z50" s="587"/>
      <c r="AA50" s="587"/>
      <c r="AB50" s="587"/>
      <c r="AC50" s="587"/>
      <c r="AD50" s="587"/>
      <c r="AE50" s="587"/>
      <c r="AF50" s="588" t="str">
        <f>IF(ISBLANK(発行依頼書!W92),"",CONCATENATE(発行依頼書!W92,発行依頼書!X91))</f>
        <v/>
      </c>
      <c r="AG50" s="588"/>
      <c r="AH50" s="588"/>
      <c r="AI50" s="589"/>
      <c r="AJ50" s="10"/>
    </row>
    <row r="51" spans="1:42" ht="17.25" customHeight="1" x14ac:dyDescent="0.15">
      <c r="A51" s="7"/>
      <c r="B51" s="631" t="str">
        <f>IF(ISBLANK(発行依頼書!L93),"",発行依頼書!L93)</f>
        <v/>
      </c>
      <c r="C51" s="632"/>
      <c r="D51" s="632"/>
      <c r="E51" s="632"/>
      <c r="F51" s="632"/>
      <c r="G51" s="633" t="str">
        <f>IF(ISBLANK(発行依頼書!C93),"",発行依頼書!C93)</f>
        <v/>
      </c>
      <c r="H51" s="633"/>
      <c r="I51" s="633"/>
      <c r="J51" s="633"/>
      <c r="K51" s="633"/>
      <c r="L51" s="633"/>
      <c r="M51" s="633"/>
      <c r="N51" s="633"/>
      <c r="O51" s="633"/>
      <c r="P51" s="633"/>
      <c r="Q51" s="633"/>
      <c r="R51" s="633"/>
      <c r="S51" s="633"/>
      <c r="T51" s="633"/>
      <c r="U51" s="633"/>
      <c r="V51" s="633"/>
      <c r="W51" s="587" t="str">
        <f>IF(ISBLANK(発行依頼書!F93),"",発行依頼書!F93)</f>
        <v/>
      </c>
      <c r="X51" s="587"/>
      <c r="Y51" s="587"/>
      <c r="Z51" s="587"/>
      <c r="AA51" s="587"/>
      <c r="AB51" s="587"/>
      <c r="AC51" s="587"/>
      <c r="AD51" s="587"/>
      <c r="AE51" s="587"/>
      <c r="AF51" s="588" t="str">
        <f>IF(ISBLANK(発行依頼書!W94),"",CONCATENATE(発行依頼書!W94,発行依頼書!X93))</f>
        <v/>
      </c>
      <c r="AG51" s="588"/>
      <c r="AH51" s="588"/>
      <c r="AI51" s="589"/>
      <c r="AJ51" s="10"/>
    </row>
    <row r="52" spans="1:42" ht="17.25" customHeight="1" x14ac:dyDescent="0.15">
      <c r="A52" s="7"/>
      <c r="B52" s="631" t="str">
        <f>IF(ISBLANK(発行依頼書!L95),"",発行依頼書!L95)</f>
        <v/>
      </c>
      <c r="C52" s="632"/>
      <c r="D52" s="632"/>
      <c r="E52" s="632"/>
      <c r="F52" s="632"/>
      <c r="G52" s="633" t="str">
        <f>IF(ISBLANK(発行依頼書!C95),"",発行依頼書!C95)</f>
        <v/>
      </c>
      <c r="H52" s="633"/>
      <c r="I52" s="633"/>
      <c r="J52" s="633"/>
      <c r="K52" s="633"/>
      <c r="L52" s="633"/>
      <c r="M52" s="633"/>
      <c r="N52" s="633"/>
      <c r="O52" s="633"/>
      <c r="P52" s="633"/>
      <c r="Q52" s="633"/>
      <c r="R52" s="633"/>
      <c r="S52" s="633"/>
      <c r="T52" s="633"/>
      <c r="U52" s="633"/>
      <c r="V52" s="633"/>
      <c r="W52" s="587" t="str">
        <f>IF(ISBLANK(発行依頼書!F95),"",発行依頼書!F95)</f>
        <v/>
      </c>
      <c r="X52" s="587"/>
      <c r="Y52" s="587"/>
      <c r="Z52" s="587"/>
      <c r="AA52" s="587"/>
      <c r="AB52" s="587"/>
      <c r="AC52" s="587"/>
      <c r="AD52" s="587"/>
      <c r="AE52" s="587"/>
      <c r="AF52" s="588" t="str">
        <f>IF(ISBLANK(発行依頼書!W96),"",CONCATENATE(発行依頼書!W96,発行依頼書!X95))</f>
        <v/>
      </c>
      <c r="AG52" s="588"/>
      <c r="AH52" s="588"/>
      <c r="AI52" s="589"/>
      <c r="AJ52" s="10"/>
    </row>
    <row r="53" spans="1:42" ht="17.25" customHeight="1" x14ac:dyDescent="0.15">
      <c r="A53" s="7"/>
      <c r="B53" s="631" t="str">
        <f>IF(ISBLANK(発行依頼書!L97),"",発行依頼書!L97)</f>
        <v/>
      </c>
      <c r="C53" s="632"/>
      <c r="D53" s="632"/>
      <c r="E53" s="632"/>
      <c r="F53" s="632"/>
      <c r="G53" s="633" t="str">
        <f>IF(ISBLANK(発行依頼書!C97),"",発行依頼書!C97)</f>
        <v/>
      </c>
      <c r="H53" s="633"/>
      <c r="I53" s="633"/>
      <c r="J53" s="633"/>
      <c r="K53" s="633"/>
      <c r="L53" s="633"/>
      <c r="M53" s="633"/>
      <c r="N53" s="633"/>
      <c r="O53" s="633"/>
      <c r="P53" s="633"/>
      <c r="Q53" s="633"/>
      <c r="R53" s="633"/>
      <c r="S53" s="633"/>
      <c r="T53" s="633"/>
      <c r="U53" s="633"/>
      <c r="V53" s="633"/>
      <c r="W53" s="587" t="str">
        <f>IF(ISBLANK(発行依頼書!F97),"",発行依頼書!F97)</f>
        <v/>
      </c>
      <c r="X53" s="587"/>
      <c r="Y53" s="587"/>
      <c r="Z53" s="587"/>
      <c r="AA53" s="587"/>
      <c r="AB53" s="587"/>
      <c r="AC53" s="587"/>
      <c r="AD53" s="587"/>
      <c r="AE53" s="587"/>
      <c r="AF53" s="588" t="str">
        <f>IF(ISBLANK(発行依頼書!W98),"",CONCATENATE(発行依頼書!W98,発行依頼書!X97))</f>
        <v/>
      </c>
      <c r="AG53" s="588"/>
      <c r="AH53" s="588"/>
      <c r="AI53" s="589"/>
      <c r="AJ53" s="10"/>
    </row>
    <row r="54" spans="1:42" ht="17.25" customHeight="1" x14ac:dyDescent="0.15">
      <c r="A54" s="7"/>
      <c r="B54" s="631" t="str">
        <f>IF(ISBLANK(発行依頼書!L99),"",発行依頼書!L99)</f>
        <v/>
      </c>
      <c r="C54" s="632"/>
      <c r="D54" s="632"/>
      <c r="E54" s="632"/>
      <c r="F54" s="632"/>
      <c r="G54" s="633" t="str">
        <f>IF(ISBLANK(発行依頼書!C99),"",発行依頼書!C99)</f>
        <v/>
      </c>
      <c r="H54" s="633"/>
      <c r="I54" s="633"/>
      <c r="J54" s="633"/>
      <c r="K54" s="633"/>
      <c r="L54" s="633"/>
      <c r="M54" s="633"/>
      <c r="N54" s="633"/>
      <c r="O54" s="633"/>
      <c r="P54" s="633"/>
      <c r="Q54" s="633"/>
      <c r="R54" s="633"/>
      <c r="S54" s="633"/>
      <c r="T54" s="633"/>
      <c r="U54" s="633"/>
      <c r="V54" s="633"/>
      <c r="W54" s="587" t="str">
        <f>IF(ISBLANK(発行依頼書!F99),"",発行依頼書!F99)</f>
        <v/>
      </c>
      <c r="X54" s="587"/>
      <c r="Y54" s="587"/>
      <c r="Z54" s="587"/>
      <c r="AA54" s="587"/>
      <c r="AB54" s="587"/>
      <c r="AC54" s="587"/>
      <c r="AD54" s="587"/>
      <c r="AE54" s="587"/>
      <c r="AF54" s="588" t="str">
        <f>IF(ISBLANK(発行依頼書!W100),"",CONCATENATE(発行依頼書!W100,発行依頼書!X99))</f>
        <v/>
      </c>
      <c r="AG54" s="588"/>
      <c r="AH54" s="588"/>
      <c r="AI54" s="589"/>
      <c r="AJ54" s="10"/>
    </row>
    <row r="55" spans="1:42" ht="17.25" customHeight="1" x14ac:dyDescent="0.15">
      <c r="A55" s="7"/>
      <c r="B55" s="631" t="str">
        <f>IF(ISBLANK(発行依頼書!L101),"",発行依頼書!L101)</f>
        <v/>
      </c>
      <c r="C55" s="632"/>
      <c r="D55" s="632"/>
      <c r="E55" s="632"/>
      <c r="F55" s="632"/>
      <c r="G55" s="633" t="str">
        <f>IF(ISBLANK(発行依頼書!C101),"",発行依頼書!C101)</f>
        <v/>
      </c>
      <c r="H55" s="633"/>
      <c r="I55" s="633"/>
      <c r="J55" s="633"/>
      <c r="K55" s="633"/>
      <c r="L55" s="633"/>
      <c r="M55" s="633"/>
      <c r="N55" s="633"/>
      <c r="O55" s="633"/>
      <c r="P55" s="633"/>
      <c r="Q55" s="633"/>
      <c r="R55" s="633"/>
      <c r="S55" s="633"/>
      <c r="T55" s="633"/>
      <c r="U55" s="633"/>
      <c r="V55" s="633"/>
      <c r="W55" s="587" t="str">
        <f>IF(ISBLANK(発行依頼書!F101),"",発行依頼書!F101)</f>
        <v/>
      </c>
      <c r="X55" s="587"/>
      <c r="Y55" s="587"/>
      <c r="Z55" s="587"/>
      <c r="AA55" s="587"/>
      <c r="AB55" s="587"/>
      <c r="AC55" s="587"/>
      <c r="AD55" s="587"/>
      <c r="AE55" s="587"/>
      <c r="AF55" s="588" t="str">
        <f>IF(ISBLANK(発行依頼書!W102),"",CONCATENATE(発行依頼書!W102,発行依頼書!X101))</f>
        <v/>
      </c>
      <c r="AG55" s="588"/>
      <c r="AH55" s="588"/>
      <c r="AI55" s="589"/>
      <c r="AJ55" s="10"/>
    </row>
    <row r="56" spans="1:42" ht="17.25" customHeight="1" x14ac:dyDescent="0.15">
      <c r="A56" s="7"/>
      <c r="B56" s="631" t="str">
        <f>IF(ISBLANK(発行依頼書!L103),"",発行依頼書!L103)</f>
        <v/>
      </c>
      <c r="C56" s="632"/>
      <c r="D56" s="632"/>
      <c r="E56" s="632"/>
      <c r="F56" s="632"/>
      <c r="G56" s="633" t="str">
        <f>IF(ISBLANK(発行依頼書!C103),"",発行依頼書!C103)</f>
        <v/>
      </c>
      <c r="H56" s="633"/>
      <c r="I56" s="633"/>
      <c r="J56" s="633"/>
      <c r="K56" s="633"/>
      <c r="L56" s="633"/>
      <c r="M56" s="633"/>
      <c r="N56" s="633"/>
      <c r="O56" s="633"/>
      <c r="P56" s="633"/>
      <c r="Q56" s="633"/>
      <c r="R56" s="633"/>
      <c r="S56" s="633"/>
      <c r="T56" s="633"/>
      <c r="U56" s="633"/>
      <c r="V56" s="633"/>
      <c r="W56" s="587" t="str">
        <f>IF(ISBLANK(発行依頼書!F103),"",発行依頼書!F103)</f>
        <v/>
      </c>
      <c r="X56" s="587"/>
      <c r="Y56" s="587"/>
      <c r="Z56" s="587"/>
      <c r="AA56" s="587"/>
      <c r="AB56" s="587"/>
      <c r="AC56" s="587"/>
      <c r="AD56" s="587"/>
      <c r="AE56" s="587"/>
      <c r="AF56" s="588" t="str">
        <f>IF(ISBLANK(発行依頼書!W104),"",CONCATENATE(発行依頼書!W104,発行依頼書!X103))</f>
        <v/>
      </c>
      <c r="AG56" s="588"/>
      <c r="AH56" s="588"/>
      <c r="AI56" s="589"/>
      <c r="AJ56" s="10"/>
    </row>
    <row r="57" spans="1:42" ht="17.25" customHeight="1" x14ac:dyDescent="0.15">
      <c r="A57" s="7"/>
      <c r="B57" s="634" t="str">
        <f>IF(ISBLANK(発行依頼書!L105),"",発行依頼書!L105)</f>
        <v/>
      </c>
      <c r="C57" s="635"/>
      <c r="D57" s="635"/>
      <c r="E57" s="635"/>
      <c r="F57" s="635"/>
      <c r="G57" s="636" t="str">
        <f>IF(ISBLANK(発行依頼書!C105),"",発行依頼書!C105)</f>
        <v/>
      </c>
      <c r="H57" s="636"/>
      <c r="I57" s="636"/>
      <c r="J57" s="636"/>
      <c r="K57" s="636"/>
      <c r="L57" s="636"/>
      <c r="M57" s="636"/>
      <c r="N57" s="636"/>
      <c r="O57" s="636"/>
      <c r="P57" s="636"/>
      <c r="Q57" s="636"/>
      <c r="R57" s="636"/>
      <c r="S57" s="636"/>
      <c r="T57" s="636"/>
      <c r="U57" s="636"/>
      <c r="V57" s="636"/>
      <c r="W57" s="595" t="str">
        <f>IF(ISBLANK(発行依頼書!F105),"",発行依頼書!F105)</f>
        <v/>
      </c>
      <c r="X57" s="595"/>
      <c r="Y57" s="595"/>
      <c r="Z57" s="595"/>
      <c r="AA57" s="595"/>
      <c r="AB57" s="595"/>
      <c r="AC57" s="595"/>
      <c r="AD57" s="595"/>
      <c r="AE57" s="595"/>
      <c r="AF57" s="596" t="str">
        <f>IF(ISBLANK(発行依頼書!W106),"",CONCATENATE(発行依頼書!W106,発行依頼書!X105))</f>
        <v/>
      </c>
      <c r="AG57" s="596"/>
      <c r="AH57" s="596"/>
      <c r="AI57" s="597"/>
      <c r="AJ57" s="10"/>
      <c r="AL57" s="47"/>
      <c r="AM57" s="47"/>
      <c r="AN57" s="47"/>
      <c r="AO57" s="47"/>
      <c r="AP57" s="47"/>
    </row>
    <row r="58" spans="1:42" x14ac:dyDescent="0.15">
      <c r="A58" s="13"/>
      <c r="AI58" s="40"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x14ac:dyDescent="0.15">
      <c r="A62" s="13"/>
      <c r="AJ62" s="14"/>
      <c r="AL62" s="47"/>
      <c r="AM62" s="47"/>
      <c r="AN62" s="47"/>
      <c r="AO62" s="47"/>
      <c r="AP62" s="47"/>
    </row>
    <row r="63" spans="1:42" ht="17.25" customHeight="1" x14ac:dyDescent="0.15">
      <c r="A63" s="7"/>
      <c r="B63" s="626" t="s">
        <v>93</v>
      </c>
      <c r="C63" s="627"/>
      <c r="D63" s="627"/>
      <c r="E63" s="627"/>
      <c r="F63" s="627"/>
      <c r="G63" s="629" t="s">
        <v>617</v>
      </c>
      <c r="H63" s="627"/>
      <c r="I63" s="627"/>
      <c r="J63" s="627"/>
      <c r="K63" s="627"/>
      <c r="L63" s="627"/>
      <c r="M63" s="627"/>
      <c r="N63" s="627"/>
      <c r="O63" s="627"/>
      <c r="P63" s="627"/>
      <c r="Q63" s="627"/>
      <c r="R63" s="627"/>
      <c r="S63" s="627"/>
      <c r="T63" s="627"/>
      <c r="U63" s="627"/>
      <c r="V63" s="628"/>
      <c r="W63" s="629" t="s">
        <v>618</v>
      </c>
      <c r="X63" s="627"/>
      <c r="Y63" s="627"/>
      <c r="Z63" s="627"/>
      <c r="AA63" s="627"/>
      <c r="AB63" s="627"/>
      <c r="AC63" s="627"/>
      <c r="AD63" s="627"/>
      <c r="AE63" s="628"/>
      <c r="AF63" s="629" t="s">
        <v>96</v>
      </c>
      <c r="AG63" s="627"/>
      <c r="AH63" s="627"/>
      <c r="AI63" s="630"/>
      <c r="AJ63" s="10"/>
      <c r="AL63" s="47"/>
      <c r="AM63" s="47"/>
      <c r="AN63" s="47"/>
      <c r="AO63" s="47"/>
      <c r="AP63" s="47"/>
    </row>
    <row r="64" spans="1:42" ht="17.25" customHeight="1" x14ac:dyDescent="0.15">
      <c r="A64" s="7"/>
      <c r="B64" s="638" t="str">
        <f>IF(ISBLANK(発行依頼書!L107),"",発行依頼書!L107)</f>
        <v/>
      </c>
      <c r="C64" s="639"/>
      <c r="D64" s="639"/>
      <c r="E64" s="639"/>
      <c r="F64" s="639"/>
      <c r="G64" s="640" t="str">
        <f>IF(ISBLANK(発行依頼書!C107),"",発行依頼書!C107)</f>
        <v/>
      </c>
      <c r="H64" s="640"/>
      <c r="I64" s="640"/>
      <c r="J64" s="640"/>
      <c r="K64" s="640"/>
      <c r="L64" s="640"/>
      <c r="M64" s="640"/>
      <c r="N64" s="640"/>
      <c r="O64" s="640"/>
      <c r="P64" s="640"/>
      <c r="Q64" s="640"/>
      <c r="R64" s="640"/>
      <c r="S64" s="640"/>
      <c r="T64" s="640"/>
      <c r="U64" s="640"/>
      <c r="V64" s="640"/>
      <c r="W64" s="584" t="str">
        <f>IF(ISBLANK(発行依頼書!F107),"",発行依頼書!F107)</f>
        <v/>
      </c>
      <c r="X64" s="584"/>
      <c r="Y64" s="584"/>
      <c r="Z64" s="584"/>
      <c r="AA64" s="584"/>
      <c r="AB64" s="584"/>
      <c r="AC64" s="584"/>
      <c r="AD64" s="584"/>
      <c r="AE64" s="584"/>
      <c r="AF64" s="591" t="str">
        <f>IF(ISBLANK(発行依頼書!W108),"",CONCATENATE(発行依頼書!W108,発行依頼書!X107))</f>
        <v/>
      </c>
      <c r="AG64" s="591"/>
      <c r="AH64" s="591"/>
      <c r="AI64" s="592"/>
      <c r="AJ64" s="10"/>
      <c r="AL64" s="47"/>
      <c r="AM64" s="47"/>
      <c r="AN64" s="47"/>
      <c r="AO64" s="47"/>
      <c r="AP64" s="47"/>
    </row>
    <row r="65" spans="1:42" ht="17.25" customHeight="1" x14ac:dyDescent="0.15">
      <c r="A65" s="7"/>
      <c r="B65" s="631" t="str">
        <f>IF(ISBLANK(発行依頼書!L109),"",発行依頼書!L109)</f>
        <v/>
      </c>
      <c r="C65" s="632"/>
      <c r="D65" s="632"/>
      <c r="E65" s="632"/>
      <c r="F65" s="632"/>
      <c r="G65" s="633" t="str">
        <f>IF(ISBLANK(発行依頼書!C109),"",発行依頼書!C109)</f>
        <v/>
      </c>
      <c r="H65" s="633"/>
      <c r="I65" s="633"/>
      <c r="J65" s="633"/>
      <c r="K65" s="633"/>
      <c r="L65" s="633"/>
      <c r="M65" s="633"/>
      <c r="N65" s="633"/>
      <c r="O65" s="633"/>
      <c r="P65" s="633"/>
      <c r="Q65" s="633"/>
      <c r="R65" s="633"/>
      <c r="S65" s="633"/>
      <c r="T65" s="633"/>
      <c r="U65" s="633"/>
      <c r="V65" s="633"/>
      <c r="W65" s="587" t="str">
        <f>IF(ISBLANK(発行依頼書!F109),"",発行依頼書!F109)</f>
        <v/>
      </c>
      <c r="X65" s="587"/>
      <c r="Y65" s="587"/>
      <c r="Z65" s="587"/>
      <c r="AA65" s="587"/>
      <c r="AB65" s="587"/>
      <c r="AC65" s="587"/>
      <c r="AD65" s="587"/>
      <c r="AE65" s="587"/>
      <c r="AF65" s="588" t="str">
        <f>IF(ISBLANK(発行依頼書!W110),"",CONCATENATE(発行依頼書!W110,発行依頼書!X109))</f>
        <v/>
      </c>
      <c r="AG65" s="588"/>
      <c r="AH65" s="588"/>
      <c r="AI65" s="589"/>
      <c r="AJ65" s="10"/>
      <c r="AL65" s="47"/>
      <c r="AM65" s="47"/>
      <c r="AN65" s="47"/>
      <c r="AO65" s="47"/>
      <c r="AP65" s="47"/>
    </row>
    <row r="66" spans="1:42" ht="17.25" customHeight="1" x14ac:dyDescent="0.15">
      <c r="A66" s="7"/>
      <c r="B66" s="631" t="str">
        <f>IF(ISBLANK(発行依頼書!L111),"",発行依頼書!L111)</f>
        <v/>
      </c>
      <c r="C66" s="632"/>
      <c r="D66" s="632"/>
      <c r="E66" s="632"/>
      <c r="F66" s="632"/>
      <c r="G66" s="633" t="str">
        <f>IF(ISBLANK(発行依頼書!C111),"",発行依頼書!C111)</f>
        <v/>
      </c>
      <c r="H66" s="633"/>
      <c r="I66" s="633"/>
      <c r="J66" s="633"/>
      <c r="K66" s="633"/>
      <c r="L66" s="633"/>
      <c r="M66" s="633"/>
      <c r="N66" s="633"/>
      <c r="O66" s="633"/>
      <c r="P66" s="633"/>
      <c r="Q66" s="633"/>
      <c r="R66" s="633"/>
      <c r="S66" s="633"/>
      <c r="T66" s="633"/>
      <c r="U66" s="633"/>
      <c r="V66" s="633"/>
      <c r="W66" s="587" t="str">
        <f>IF(ISBLANK(発行依頼書!F111),"",発行依頼書!F111)</f>
        <v/>
      </c>
      <c r="X66" s="587"/>
      <c r="Y66" s="587"/>
      <c r="Z66" s="587"/>
      <c r="AA66" s="587"/>
      <c r="AB66" s="587"/>
      <c r="AC66" s="587"/>
      <c r="AD66" s="587"/>
      <c r="AE66" s="587"/>
      <c r="AF66" s="588" t="str">
        <f>IF(ISBLANK(発行依頼書!W112),"",CONCATENATE(発行依頼書!W112,発行依頼書!X111))</f>
        <v/>
      </c>
      <c r="AG66" s="588"/>
      <c r="AH66" s="588"/>
      <c r="AI66" s="589"/>
      <c r="AJ66" s="10"/>
      <c r="AL66" s="47"/>
      <c r="AM66" s="47"/>
      <c r="AN66" s="47"/>
      <c r="AO66" s="47"/>
      <c r="AP66" s="47"/>
    </row>
    <row r="67" spans="1:42" ht="17.25" customHeight="1" x14ac:dyDescent="0.15">
      <c r="A67" s="7"/>
      <c r="B67" s="631" t="str">
        <f>IF(ISBLANK(発行依頼書!L113),"",発行依頼書!L113)</f>
        <v/>
      </c>
      <c r="C67" s="632"/>
      <c r="D67" s="632"/>
      <c r="E67" s="632"/>
      <c r="F67" s="632"/>
      <c r="G67" s="633" t="str">
        <f>IF(ISBLANK(発行依頼書!C113),"",発行依頼書!C113)</f>
        <v/>
      </c>
      <c r="H67" s="633"/>
      <c r="I67" s="633"/>
      <c r="J67" s="633"/>
      <c r="K67" s="633"/>
      <c r="L67" s="633"/>
      <c r="M67" s="633"/>
      <c r="N67" s="633"/>
      <c r="O67" s="633"/>
      <c r="P67" s="633"/>
      <c r="Q67" s="633"/>
      <c r="R67" s="633"/>
      <c r="S67" s="633"/>
      <c r="T67" s="633"/>
      <c r="U67" s="633"/>
      <c r="V67" s="633"/>
      <c r="W67" s="587" t="str">
        <f>IF(ISBLANK(発行依頼書!F113),"",発行依頼書!F113)</f>
        <v/>
      </c>
      <c r="X67" s="587"/>
      <c r="Y67" s="587"/>
      <c r="Z67" s="587"/>
      <c r="AA67" s="587"/>
      <c r="AB67" s="587"/>
      <c r="AC67" s="587"/>
      <c r="AD67" s="587"/>
      <c r="AE67" s="587"/>
      <c r="AF67" s="588" t="str">
        <f>IF(ISBLANK(発行依頼書!W114),"",CONCATENATE(発行依頼書!W114,発行依頼書!X113))</f>
        <v/>
      </c>
      <c r="AG67" s="588"/>
      <c r="AH67" s="588"/>
      <c r="AI67" s="589"/>
      <c r="AJ67" s="10"/>
      <c r="AL67" s="47"/>
      <c r="AM67" s="47"/>
      <c r="AN67" s="47"/>
      <c r="AO67" s="47"/>
      <c r="AP67" s="47"/>
    </row>
    <row r="68" spans="1:42" ht="17.25" customHeight="1" x14ac:dyDescent="0.15">
      <c r="A68" s="7"/>
      <c r="B68" s="631" t="str">
        <f>IF(ISBLANK(発行依頼書!L115),"",発行依頼書!L115)</f>
        <v/>
      </c>
      <c r="C68" s="632"/>
      <c r="D68" s="632"/>
      <c r="E68" s="632"/>
      <c r="F68" s="632"/>
      <c r="G68" s="633" t="str">
        <f>IF(ISBLANK(発行依頼書!C115),"",発行依頼書!C115)</f>
        <v/>
      </c>
      <c r="H68" s="633"/>
      <c r="I68" s="633"/>
      <c r="J68" s="633"/>
      <c r="K68" s="633"/>
      <c r="L68" s="633"/>
      <c r="M68" s="633"/>
      <c r="N68" s="633"/>
      <c r="O68" s="633"/>
      <c r="P68" s="633"/>
      <c r="Q68" s="633"/>
      <c r="R68" s="633"/>
      <c r="S68" s="633"/>
      <c r="T68" s="633"/>
      <c r="U68" s="633"/>
      <c r="V68" s="633"/>
      <c r="W68" s="587" t="str">
        <f>IF(ISBLANK(発行依頼書!F115),"",発行依頼書!F115)</f>
        <v/>
      </c>
      <c r="X68" s="587"/>
      <c r="Y68" s="587"/>
      <c r="Z68" s="587"/>
      <c r="AA68" s="587"/>
      <c r="AB68" s="587"/>
      <c r="AC68" s="587"/>
      <c r="AD68" s="587"/>
      <c r="AE68" s="587"/>
      <c r="AF68" s="588" t="str">
        <f>IF(ISBLANK(発行依頼書!W116),"",CONCATENATE(発行依頼書!W116,発行依頼書!X115))</f>
        <v/>
      </c>
      <c r="AG68" s="588"/>
      <c r="AH68" s="588"/>
      <c r="AI68" s="589"/>
      <c r="AJ68" s="10"/>
      <c r="AL68" s="47"/>
      <c r="AM68" s="47"/>
      <c r="AN68" s="47"/>
      <c r="AO68" s="47"/>
      <c r="AP68" s="47"/>
    </row>
    <row r="69" spans="1:42" ht="17.25" customHeight="1" x14ac:dyDescent="0.15">
      <c r="A69" s="7"/>
      <c r="B69" s="631" t="str">
        <f>IF(ISBLANK(発行依頼書!L117),"",発行依頼書!L117)</f>
        <v/>
      </c>
      <c r="C69" s="632"/>
      <c r="D69" s="632"/>
      <c r="E69" s="632"/>
      <c r="F69" s="632"/>
      <c r="G69" s="633" t="str">
        <f>IF(ISBLANK(発行依頼書!C117),"",発行依頼書!C117)</f>
        <v/>
      </c>
      <c r="H69" s="633"/>
      <c r="I69" s="633"/>
      <c r="J69" s="633"/>
      <c r="K69" s="633"/>
      <c r="L69" s="633"/>
      <c r="M69" s="633"/>
      <c r="N69" s="633"/>
      <c r="O69" s="633"/>
      <c r="P69" s="633"/>
      <c r="Q69" s="633"/>
      <c r="R69" s="633"/>
      <c r="S69" s="633"/>
      <c r="T69" s="633"/>
      <c r="U69" s="633"/>
      <c r="V69" s="633"/>
      <c r="W69" s="587" t="str">
        <f>IF(ISBLANK(発行依頼書!F117),"",発行依頼書!F117)</f>
        <v/>
      </c>
      <c r="X69" s="587"/>
      <c r="Y69" s="587"/>
      <c r="Z69" s="587"/>
      <c r="AA69" s="587"/>
      <c r="AB69" s="587"/>
      <c r="AC69" s="587"/>
      <c r="AD69" s="587"/>
      <c r="AE69" s="587"/>
      <c r="AF69" s="588" t="str">
        <f>IF(ISBLANK(発行依頼書!W118),"",CONCATENATE(発行依頼書!W118,発行依頼書!X117))</f>
        <v/>
      </c>
      <c r="AG69" s="588"/>
      <c r="AH69" s="588"/>
      <c r="AI69" s="589"/>
      <c r="AJ69" s="10"/>
      <c r="AL69" s="47"/>
      <c r="AM69" s="47"/>
      <c r="AN69" s="47"/>
      <c r="AO69" s="47"/>
      <c r="AP69" s="47"/>
    </row>
    <row r="70" spans="1:42" ht="17.25" customHeight="1" x14ac:dyDescent="0.15">
      <c r="A70" s="7"/>
      <c r="B70" s="631" t="str">
        <f>IF(ISBLANK(発行依頼書!L119),"",発行依頼書!L119)</f>
        <v/>
      </c>
      <c r="C70" s="632"/>
      <c r="D70" s="632"/>
      <c r="E70" s="632"/>
      <c r="F70" s="632"/>
      <c r="G70" s="633" t="str">
        <f>IF(ISBLANK(発行依頼書!C119),"",発行依頼書!C119)</f>
        <v/>
      </c>
      <c r="H70" s="633"/>
      <c r="I70" s="633"/>
      <c r="J70" s="633"/>
      <c r="K70" s="633"/>
      <c r="L70" s="633"/>
      <c r="M70" s="633"/>
      <c r="N70" s="633"/>
      <c r="O70" s="633"/>
      <c r="P70" s="633"/>
      <c r="Q70" s="633"/>
      <c r="R70" s="633"/>
      <c r="S70" s="633"/>
      <c r="T70" s="633"/>
      <c r="U70" s="633"/>
      <c r="V70" s="633"/>
      <c r="W70" s="587" t="str">
        <f>IF(ISBLANK(発行依頼書!F119),"",発行依頼書!F119)</f>
        <v/>
      </c>
      <c r="X70" s="587"/>
      <c r="Y70" s="587"/>
      <c r="Z70" s="587"/>
      <c r="AA70" s="587"/>
      <c r="AB70" s="587"/>
      <c r="AC70" s="587"/>
      <c r="AD70" s="587"/>
      <c r="AE70" s="587"/>
      <c r="AF70" s="588" t="str">
        <f>IF(ISBLANK(発行依頼書!W120),"",CONCATENATE(発行依頼書!W120,発行依頼書!X119))</f>
        <v/>
      </c>
      <c r="AG70" s="588"/>
      <c r="AH70" s="588"/>
      <c r="AI70" s="589"/>
      <c r="AJ70" s="10"/>
      <c r="AL70" s="47"/>
      <c r="AM70" s="47"/>
      <c r="AN70" s="47"/>
      <c r="AO70" s="47"/>
      <c r="AP70" s="47"/>
    </row>
    <row r="71" spans="1:42" ht="17.25" customHeight="1" x14ac:dyDescent="0.15">
      <c r="A71" s="7"/>
      <c r="B71" s="631" t="str">
        <f>IF(ISBLANK(発行依頼書!L121),"",発行依頼書!L121)</f>
        <v/>
      </c>
      <c r="C71" s="632"/>
      <c r="D71" s="632"/>
      <c r="E71" s="632"/>
      <c r="F71" s="632"/>
      <c r="G71" s="633" t="str">
        <f>IF(ISBLANK(発行依頼書!C121),"",発行依頼書!C121)</f>
        <v/>
      </c>
      <c r="H71" s="633"/>
      <c r="I71" s="633"/>
      <c r="J71" s="633"/>
      <c r="K71" s="633"/>
      <c r="L71" s="633"/>
      <c r="M71" s="633"/>
      <c r="N71" s="633"/>
      <c r="O71" s="633"/>
      <c r="P71" s="633"/>
      <c r="Q71" s="633"/>
      <c r="R71" s="633"/>
      <c r="S71" s="633"/>
      <c r="T71" s="633"/>
      <c r="U71" s="633"/>
      <c r="V71" s="633"/>
      <c r="W71" s="587" t="str">
        <f>IF(ISBLANK(発行依頼書!F121),"",発行依頼書!F121)</f>
        <v/>
      </c>
      <c r="X71" s="587"/>
      <c r="Y71" s="587"/>
      <c r="Z71" s="587"/>
      <c r="AA71" s="587"/>
      <c r="AB71" s="587"/>
      <c r="AC71" s="587"/>
      <c r="AD71" s="587"/>
      <c r="AE71" s="587"/>
      <c r="AF71" s="588" t="str">
        <f>IF(ISBLANK(発行依頼書!W122),"",CONCATENATE(発行依頼書!W122,発行依頼書!X121))</f>
        <v/>
      </c>
      <c r="AG71" s="588"/>
      <c r="AH71" s="588"/>
      <c r="AI71" s="589"/>
      <c r="AJ71" s="10"/>
      <c r="AL71" s="47"/>
      <c r="AM71" s="47"/>
      <c r="AN71" s="47"/>
      <c r="AO71" s="47"/>
      <c r="AP71" s="47"/>
    </row>
    <row r="72" spans="1:42" ht="17.25" customHeight="1" x14ac:dyDescent="0.15">
      <c r="A72" s="7"/>
      <c r="B72" s="631" t="str">
        <f>IF(ISBLANK(発行依頼書!L123),"",発行依頼書!L123)</f>
        <v/>
      </c>
      <c r="C72" s="632"/>
      <c r="D72" s="632"/>
      <c r="E72" s="632"/>
      <c r="F72" s="632"/>
      <c r="G72" s="633" t="str">
        <f>IF(ISBLANK(発行依頼書!C123),"",発行依頼書!C123)</f>
        <v/>
      </c>
      <c r="H72" s="633"/>
      <c r="I72" s="633"/>
      <c r="J72" s="633"/>
      <c r="K72" s="633"/>
      <c r="L72" s="633"/>
      <c r="M72" s="633"/>
      <c r="N72" s="633"/>
      <c r="O72" s="633"/>
      <c r="P72" s="633"/>
      <c r="Q72" s="633"/>
      <c r="R72" s="633"/>
      <c r="S72" s="633"/>
      <c r="T72" s="633"/>
      <c r="U72" s="633"/>
      <c r="V72" s="633"/>
      <c r="W72" s="587" t="str">
        <f>IF(ISBLANK(発行依頼書!F123),"",発行依頼書!F123)</f>
        <v/>
      </c>
      <c r="X72" s="587"/>
      <c r="Y72" s="587"/>
      <c r="Z72" s="587"/>
      <c r="AA72" s="587"/>
      <c r="AB72" s="587"/>
      <c r="AC72" s="587"/>
      <c r="AD72" s="587"/>
      <c r="AE72" s="587"/>
      <c r="AF72" s="588" t="str">
        <f>IF(ISBLANK(発行依頼書!W124),"",CONCATENATE(発行依頼書!W124,発行依頼書!X123))</f>
        <v/>
      </c>
      <c r="AG72" s="588"/>
      <c r="AH72" s="588"/>
      <c r="AI72" s="589"/>
      <c r="AJ72" s="10"/>
      <c r="AL72" s="47"/>
      <c r="AM72" s="47"/>
      <c r="AN72" s="47"/>
      <c r="AO72" s="47"/>
      <c r="AP72" s="47"/>
    </row>
    <row r="73" spans="1:42" ht="17.25" customHeight="1" x14ac:dyDescent="0.15">
      <c r="A73" s="7"/>
      <c r="B73" s="631" t="str">
        <f>IF(ISBLANK(発行依頼書!L125),"",発行依頼書!L125)</f>
        <v/>
      </c>
      <c r="C73" s="632"/>
      <c r="D73" s="632"/>
      <c r="E73" s="632"/>
      <c r="F73" s="632"/>
      <c r="G73" s="633" t="str">
        <f>IF(ISBLANK(発行依頼書!C125),"",発行依頼書!C125)</f>
        <v/>
      </c>
      <c r="H73" s="633"/>
      <c r="I73" s="633"/>
      <c r="J73" s="633"/>
      <c r="K73" s="633"/>
      <c r="L73" s="633"/>
      <c r="M73" s="633"/>
      <c r="N73" s="633"/>
      <c r="O73" s="633"/>
      <c r="P73" s="633"/>
      <c r="Q73" s="633"/>
      <c r="R73" s="633"/>
      <c r="S73" s="633"/>
      <c r="T73" s="633"/>
      <c r="U73" s="633"/>
      <c r="V73" s="633"/>
      <c r="W73" s="587" t="str">
        <f>IF(ISBLANK(発行依頼書!F125),"",発行依頼書!F125)</f>
        <v/>
      </c>
      <c r="X73" s="587"/>
      <c r="Y73" s="587"/>
      <c r="Z73" s="587"/>
      <c r="AA73" s="587"/>
      <c r="AB73" s="587"/>
      <c r="AC73" s="587"/>
      <c r="AD73" s="587"/>
      <c r="AE73" s="587"/>
      <c r="AF73" s="588" t="str">
        <f>IF(ISBLANK(発行依頼書!W126),"",CONCATENATE(発行依頼書!W126,発行依頼書!X125))</f>
        <v/>
      </c>
      <c r="AG73" s="588"/>
      <c r="AH73" s="588"/>
      <c r="AI73" s="589"/>
      <c r="AJ73" s="10"/>
      <c r="AL73" s="47"/>
      <c r="AM73" s="47"/>
      <c r="AN73" s="47"/>
      <c r="AO73" s="47"/>
      <c r="AP73" s="47"/>
    </row>
    <row r="74" spans="1:42" ht="17.25" customHeight="1" x14ac:dyDescent="0.15">
      <c r="A74" s="7"/>
      <c r="B74" s="631" t="str">
        <f>IF(ISBLANK(発行依頼書!L127),"",発行依頼書!L127)</f>
        <v/>
      </c>
      <c r="C74" s="632"/>
      <c r="D74" s="632"/>
      <c r="E74" s="632"/>
      <c r="F74" s="632"/>
      <c r="G74" s="633" t="str">
        <f>IF(ISBLANK(発行依頼書!C127),"",発行依頼書!C127)</f>
        <v/>
      </c>
      <c r="H74" s="633"/>
      <c r="I74" s="633"/>
      <c r="J74" s="633"/>
      <c r="K74" s="633"/>
      <c r="L74" s="633"/>
      <c r="M74" s="633"/>
      <c r="N74" s="633"/>
      <c r="O74" s="633"/>
      <c r="P74" s="633"/>
      <c r="Q74" s="633"/>
      <c r="R74" s="633"/>
      <c r="S74" s="633"/>
      <c r="T74" s="633"/>
      <c r="U74" s="633"/>
      <c r="V74" s="633"/>
      <c r="W74" s="587" t="str">
        <f>IF(ISBLANK(発行依頼書!F127),"",発行依頼書!F127)</f>
        <v/>
      </c>
      <c r="X74" s="587"/>
      <c r="Y74" s="587"/>
      <c r="Z74" s="587"/>
      <c r="AA74" s="587"/>
      <c r="AB74" s="587"/>
      <c r="AC74" s="587"/>
      <c r="AD74" s="587"/>
      <c r="AE74" s="587"/>
      <c r="AF74" s="588" t="str">
        <f>IF(ISBLANK(発行依頼書!W128),"",CONCATENATE(発行依頼書!W128,発行依頼書!X127))</f>
        <v/>
      </c>
      <c r="AG74" s="588"/>
      <c r="AH74" s="588"/>
      <c r="AI74" s="589"/>
      <c r="AJ74" s="10"/>
      <c r="AL74" s="47"/>
      <c r="AM74" s="47"/>
      <c r="AN74" s="47"/>
      <c r="AO74" s="47"/>
      <c r="AP74" s="47"/>
    </row>
    <row r="75" spans="1:42" ht="17.25" customHeight="1" x14ac:dyDescent="0.15">
      <c r="A75" s="7"/>
      <c r="B75" s="631" t="str">
        <f>IF(ISBLANK(発行依頼書!L129),"",発行依頼書!L129)</f>
        <v/>
      </c>
      <c r="C75" s="632"/>
      <c r="D75" s="632"/>
      <c r="E75" s="632"/>
      <c r="F75" s="632"/>
      <c r="G75" s="633" t="str">
        <f>IF(ISBLANK(発行依頼書!C129),"",発行依頼書!C129)</f>
        <v/>
      </c>
      <c r="H75" s="633"/>
      <c r="I75" s="633"/>
      <c r="J75" s="633"/>
      <c r="K75" s="633"/>
      <c r="L75" s="633"/>
      <c r="M75" s="633"/>
      <c r="N75" s="633"/>
      <c r="O75" s="633"/>
      <c r="P75" s="633"/>
      <c r="Q75" s="633"/>
      <c r="R75" s="633"/>
      <c r="S75" s="633"/>
      <c r="T75" s="633"/>
      <c r="U75" s="633"/>
      <c r="V75" s="633"/>
      <c r="W75" s="587" t="str">
        <f>IF(ISBLANK(発行依頼書!F129),"",発行依頼書!F129)</f>
        <v/>
      </c>
      <c r="X75" s="587"/>
      <c r="Y75" s="587"/>
      <c r="Z75" s="587"/>
      <c r="AA75" s="587"/>
      <c r="AB75" s="587"/>
      <c r="AC75" s="587"/>
      <c r="AD75" s="587"/>
      <c r="AE75" s="587"/>
      <c r="AF75" s="588" t="str">
        <f>IF(ISBLANK(発行依頼書!W130),"",CONCATENATE(発行依頼書!W130,発行依頼書!X129))</f>
        <v/>
      </c>
      <c r="AG75" s="588"/>
      <c r="AH75" s="588"/>
      <c r="AI75" s="589"/>
      <c r="AJ75" s="10"/>
      <c r="AL75" s="47"/>
      <c r="AM75" s="47"/>
      <c r="AN75" s="47"/>
      <c r="AO75" s="47"/>
      <c r="AP75" s="47"/>
    </row>
    <row r="76" spans="1:42" ht="17.25" customHeight="1" x14ac:dyDescent="0.15">
      <c r="A76" s="7"/>
      <c r="B76" s="631" t="str">
        <f>IF(ISBLANK(発行依頼書!L131),"",発行依頼書!L131)</f>
        <v/>
      </c>
      <c r="C76" s="632"/>
      <c r="D76" s="632"/>
      <c r="E76" s="632"/>
      <c r="F76" s="632"/>
      <c r="G76" s="633" t="str">
        <f>IF(ISBLANK(発行依頼書!C131),"",発行依頼書!C131)</f>
        <v/>
      </c>
      <c r="H76" s="633"/>
      <c r="I76" s="633"/>
      <c r="J76" s="633"/>
      <c r="K76" s="633"/>
      <c r="L76" s="633"/>
      <c r="M76" s="633"/>
      <c r="N76" s="633"/>
      <c r="O76" s="633"/>
      <c r="P76" s="633"/>
      <c r="Q76" s="633"/>
      <c r="R76" s="633"/>
      <c r="S76" s="633"/>
      <c r="T76" s="633"/>
      <c r="U76" s="633"/>
      <c r="V76" s="633"/>
      <c r="W76" s="587" t="str">
        <f>IF(ISBLANK(発行依頼書!F131),"",発行依頼書!F131)</f>
        <v/>
      </c>
      <c r="X76" s="587"/>
      <c r="Y76" s="587"/>
      <c r="Z76" s="587"/>
      <c r="AA76" s="587"/>
      <c r="AB76" s="587"/>
      <c r="AC76" s="587"/>
      <c r="AD76" s="587"/>
      <c r="AE76" s="587"/>
      <c r="AF76" s="588" t="str">
        <f>IF(ISBLANK(発行依頼書!W132),"",CONCATENATE(発行依頼書!W132,発行依頼書!X131))</f>
        <v/>
      </c>
      <c r="AG76" s="588"/>
      <c r="AH76" s="588"/>
      <c r="AI76" s="589"/>
      <c r="AJ76" s="10"/>
      <c r="AL76" s="47"/>
      <c r="AM76" s="47"/>
      <c r="AN76" s="47"/>
      <c r="AO76" s="47"/>
      <c r="AP76" s="47"/>
    </row>
    <row r="77" spans="1:42" ht="17.25" customHeight="1" x14ac:dyDescent="0.15">
      <c r="A77" s="7"/>
      <c r="B77" s="631" t="str">
        <f>IF(ISBLANK(発行依頼書!L133),"",発行依頼書!L133)</f>
        <v/>
      </c>
      <c r="C77" s="632"/>
      <c r="D77" s="632"/>
      <c r="E77" s="632"/>
      <c r="F77" s="632"/>
      <c r="G77" s="633" t="str">
        <f>IF(ISBLANK(発行依頼書!C133),"",発行依頼書!C133)</f>
        <v/>
      </c>
      <c r="H77" s="633"/>
      <c r="I77" s="633"/>
      <c r="J77" s="633"/>
      <c r="K77" s="633"/>
      <c r="L77" s="633"/>
      <c r="M77" s="633"/>
      <c r="N77" s="633"/>
      <c r="O77" s="633"/>
      <c r="P77" s="633"/>
      <c r="Q77" s="633"/>
      <c r="R77" s="633"/>
      <c r="S77" s="633"/>
      <c r="T77" s="633"/>
      <c r="U77" s="633"/>
      <c r="V77" s="633"/>
      <c r="W77" s="587" t="str">
        <f>IF(ISBLANK(発行依頼書!F133),"",発行依頼書!F133)</f>
        <v/>
      </c>
      <c r="X77" s="587"/>
      <c r="Y77" s="587"/>
      <c r="Z77" s="587"/>
      <c r="AA77" s="587"/>
      <c r="AB77" s="587"/>
      <c r="AC77" s="587"/>
      <c r="AD77" s="587"/>
      <c r="AE77" s="587"/>
      <c r="AF77" s="588" t="str">
        <f>IF(ISBLANK(発行依頼書!W134),"",CONCATENATE(発行依頼書!W134,発行依頼書!X133))</f>
        <v/>
      </c>
      <c r="AG77" s="588"/>
      <c r="AH77" s="588"/>
      <c r="AI77" s="589"/>
      <c r="AJ77" s="10"/>
      <c r="AL77" s="47"/>
      <c r="AM77" s="47"/>
      <c r="AN77" s="47"/>
      <c r="AO77" s="47"/>
      <c r="AP77" s="47"/>
    </row>
    <row r="78" spans="1:42" ht="17.25" customHeight="1" x14ac:dyDescent="0.15">
      <c r="A78" s="7"/>
      <c r="B78" s="631" t="str">
        <f>IF(ISBLANK(発行依頼書!L135),"",発行依頼書!L135)</f>
        <v/>
      </c>
      <c r="C78" s="632"/>
      <c r="D78" s="632"/>
      <c r="E78" s="632"/>
      <c r="F78" s="632"/>
      <c r="G78" s="633" t="str">
        <f>IF(ISBLANK(発行依頼書!C135),"",発行依頼書!C135)</f>
        <v/>
      </c>
      <c r="H78" s="633"/>
      <c r="I78" s="633"/>
      <c r="J78" s="633"/>
      <c r="K78" s="633"/>
      <c r="L78" s="633"/>
      <c r="M78" s="633"/>
      <c r="N78" s="633"/>
      <c r="O78" s="633"/>
      <c r="P78" s="633"/>
      <c r="Q78" s="633"/>
      <c r="R78" s="633"/>
      <c r="S78" s="633"/>
      <c r="T78" s="633"/>
      <c r="U78" s="633"/>
      <c r="V78" s="633"/>
      <c r="W78" s="587" t="str">
        <f>IF(ISBLANK(発行依頼書!F135),"",発行依頼書!F135)</f>
        <v/>
      </c>
      <c r="X78" s="587"/>
      <c r="Y78" s="587"/>
      <c r="Z78" s="587"/>
      <c r="AA78" s="587"/>
      <c r="AB78" s="587"/>
      <c r="AC78" s="587"/>
      <c r="AD78" s="587"/>
      <c r="AE78" s="587"/>
      <c r="AF78" s="588" t="str">
        <f>IF(ISBLANK(発行依頼書!W136),"",CONCATENATE(発行依頼書!W136,発行依頼書!X135))</f>
        <v/>
      </c>
      <c r="AG78" s="588"/>
      <c r="AH78" s="588"/>
      <c r="AI78" s="589"/>
      <c r="AJ78" s="10"/>
      <c r="AL78" s="47"/>
      <c r="AM78" s="47"/>
      <c r="AN78" s="47"/>
      <c r="AO78" s="47"/>
      <c r="AP78" s="47"/>
    </row>
    <row r="79" spans="1:42" ht="17.25" customHeight="1" x14ac:dyDescent="0.15">
      <c r="A79" s="7"/>
      <c r="B79" s="631" t="str">
        <f>IF(ISBLANK(発行依頼書!L137),"",発行依頼書!L137)</f>
        <v/>
      </c>
      <c r="C79" s="632"/>
      <c r="D79" s="632"/>
      <c r="E79" s="632"/>
      <c r="F79" s="632"/>
      <c r="G79" s="633" t="str">
        <f>IF(ISBLANK(発行依頼書!C137),"",発行依頼書!C137)</f>
        <v/>
      </c>
      <c r="H79" s="633"/>
      <c r="I79" s="633"/>
      <c r="J79" s="633"/>
      <c r="K79" s="633"/>
      <c r="L79" s="633"/>
      <c r="M79" s="633"/>
      <c r="N79" s="633"/>
      <c r="O79" s="633"/>
      <c r="P79" s="633"/>
      <c r="Q79" s="633"/>
      <c r="R79" s="633"/>
      <c r="S79" s="633"/>
      <c r="T79" s="633"/>
      <c r="U79" s="633"/>
      <c r="V79" s="633"/>
      <c r="W79" s="587" t="str">
        <f>IF(ISBLANK(発行依頼書!F137),"",発行依頼書!F137)</f>
        <v/>
      </c>
      <c r="X79" s="587"/>
      <c r="Y79" s="587"/>
      <c r="Z79" s="587"/>
      <c r="AA79" s="587"/>
      <c r="AB79" s="587"/>
      <c r="AC79" s="587"/>
      <c r="AD79" s="587"/>
      <c r="AE79" s="587"/>
      <c r="AF79" s="588" t="str">
        <f>IF(ISBLANK(発行依頼書!W138),"",CONCATENATE(発行依頼書!W138,発行依頼書!X137))</f>
        <v/>
      </c>
      <c r="AG79" s="588"/>
      <c r="AH79" s="588"/>
      <c r="AI79" s="589"/>
      <c r="AJ79" s="10"/>
      <c r="AL79" s="47"/>
      <c r="AM79" s="47"/>
      <c r="AN79" s="47"/>
      <c r="AO79" s="47"/>
      <c r="AP79" s="47"/>
    </row>
    <row r="80" spans="1:42" ht="17.25" customHeight="1" x14ac:dyDescent="0.15">
      <c r="A80" s="7"/>
      <c r="B80" s="631" t="str">
        <f>IF(ISBLANK(発行依頼書!L139),"",発行依頼書!L139)</f>
        <v/>
      </c>
      <c r="C80" s="632"/>
      <c r="D80" s="632"/>
      <c r="E80" s="632"/>
      <c r="F80" s="632"/>
      <c r="G80" s="633" t="str">
        <f>IF(ISBLANK(発行依頼書!C139),"",発行依頼書!C139)</f>
        <v/>
      </c>
      <c r="H80" s="633"/>
      <c r="I80" s="633"/>
      <c r="J80" s="633"/>
      <c r="K80" s="633"/>
      <c r="L80" s="633"/>
      <c r="M80" s="633"/>
      <c r="N80" s="633"/>
      <c r="O80" s="633"/>
      <c r="P80" s="633"/>
      <c r="Q80" s="633"/>
      <c r="R80" s="633"/>
      <c r="S80" s="633"/>
      <c r="T80" s="633"/>
      <c r="U80" s="633"/>
      <c r="V80" s="633"/>
      <c r="W80" s="587" t="str">
        <f>IF(ISBLANK(発行依頼書!F139),"",発行依頼書!F139)</f>
        <v/>
      </c>
      <c r="X80" s="587"/>
      <c r="Y80" s="587"/>
      <c r="Z80" s="587"/>
      <c r="AA80" s="587"/>
      <c r="AB80" s="587"/>
      <c r="AC80" s="587"/>
      <c r="AD80" s="587"/>
      <c r="AE80" s="587"/>
      <c r="AF80" s="588" t="str">
        <f>IF(ISBLANK(発行依頼書!W140),"",CONCATENATE(発行依頼書!W140,発行依頼書!X139))</f>
        <v/>
      </c>
      <c r="AG80" s="588"/>
      <c r="AH80" s="588"/>
      <c r="AI80" s="589"/>
      <c r="AJ80" s="10"/>
      <c r="AL80" s="47"/>
      <c r="AM80" s="47"/>
      <c r="AN80" s="47"/>
      <c r="AO80" s="47"/>
      <c r="AP80" s="47"/>
    </row>
    <row r="81" spans="1:42" ht="17.25" customHeight="1" x14ac:dyDescent="0.15">
      <c r="A81" s="7"/>
      <c r="B81" s="631" t="str">
        <f>IF(ISBLANK(発行依頼書!L141),"",発行依頼書!L141)</f>
        <v/>
      </c>
      <c r="C81" s="632"/>
      <c r="D81" s="632"/>
      <c r="E81" s="632"/>
      <c r="F81" s="632"/>
      <c r="G81" s="633" t="str">
        <f>IF(ISBLANK(発行依頼書!C141),"",発行依頼書!C141)</f>
        <v/>
      </c>
      <c r="H81" s="633"/>
      <c r="I81" s="633"/>
      <c r="J81" s="633"/>
      <c r="K81" s="633"/>
      <c r="L81" s="633"/>
      <c r="M81" s="633"/>
      <c r="N81" s="633"/>
      <c r="O81" s="633"/>
      <c r="P81" s="633"/>
      <c r="Q81" s="633"/>
      <c r="R81" s="633"/>
      <c r="S81" s="633"/>
      <c r="T81" s="633"/>
      <c r="U81" s="633"/>
      <c r="V81" s="633"/>
      <c r="W81" s="587" t="str">
        <f>IF(ISBLANK(発行依頼書!F141),"",発行依頼書!F141)</f>
        <v/>
      </c>
      <c r="X81" s="587"/>
      <c r="Y81" s="587"/>
      <c r="Z81" s="587"/>
      <c r="AA81" s="587"/>
      <c r="AB81" s="587"/>
      <c r="AC81" s="587"/>
      <c r="AD81" s="587"/>
      <c r="AE81" s="587"/>
      <c r="AF81" s="588" t="str">
        <f>IF(ISBLANK(発行依頼書!W142),"",CONCATENATE(発行依頼書!W142,発行依頼書!X141))</f>
        <v/>
      </c>
      <c r="AG81" s="588"/>
      <c r="AH81" s="588"/>
      <c r="AI81" s="589"/>
      <c r="AJ81" s="10"/>
      <c r="AL81" s="47"/>
      <c r="AM81" s="47"/>
      <c r="AN81" s="47"/>
      <c r="AO81" s="47"/>
      <c r="AP81" s="47"/>
    </row>
    <row r="82" spans="1:42" ht="17.25" customHeight="1" x14ac:dyDescent="0.15">
      <c r="A82" s="7"/>
      <c r="B82" s="631" t="str">
        <f>IF(ISBLANK(発行依頼書!L143),"",発行依頼書!L143)</f>
        <v/>
      </c>
      <c r="C82" s="632"/>
      <c r="D82" s="632"/>
      <c r="E82" s="632"/>
      <c r="F82" s="632"/>
      <c r="G82" s="633" t="str">
        <f>IF(ISBLANK(発行依頼書!C143),"",発行依頼書!C143)</f>
        <v/>
      </c>
      <c r="H82" s="633"/>
      <c r="I82" s="633"/>
      <c r="J82" s="633"/>
      <c r="K82" s="633"/>
      <c r="L82" s="633"/>
      <c r="M82" s="633"/>
      <c r="N82" s="633"/>
      <c r="O82" s="633"/>
      <c r="P82" s="633"/>
      <c r="Q82" s="633"/>
      <c r="R82" s="633"/>
      <c r="S82" s="633"/>
      <c r="T82" s="633"/>
      <c r="U82" s="633"/>
      <c r="V82" s="633"/>
      <c r="W82" s="587" t="str">
        <f>IF(ISBLANK(発行依頼書!F143),"",発行依頼書!F143)</f>
        <v/>
      </c>
      <c r="X82" s="587"/>
      <c r="Y82" s="587"/>
      <c r="Z82" s="587"/>
      <c r="AA82" s="587"/>
      <c r="AB82" s="587"/>
      <c r="AC82" s="587"/>
      <c r="AD82" s="587"/>
      <c r="AE82" s="587"/>
      <c r="AF82" s="588" t="str">
        <f>IF(ISBLANK(発行依頼書!W144),"",CONCATENATE(発行依頼書!W144,発行依頼書!X143))</f>
        <v/>
      </c>
      <c r="AG82" s="588"/>
      <c r="AH82" s="588"/>
      <c r="AI82" s="589"/>
      <c r="AJ82" s="10"/>
      <c r="AL82" s="47"/>
      <c r="AM82" s="47"/>
      <c r="AN82" s="47"/>
      <c r="AO82" s="47"/>
      <c r="AP82" s="47"/>
    </row>
    <row r="83" spans="1:42" ht="17.25" customHeight="1" x14ac:dyDescent="0.15">
      <c r="A83" s="7"/>
      <c r="B83" s="631" t="str">
        <f>IF(ISBLANK(発行依頼書!L145),"",発行依頼書!L145)</f>
        <v/>
      </c>
      <c r="C83" s="632"/>
      <c r="D83" s="632"/>
      <c r="E83" s="632"/>
      <c r="F83" s="632"/>
      <c r="G83" s="633" t="str">
        <f>IF(ISBLANK(発行依頼書!C145),"",発行依頼書!C145)</f>
        <v/>
      </c>
      <c r="H83" s="633"/>
      <c r="I83" s="633"/>
      <c r="J83" s="633"/>
      <c r="K83" s="633"/>
      <c r="L83" s="633"/>
      <c r="M83" s="633"/>
      <c r="N83" s="633"/>
      <c r="O83" s="633"/>
      <c r="P83" s="633"/>
      <c r="Q83" s="633"/>
      <c r="R83" s="633"/>
      <c r="S83" s="633"/>
      <c r="T83" s="633"/>
      <c r="U83" s="633"/>
      <c r="V83" s="633"/>
      <c r="W83" s="587" t="str">
        <f>IF(ISBLANK(発行依頼書!F145),"",発行依頼書!F145)</f>
        <v/>
      </c>
      <c r="X83" s="587"/>
      <c r="Y83" s="587"/>
      <c r="Z83" s="587"/>
      <c r="AA83" s="587"/>
      <c r="AB83" s="587"/>
      <c r="AC83" s="587"/>
      <c r="AD83" s="587"/>
      <c r="AE83" s="587"/>
      <c r="AF83" s="588" t="str">
        <f>IF(ISBLANK(発行依頼書!W146),"",CONCATENATE(発行依頼書!W146,発行依頼書!X145))</f>
        <v/>
      </c>
      <c r="AG83" s="588"/>
      <c r="AH83" s="588"/>
      <c r="AI83" s="589"/>
      <c r="AJ83" s="10"/>
      <c r="AL83" s="47"/>
      <c r="AM83" s="47"/>
      <c r="AN83" s="47"/>
      <c r="AO83" s="47"/>
      <c r="AP83" s="47"/>
    </row>
    <row r="84" spans="1:42" ht="17.25" customHeight="1" x14ac:dyDescent="0.15">
      <c r="A84" s="7"/>
      <c r="B84" s="631" t="str">
        <f>IF(ISBLANK(発行依頼書!L147),"",発行依頼書!L147)</f>
        <v/>
      </c>
      <c r="C84" s="632"/>
      <c r="D84" s="632"/>
      <c r="E84" s="632"/>
      <c r="F84" s="632"/>
      <c r="G84" s="633" t="str">
        <f>IF(ISBLANK(発行依頼書!C147),"",発行依頼書!C147)</f>
        <v/>
      </c>
      <c r="H84" s="633"/>
      <c r="I84" s="633"/>
      <c r="J84" s="633"/>
      <c r="K84" s="633"/>
      <c r="L84" s="633"/>
      <c r="M84" s="633"/>
      <c r="N84" s="633"/>
      <c r="O84" s="633"/>
      <c r="P84" s="633"/>
      <c r="Q84" s="633"/>
      <c r="R84" s="633"/>
      <c r="S84" s="633"/>
      <c r="T84" s="633"/>
      <c r="U84" s="633"/>
      <c r="V84" s="633"/>
      <c r="W84" s="587" t="str">
        <f>IF(ISBLANK(発行依頼書!F147),"",発行依頼書!F147)</f>
        <v/>
      </c>
      <c r="X84" s="587"/>
      <c r="Y84" s="587"/>
      <c r="Z84" s="587"/>
      <c r="AA84" s="587"/>
      <c r="AB84" s="587"/>
      <c r="AC84" s="587"/>
      <c r="AD84" s="587"/>
      <c r="AE84" s="587"/>
      <c r="AF84" s="588" t="str">
        <f>IF(ISBLANK(発行依頼書!W148),"",CONCATENATE(発行依頼書!W148,発行依頼書!X147))</f>
        <v/>
      </c>
      <c r="AG84" s="588"/>
      <c r="AH84" s="588"/>
      <c r="AI84" s="589"/>
      <c r="AJ84" s="10"/>
      <c r="AL84" s="47"/>
      <c r="AM84" s="47"/>
      <c r="AN84" s="47"/>
      <c r="AO84" s="47"/>
      <c r="AP84" s="47"/>
    </row>
    <row r="85" spans="1:42" ht="17.25" customHeight="1" x14ac:dyDescent="0.15">
      <c r="A85" s="7"/>
      <c r="B85" s="631" t="str">
        <f>IF(ISBLANK(発行依頼書!L149),"",発行依頼書!L149)</f>
        <v/>
      </c>
      <c r="C85" s="632"/>
      <c r="D85" s="632"/>
      <c r="E85" s="632"/>
      <c r="F85" s="632"/>
      <c r="G85" s="633" t="str">
        <f>IF(ISBLANK(発行依頼書!C149),"",発行依頼書!C149)</f>
        <v/>
      </c>
      <c r="H85" s="633"/>
      <c r="I85" s="633"/>
      <c r="J85" s="633"/>
      <c r="K85" s="633"/>
      <c r="L85" s="633"/>
      <c r="M85" s="633"/>
      <c r="N85" s="633"/>
      <c r="O85" s="633"/>
      <c r="P85" s="633"/>
      <c r="Q85" s="633"/>
      <c r="R85" s="633"/>
      <c r="S85" s="633"/>
      <c r="T85" s="633"/>
      <c r="U85" s="633"/>
      <c r="V85" s="633"/>
      <c r="W85" s="587" t="str">
        <f>IF(ISBLANK(発行依頼書!F149),"",発行依頼書!F149)</f>
        <v/>
      </c>
      <c r="X85" s="587"/>
      <c r="Y85" s="587"/>
      <c r="Z85" s="587"/>
      <c r="AA85" s="587"/>
      <c r="AB85" s="587"/>
      <c r="AC85" s="587"/>
      <c r="AD85" s="587"/>
      <c r="AE85" s="587"/>
      <c r="AF85" s="588" t="str">
        <f>IF(ISBLANK(発行依頼書!W150),"",CONCATENATE(発行依頼書!W150,発行依頼書!X149))</f>
        <v/>
      </c>
      <c r="AG85" s="588"/>
      <c r="AH85" s="588"/>
      <c r="AI85" s="589"/>
      <c r="AJ85" s="10"/>
      <c r="AL85" s="47"/>
      <c r="AM85" s="47"/>
      <c r="AN85" s="47"/>
      <c r="AO85" s="47"/>
      <c r="AP85" s="47"/>
    </row>
    <row r="86" spans="1:42" ht="17.25" customHeight="1" x14ac:dyDescent="0.15">
      <c r="A86" s="7"/>
      <c r="B86" s="631" t="str">
        <f>IF(ISBLANK(発行依頼書!L151),"",発行依頼書!L151)</f>
        <v/>
      </c>
      <c r="C86" s="632"/>
      <c r="D86" s="632"/>
      <c r="E86" s="632"/>
      <c r="F86" s="632"/>
      <c r="G86" s="633" t="str">
        <f>IF(ISBLANK(発行依頼書!C151),"",発行依頼書!C151)</f>
        <v/>
      </c>
      <c r="H86" s="633"/>
      <c r="I86" s="633"/>
      <c r="J86" s="633"/>
      <c r="K86" s="633"/>
      <c r="L86" s="633"/>
      <c r="M86" s="633"/>
      <c r="N86" s="633"/>
      <c r="O86" s="633"/>
      <c r="P86" s="633"/>
      <c r="Q86" s="633"/>
      <c r="R86" s="633"/>
      <c r="S86" s="633"/>
      <c r="T86" s="633"/>
      <c r="U86" s="633"/>
      <c r="V86" s="633"/>
      <c r="W86" s="587" t="str">
        <f>IF(ISBLANK(発行依頼書!F151),"",発行依頼書!F151)</f>
        <v/>
      </c>
      <c r="X86" s="587"/>
      <c r="Y86" s="587"/>
      <c r="Z86" s="587"/>
      <c r="AA86" s="587"/>
      <c r="AB86" s="587"/>
      <c r="AC86" s="587"/>
      <c r="AD86" s="587"/>
      <c r="AE86" s="587"/>
      <c r="AF86" s="588" t="str">
        <f>IF(ISBLANK(発行依頼書!W152),"",CONCATENATE(発行依頼書!W152,発行依頼書!X151))</f>
        <v/>
      </c>
      <c r="AG86" s="588"/>
      <c r="AH86" s="588"/>
      <c r="AI86" s="589"/>
      <c r="AJ86" s="10"/>
      <c r="AL86" s="47"/>
      <c r="AM86" s="47"/>
      <c r="AN86" s="47"/>
      <c r="AO86" s="47"/>
      <c r="AP86" s="47"/>
    </row>
    <row r="87" spans="1:42" ht="17.25" customHeight="1" x14ac:dyDescent="0.15">
      <c r="A87" s="7"/>
      <c r="B87" s="631" t="str">
        <f>IF(ISBLANK(発行依頼書!L153),"",発行依頼書!L153)</f>
        <v/>
      </c>
      <c r="C87" s="632"/>
      <c r="D87" s="632"/>
      <c r="E87" s="632"/>
      <c r="F87" s="632"/>
      <c r="G87" s="633" t="str">
        <f>IF(ISBLANK(発行依頼書!C153),"",発行依頼書!C153)</f>
        <v/>
      </c>
      <c r="H87" s="633"/>
      <c r="I87" s="633"/>
      <c r="J87" s="633"/>
      <c r="K87" s="633"/>
      <c r="L87" s="633"/>
      <c r="M87" s="633"/>
      <c r="N87" s="633"/>
      <c r="O87" s="633"/>
      <c r="P87" s="633"/>
      <c r="Q87" s="633"/>
      <c r="R87" s="633"/>
      <c r="S87" s="633"/>
      <c r="T87" s="633"/>
      <c r="U87" s="633"/>
      <c r="V87" s="633"/>
      <c r="W87" s="587" t="str">
        <f>IF(ISBLANK(発行依頼書!F153),"",発行依頼書!F153)</f>
        <v/>
      </c>
      <c r="X87" s="587"/>
      <c r="Y87" s="587"/>
      <c r="Z87" s="587"/>
      <c r="AA87" s="587"/>
      <c r="AB87" s="587"/>
      <c r="AC87" s="587"/>
      <c r="AD87" s="587"/>
      <c r="AE87" s="587"/>
      <c r="AF87" s="588" t="str">
        <f>IF(ISBLANK(発行依頼書!W154),"",CONCATENATE(発行依頼書!W154,発行依頼書!X153))</f>
        <v/>
      </c>
      <c r="AG87" s="588"/>
      <c r="AH87" s="588"/>
      <c r="AI87" s="589"/>
      <c r="AJ87" s="10"/>
      <c r="AL87" s="47"/>
      <c r="AM87" s="47"/>
      <c r="AN87" s="47"/>
      <c r="AO87" s="47"/>
      <c r="AP87" s="47"/>
    </row>
    <row r="88" spans="1:42" ht="17.25" customHeight="1" x14ac:dyDescent="0.15">
      <c r="A88" s="7"/>
      <c r="B88" s="631" t="str">
        <f>IF(ISBLANK(発行依頼書!L155),"",発行依頼書!L155)</f>
        <v/>
      </c>
      <c r="C88" s="632"/>
      <c r="D88" s="632"/>
      <c r="E88" s="632"/>
      <c r="F88" s="632"/>
      <c r="G88" s="633" t="str">
        <f>IF(ISBLANK(発行依頼書!C155),"",発行依頼書!C155)</f>
        <v/>
      </c>
      <c r="H88" s="633"/>
      <c r="I88" s="633"/>
      <c r="J88" s="633"/>
      <c r="K88" s="633"/>
      <c r="L88" s="633"/>
      <c r="M88" s="633"/>
      <c r="N88" s="633"/>
      <c r="O88" s="633"/>
      <c r="P88" s="633"/>
      <c r="Q88" s="633"/>
      <c r="R88" s="633"/>
      <c r="S88" s="633"/>
      <c r="T88" s="633"/>
      <c r="U88" s="633"/>
      <c r="V88" s="633"/>
      <c r="W88" s="587" t="str">
        <f>IF(ISBLANK(発行依頼書!F155),"",発行依頼書!F155)</f>
        <v/>
      </c>
      <c r="X88" s="587"/>
      <c r="Y88" s="587"/>
      <c r="Z88" s="587"/>
      <c r="AA88" s="587"/>
      <c r="AB88" s="587"/>
      <c r="AC88" s="587"/>
      <c r="AD88" s="587"/>
      <c r="AE88" s="587"/>
      <c r="AF88" s="588" t="str">
        <f>IF(ISBLANK(発行依頼書!W156),"",CONCATENATE(発行依頼書!W156,発行依頼書!X155))</f>
        <v/>
      </c>
      <c r="AG88" s="588"/>
      <c r="AH88" s="588"/>
      <c r="AI88" s="589"/>
      <c r="AJ88" s="10"/>
      <c r="AL88" s="47"/>
      <c r="AM88" s="47"/>
      <c r="AN88" s="47"/>
      <c r="AO88" s="47"/>
      <c r="AP88" s="47"/>
    </row>
    <row r="89" spans="1:42" ht="17.25" customHeight="1" x14ac:dyDescent="0.15">
      <c r="A89" s="7"/>
      <c r="B89" s="631" t="str">
        <f>IF(ISBLANK(発行依頼書!L157),"",発行依頼書!L157)</f>
        <v/>
      </c>
      <c r="C89" s="632"/>
      <c r="D89" s="632"/>
      <c r="E89" s="632"/>
      <c r="F89" s="632"/>
      <c r="G89" s="633" t="str">
        <f>IF(ISBLANK(発行依頼書!C157),"",発行依頼書!C157)</f>
        <v/>
      </c>
      <c r="H89" s="633"/>
      <c r="I89" s="633"/>
      <c r="J89" s="633"/>
      <c r="K89" s="633"/>
      <c r="L89" s="633"/>
      <c r="M89" s="633"/>
      <c r="N89" s="633"/>
      <c r="O89" s="633"/>
      <c r="P89" s="633"/>
      <c r="Q89" s="633"/>
      <c r="R89" s="633"/>
      <c r="S89" s="633"/>
      <c r="T89" s="633"/>
      <c r="U89" s="633"/>
      <c r="V89" s="633"/>
      <c r="W89" s="587" t="str">
        <f>IF(ISBLANK(発行依頼書!F157),"",発行依頼書!F157)</f>
        <v/>
      </c>
      <c r="X89" s="587"/>
      <c r="Y89" s="587"/>
      <c r="Z89" s="587"/>
      <c r="AA89" s="587"/>
      <c r="AB89" s="587"/>
      <c r="AC89" s="587"/>
      <c r="AD89" s="587"/>
      <c r="AE89" s="587"/>
      <c r="AF89" s="588" t="str">
        <f>IF(ISBLANK(発行依頼書!W158),"",CONCATENATE(発行依頼書!W158,発行依頼書!X157))</f>
        <v/>
      </c>
      <c r="AG89" s="588"/>
      <c r="AH89" s="588"/>
      <c r="AI89" s="589"/>
      <c r="AJ89" s="10"/>
      <c r="AL89" s="47"/>
      <c r="AM89" s="47"/>
      <c r="AN89" s="47"/>
      <c r="AO89" s="47"/>
      <c r="AP89" s="47"/>
    </row>
    <row r="90" spans="1:42" ht="17.25" customHeight="1" x14ac:dyDescent="0.15">
      <c r="A90" s="7"/>
      <c r="B90" s="631" t="str">
        <f>IF(ISBLANK(発行依頼書!L159),"",発行依頼書!L159)</f>
        <v/>
      </c>
      <c r="C90" s="632"/>
      <c r="D90" s="632"/>
      <c r="E90" s="632"/>
      <c r="F90" s="632"/>
      <c r="G90" s="633" t="str">
        <f>IF(ISBLANK(発行依頼書!C159),"",発行依頼書!C159)</f>
        <v/>
      </c>
      <c r="H90" s="633"/>
      <c r="I90" s="633"/>
      <c r="J90" s="633"/>
      <c r="K90" s="633"/>
      <c r="L90" s="633"/>
      <c r="M90" s="633"/>
      <c r="N90" s="633"/>
      <c r="O90" s="633"/>
      <c r="P90" s="633"/>
      <c r="Q90" s="633"/>
      <c r="R90" s="633"/>
      <c r="S90" s="633"/>
      <c r="T90" s="633"/>
      <c r="U90" s="633"/>
      <c r="V90" s="633"/>
      <c r="W90" s="587" t="str">
        <f>IF(ISBLANK(発行依頼書!F159),"",発行依頼書!F159)</f>
        <v/>
      </c>
      <c r="X90" s="587"/>
      <c r="Y90" s="587"/>
      <c r="Z90" s="587"/>
      <c r="AA90" s="587"/>
      <c r="AB90" s="587"/>
      <c r="AC90" s="587"/>
      <c r="AD90" s="587"/>
      <c r="AE90" s="587"/>
      <c r="AF90" s="588" t="str">
        <f>IF(ISBLANK(発行依頼書!W160),"",CONCATENATE(発行依頼書!W160,発行依頼書!X159))</f>
        <v/>
      </c>
      <c r="AG90" s="588"/>
      <c r="AH90" s="588"/>
      <c r="AI90" s="589"/>
      <c r="AJ90" s="10"/>
      <c r="AL90" s="47"/>
      <c r="AM90" s="47"/>
      <c r="AN90" s="47"/>
      <c r="AO90" s="47"/>
      <c r="AP90" s="47"/>
    </row>
    <row r="91" spans="1:42" ht="17.25" customHeight="1" x14ac:dyDescent="0.15">
      <c r="A91" s="7"/>
      <c r="B91" s="631" t="str">
        <f>IF(ISBLANK(発行依頼書!L161),"",発行依頼書!L161)</f>
        <v/>
      </c>
      <c r="C91" s="632"/>
      <c r="D91" s="632"/>
      <c r="E91" s="632"/>
      <c r="F91" s="632"/>
      <c r="G91" s="633" t="str">
        <f>IF(ISBLANK(発行依頼書!C161),"",発行依頼書!C161)</f>
        <v/>
      </c>
      <c r="H91" s="633"/>
      <c r="I91" s="633"/>
      <c r="J91" s="633"/>
      <c r="K91" s="633"/>
      <c r="L91" s="633"/>
      <c r="M91" s="633"/>
      <c r="N91" s="633"/>
      <c r="O91" s="633"/>
      <c r="P91" s="633"/>
      <c r="Q91" s="633"/>
      <c r="R91" s="633"/>
      <c r="S91" s="633"/>
      <c r="T91" s="633"/>
      <c r="U91" s="633"/>
      <c r="V91" s="633"/>
      <c r="W91" s="587" t="str">
        <f>IF(ISBLANK(発行依頼書!F161),"",発行依頼書!F161)</f>
        <v/>
      </c>
      <c r="X91" s="587"/>
      <c r="Y91" s="587"/>
      <c r="Z91" s="587"/>
      <c r="AA91" s="587"/>
      <c r="AB91" s="587"/>
      <c r="AC91" s="587"/>
      <c r="AD91" s="587"/>
      <c r="AE91" s="587"/>
      <c r="AF91" s="588" t="str">
        <f>IF(ISBLANK(発行依頼書!W162),"",CONCATENATE(発行依頼書!W162,発行依頼書!X161))</f>
        <v/>
      </c>
      <c r="AG91" s="588"/>
      <c r="AH91" s="588"/>
      <c r="AI91" s="589"/>
      <c r="AJ91" s="10"/>
      <c r="AL91" s="47"/>
      <c r="AM91" s="47"/>
      <c r="AN91" s="47"/>
      <c r="AO91" s="47"/>
      <c r="AP91" s="47"/>
    </row>
    <row r="92" spans="1:42" ht="17.25" customHeight="1" x14ac:dyDescent="0.15">
      <c r="A92" s="7"/>
      <c r="B92" s="631" t="str">
        <f>IF(ISBLANK(発行依頼書!L163),"",発行依頼書!L163)</f>
        <v/>
      </c>
      <c r="C92" s="632"/>
      <c r="D92" s="632"/>
      <c r="E92" s="632"/>
      <c r="F92" s="632"/>
      <c r="G92" s="633" t="str">
        <f>IF(ISBLANK(発行依頼書!C163),"",発行依頼書!C163)</f>
        <v/>
      </c>
      <c r="H92" s="633"/>
      <c r="I92" s="633"/>
      <c r="J92" s="633"/>
      <c r="K92" s="633"/>
      <c r="L92" s="633"/>
      <c r="M92" s="633"/>
      <c r="N92" s="633"/>
      <c r="O92" s="633"/>
      <c r="P92" s="633"/>
      <c r="Q92" s="633"/>
      <c r="R92" s="633"/>
      <c r="S92" s="633"/>
      <c r="T92" s="633"/>
      <c r="U92" s="633"/>
      <c r="V92" s="633"/>
      <c r="W92" s="587" t="str">
        <f>IF(ISBLANK(発行依頼書!F163),"",発行依頼書!F163)</f>
        <v/>
      </c>
      <c r="X92" s="587"/>
      <c r="Y92" s="587"/>
      <c r="Z92" s="587"/>
      <c r="AA92" s="587"/>
      <c r="AB92" s="587"/>
      <c r="AC92" s="587"/>
      <c r="AD92" s="587"/>
      <c r="AE92" s="587"/>
      <c r="AF92" s="588" t="str">
        <f>IF(ISBLANK(発行依頼書!W164),"",CONCATENATE(発行依頼書!W164,発行依頼書!X163))</f>
        <v/>
      </c>
      <c r="AG92" s="588"/>
      <c r="AH92" s="588"/>
      <c r="AI92" s="589"/>
      <c r="AJ92" s="10"/>
      <c r="AL92" s="47"/>
      <c r="AM92" s="47"/>
      <c r="AN92" s="47"/>
      <c r="AO92" s="47"/>
      <c r="AP92" s="47"/>
    </row>
    <row r="93" spans="1:42" ht="17.25" customHeight="1" x14ac:dyDescent="0.15">
      <c r="A93" s="7"/>
      <c r="B93" s="631" t="str">
        <f>IF(ISBLANK(発行依頼書!L165),"",発行依頼書!L165)</f>
        <v/>
      </c>
      <c r="C93" s="632"/>
      <c r="D93" s="632"/>
      <c r="E93" s="632"/>
      <c r="F93" s="632"/>
      <c r="G93" s="633" t="str">
        <f>IF(ISBLANK(発行依頼書!C165),"",発行依頼書!C165)</f>
        <v/>
      </c>
      <c r="H93" s="633"/>
      <c r="I93" s="633"/>
      <c r="J93" s="633"/>
      <c r="K93" s="633"/>
      <c r="L93" s="633"/>
      <c r="M93" s="633"/>
      <c r="N93" s="633"/>
      <c r="O93" s="633"/>
      <c r="P93" s="633"/>
      <c r="Q93" s="633"/>
      <c r="R93" s="633"/>
      <c r="S93" s="633"/>
      <c r="T93" s="633"/>
      <c r="U93" s="633"/>
      <c r="V93" s="633"/>
      <c r="W93" s="587" t="str">
        <f>IF(ISBLANK(発行依頼書!F165),"",発行依頼書!F165)</f>
        <v/>
      </c>
      <c r="X93" s="587"/>
      <c r="Y93" s="587"/>
      <c r="Z93" s="587"/>
      <c r="AA93" s="587"/>
      <c r="AB93" s="587"/>
      <c r="AC93" s="587"/>
      <c r="AD93" s="587"/>
      <c r="AE93" s="587"/>
      <c r="AF93" s="588" t="str">
        <f>IF(ISBLANK(発行依頼書!W166),"",CONCATENATE(発行依頼書!W166,発行依頼書!X165))</f>
        <v/>
      </c>
      <c r="AG93" s="588"/>
      <c r="AH93" s="588"/>
      <c r="AI93" s="589"/>
      <c r="AJ93" s="10"/>
      <c r="AL93" s="47"/>
      <c r="AM93" s="47"/>
      <c r="AN93" s="47"/>
      <c r="AO93" s="47"/>
      <c r="AP93" s="47"/>
    </row>
    <row r="94" spans="1:42" ht="17.25" customHeight="1" x14ac:dyDescent="0.15">
      <c r="A94" s="7"/>
      <c r="B94" s="631" t="str">
        <f>IF(ISBLANK(発行依頼書!L167),"",発行依頼書!L167)</f>
        <v/>
      </c>
      <c r="C94" s="632"/>
      <c r="D94" s="632"/>
      <c r="E94" s="632"/>
      <c r="F94" s="632"/>
      <c r="G94" s="633" t="str">
        <f>IF(ISBLANK(発行依頼書!C167),"",発行依頼書!C167)</f>
        <v/>
      </c>
      <c r="H94" s="633"/>
      <c r="I94" s="633"/>
      <c r="J94" s="633"/>
      <c r="K94" s="633"/>
      <c r="L94" s="633"/>
      <c r="M94" s="633"/>
      <c r="N94" s="633"/>
      <c r="O94" s="633"/>
      <c r="P94" s="633"/>
      <c r="Q94" s="633"/>
      <c r="R94" s="633"/>
      <c r="S94" s="633"/>
      <c r="T94" s="633"/>
      <c r="U94" s="633"/>
      <c r="V94" s="633"/>
      <c r="W94" s="587" t="str">
        <f>IF(ISBLANK(発行依頼書!F167),"",発行依頼書!F167)</f>
        <v/>
      </c>
      <c r="X94" s="587"/>
      <c r="Y94" s="587"/>
      <c r="Z94" s="587"/>
      <c r="AA94" s="587"/>
      <c r="AB94" s="587"/>
      <c r="AC94" s="587"/>
      <c r="AD94" s="587"/>
      <c r="AE94" s="587"/>
      <c r="AF94" s="588" t="str">
        <f>IF(ISBLANK(発行依頼書!W168),"",CONCATENATE(発行依頼書!W168,発行依頼書!X167))</f>
        <v/>
      </c>
      <c r="AG94" s="588"/>
      <c r="AH94" s="588"/>
      <c r="AI94" s="589"/>
      <c r="AJ94" s="10"/>
      <c r="AL94" s="47"/>
      <c r="AM94" s="47"/>
      <c r="AN94" s="47"/>
      <c r="AO94" s="47"/>
      <c r="AP94" s="47"/>
    </row>
    <row r="95" spans="1:42" ht="17.25" customHeight="1" x14ac:dyDescent="0.15">
      <c r="A95" s="7"/>
      <c r="B95" s="631" t="str">
        <f>IF(ISBLANK(発行依頼書!L169),"",発行依頼書!L169)</f>
        <v/>
      </c>
      <c r="C95" s="632"/>
      <c r="D95" s="632"/>
      <c r="E95" s="632"/>
      <c r="F95" s="632"/>
      <c r="G95" s="633" t="str">
        <f>IF(ISBLANK(発行依頼書!C169),"",発行依頼書!C169)</f>
        <v/>
      </c>
      <c r="H95" s="633"/>
      <c r="I95" s="633"/>
      <c r="J95" s="633"/>
      <c r="K95" s="633"/>
      <c r="L95" s="633"/>
      <c r="M95" s="633"/>
      <c r="N95" s="633"/>
      <c r="O95" s="633"/>
      <c r="P95" s="633"/>
      <c r="Q95" s="633"/>
      <c r="R95" s="633"/>
      <c r="S95" s="633"/>
      <c r="T95" s="633"/>
      <c r="U95" s="633"/>
      <c r="V95" s="633"/>
      <c r="W95" s="587" t="str">
        <f>IF(ISBLANK(発行依頼書!F169),"",発行依頼書!F169)</f>
        <v/>
      </c>
      <c r="X95" s="587"/>
      <c r="Y95" s="587"/>
      <c r="Z95" s="587"/>
      <c r="AA95" s="587"/>
      <c r="AB95" s="587"/>
      <c r="AC95" s="587"/>
      <c r="AD95" s="587"/>
      <c r="AE95" s="587"/>
      <c r="AF95" s="588" t="str">
        <f>IF(ISBLANK(発行依頼書!W170),"",CONCATENATE(発行依頼書!W170,発行依頼書!X169))</f>
        <v/>
      </c>
      <c r="AG95" s="588"/>
      <c r="AH95" s="588"/>
      <c r="AI95" s="589"/>
      <c r="AJ95" s="10"/>
      <c r="AL95" s="47"/>
      <c r="AM95" s="47"/>
      <c r="AN95" s="47"/>
      <c r="AO95" s="47"/>
      <c r="AP95" s="47"/>
    </row>
    <row r="96" spans="1:42" ht="17.25" customHeight="1" x14ac:dyDescent="0.15">
      <c r="A96" s="7"/>
      <c r="B96" s="631" t="str">
        <f>IF(ISBLANK(発行依頼書!L171),"",発行依頼書!L171)</f>
        <v/>
      </c>
      <c r="C96" s="632"/>
      <c r="D96" s="632"/>
      <c r="E96" s="632"/>
      <c r="F96" s="632"/>
      <c r="G96" s="633" t="str">
        <f>IF(ISBLANK(発行依頼書!C171),"",発行依頼書!C171)</f>
        <v/>
      </c>
      <c r="H96" s="633"/>
      <c r="I96" s="633"/>
      <c r="J96" s="633"/>
      <c r="K96" s="633"/>
      <c r="L96" s="633"/>
      <c r="M96" s="633"/>
      <c r="N96" s="633"/>
      <c r="O96" s="633"/>
      <c r="P96" s="633"/>
      <c r="Q96" s="633"/>
      <c r="R96" s="633"/>
      <c r="S96" s="633"/>
      <c r="T96" s="633"/>
      <c r="U96" s="633"/>
      <c r="V96" s="633"/>
      <c r="W96" s="587" t="str">
        <f>IF(ISBLANK(発行依頼書!F171),"",発行依頼書!F171)</f>
        <v/>
      </c>
      <c r="X96" s="587"/>
      <c r="Y96" s="587"/>
      <c r="Z96" s="587"/>
      <c r="AA96" s="587"/>
      <c r="AB96" s="587"/>
      <c r="AC96" s="587"/>
      <c r="AD96" s="587"/>
      <c r="AE96" s="587"/>
      <c r="AF96" s="588" t="str">
        <f>IF(ISBLANK(発行依頼書!W172),"",CONCATENATE(発行依頼書!W172,発行依頼書!X171))</f>
        <v/>
      </c>
      <c r="AG96" s="588"/>
      <c r="AH96" s="588"/>
      <c r="AI96" s="589"/>
      <c r="AJ96" s="10"/>
      <c r="AL96" s="47"/>
      <c r="AM96" s="47"/>
      <c r="AN96" s="47"/>
      <c r="AO96" s="47"/>
      <c r="AP96" s="47"/>
    </row>
    <row r="97" spans="1:42" ht="17.25" customHeight="1" x14ac:dyDescent="0.15">
      <c r="A97" s="7"/>
      <c r="B97" s="631" t="str">
        <f>IF(ISBLANK(発行依頼書!L173),"",発行依頼書!L173)</f>
        <v/>
      </c>
      <c r="C97" s="632"/>
      <c r="D97" s="632"/>
      <c r="E97" s="632"/>
      <c r="F97" s="632"/>
      <c r="G97" s="633" t="str">
        <f>IF(ISBLANK(発行依頼書!C173),"",発行依頼書!C173)</f>
        <v/>
      </c>
      <c r="H97" s="633"/>
      <c r="I97" s="633"/>
      <c r="J97" s="633"/>
      <c r="K97" s="633"/>
      <c r="L97" s="633"/>
      <c r="M97" s="633"/>
      <c r="N97" s="633"/>
      <c r="O97" s="633"/>
      <c r="P97" s="633"/>
      <c r="Q97" s="633"/>
      <c r="R97" s="633"/>
      <c r="S97" s="633"/>
      <c r="T97" s="633"/>
      <c r="U97" s="633"/>
      <c r="V97" s="633"/>
      <c r="W97" s="587" t="str">
        <f>IF(ISBLANK(発行依頼書!F173),"",発行依頼書!F173)</f>
        <v/>
      </c>
      <c r="X97" s="587"/>
      <c r="Y97" s="587"/>
      <c r="Z97" s="587"/>
      <c r="AA97" s="587"/>
      <c r="AB97" s="587"/>
      <c r="AC97" s="587"/>
      <c r="AD97" s="587"/>
      <c r="AE97" s="587"/>
      <c r="AF97" s="588" t="str">
        <f>IF(ISBLANK(発行依頼書!W174),"",CONCATENATE(発行依頼書!W174,発行依頼書!X173))</f>
        <v/>
      </c>
      <c r="AG97" s="588"/>
      <c r="AH97" s="588"/>
      <c r="AI97" s="589"/>
      <c r="AJ97" s="10"/>
      <c r="AL97" s="47"/>
      <c r="AM97" s="47"/>
      <c r="AN97" s="47"/>
      <c r="AO97" s="47"/>
      <c r="AP97" s="47"/>
    </row>
    <row r="98" spans="1:42" ht="17.25" customHeight="1" x14ac:dyDescent="0.15">
      <c r="A98" s="7"/>
      <c r="B98" s="631" t="str">
        <f>IF(ISBLANK(発行依頼書!L175),"",発行依頼書!L175)</f>
        <v/>
      </c>
      <c r="C98" s="632"/>
      <c r="D98" s="632"/>
      <c r="E98" s="632"/>
      <c r="F98" s="632"/>
      <c r="G98" s="633" t="str">
        <f>IF(ISBLANK(発行依頼書!C175),"",発行依頼書!C175)</f>
        <v/>
      </c>
      <c r="H98" s="633"/>
      <c r="I98" s="633"/>
      <c r="J98" s="633"/>
      <c r="K98" s="633"/>
      <c r="L98" s="633"/>
      <c r="M98" s="633"/>
      <c r="N98" s="633"/>
      <c r="O98" s="633"/>
      <c r="P98" s="633"/>
      <c r="Q98" s="633"/>
      <c r="R98" s="633"/>
      <c r="S98" s="633"/>
      <c r="T98" s="633"/>
      <c r="U98" s="633"/>
      <c r="V98" s="633"/>
      <c r="W98" s="587" t="str">
        <f>IF(ISBLANK(発行依頼書!F175),"",発行依頼書!F175)</f>
        <v/>
      </c>
      <c r="X98" s="587"/>
      <c r="Y98" s="587"/>
      <c r="Z98" s="587"/>
      <c r="AA98" s="587"/>
      <c r="AB98" s="587"/>
      <c r="AC98" s="587"/>
      <c r="AD98" s="587"/>
      <c r="AE98" s="587"/>
      <c r="AF98" s="588" t="str">
        <f>IF(ISBLANK(発行依頼書!W176),"",CONCATENATE(発行依頼書!W176,発行依頼書!X175))</f>
        <v/>
      </c>
      <c r="AG98" s="588"/>
      <c r="AH98" s="588"/>
      <c r="AI98" s="589"/>
      <c r="AJ98" s="10"/>
      <c r="AL98" s="47"/>
      <c r="AM98" s="47"/>
      <c r="AN98" s="47"/>
      <c r="AO98" s="47"/>
      <c r="AP98" s="47"/>
    </row>
    <row r="99" spans="1:42" ht="17.25" customHeight="1" x14ac:dyDescent="0.15">
      <c r="A99" s="7"/>
      <c r="B99" s="631" t="str">
        <f>IF(ISBLANK(発行依頼書!L177),"",発行依頼書!L177)</f>
        <v/>
      </c>
      <c r="C99" s="632"/>
      <c r="D99" s="632"/>
      <c r="E99" s="632"/>
      <c r="F99" s="632"/>
      <c r="G99" s="633" t="str">
        <f>IF(ISBLANK(発行依頼書!C177),"",発行依頼書!C177)</f>
        <v/>
      </c>
      <c r="H99" s="633"/>
      <c r="I99" s="633"/>
      <c r="J99" s="633"/>
      <c r="K99" s="633"/>
      <c r="L99" s="633"/>
      <c r="M99" s="633"/>
      <c r="N99" s="633"/>
      <c r="O99" s="633"/>
      <c r="P99" s="633"/>
      <c r="Q99" s="633"/>
      <c r="R99" s="633"/>
      <c r="S99" s="633"/>
      <c r="T99" s="633"/>
      <c r="U99" s="633"/>
      <c r="V99" s="633"/>
      <c r="W99" s="587" t="str">
        <f>IF(ISBLANK(発行依頼書!F177),"",発行依頼書!F177)</f>
        <v/>
      </c>
      <c r="X99" s="587"/>
      <c r="Y99" s="587"/>
      <c r="Z99" s="587"/>
      <c r="AA99" s="587"/>
      <c r="AB99" s="587"/>
      <c r="AC99" s="587"/>
      <c r="AD99" s="587"/>
      <c r="AE99" s="587"/>
      <c r="AF99" s="588" t="str">
        <f>IF(ISBLANK(発行依頼書!W178),"",CONCATENATE(発行依頼書!W178,発行依頼書!X177))</f>
        <v/>
      </c>
      <c r="AG99" s="588"/>
      <c r="AH99" s="588"/>
      <c r="AI99" s="589"/>
      <c r="AJ99" s="10"/>
      <c r="AL99" s="47"/>
      <c r="AM99" s="47"/>
      <c r="AN99" s="47"/>
      <c r="AO99" s="47"/>
      <c r="AP99" s="47"/>
    </row>
    <row r="100" spans="1:42" ht="17.25" customHeight="1" x14ac:dyDescent="0.15">
      <c r="A100" s="7"/>
      <c r="B100" s="631" t="str">
        <f>IF(ISBLANK(発行依頼書!L179),"",発行依頼書!L179)</f>
        <v/>
      </c>
      <c r="C100" s="632"/>
      <c r="D100" s="632"/>
      <c r="E100" s="632"/>
      <c r="F100" s="632"/>
      <c r="G100" s="633" t="str">
        <f>IF(ISBLANK(発行依頼書!C179),"",発行依頼書!C179)</f>
        <v/>
      </c>
      <c r="H100" s="633"/>
      <c r="I100" s="633"/>
      <c r="J100" s="633"/>
      <c r="K100" s="633"/>
      <c r="L100" s="633"/>
      <c r="M100" s="633"/>
      <c r="N100" s="633"/>
      <c r="O100" s="633"/>
      <c r="P100" s="633"/>
      <c r="Q100" s="633"/>
      <c r="R100" s="633"/>
      <c r="S100" s="633"/>
      <c r="T100" s="633"/>
      <c r="U100" s="633"/>
      <c r="V100" s="633"/>
      <c r="W100" s="587" t="str">
        <f>IF(ISBLANK(発行依頼書!F179),"",発行依頼書!F179)</f>
        <v/>
      </c>
      <c r="X100" s="587"/>
      <c r="Y100" s="587"/>
      <c r="Z100" s="587"/>
      <c r="AA100" s="587"/>
      <c r="AB100" s="587"/>
      <c r="AC100" s="587"/>
      <c r="AD100" s="587"/>
      <c r="AE100" s="587"/>
      <c r="AF100" s="588" t="str">
        <f>IF(ISBLANK(発行依頼書!W180),"",CONCATENATE(発行依頼書!W180,発行依頼書!X179))</f>
        <v/>
      </c>
      <c r="AG100" s="588"/>
      <c r="AH100" s="588"/>
      <c r="AI100" s="589"/>
      <c r="AJ100" s="10"/>
      <c r="AL100" s="47"/>
      <c r="AM100" s="47"/>
      <c r="AN100" s="47"/>
      <c r="AO100" s="47"/>
      <c r="AP100" s="47"/>
    </row>
    <row r="101" spans="1:42" ht="17.25" customHeight="1" x14ac:dyDescent="0.15">
      <c r="A101" s="7"/>
      <c r="B101" s="631" t="str">
        <f>IF(ISBLANK(発行依頼書!L181),"",発行依頼書!L181)</f>
        <v/>
      </c>
      <c r="C101" s="632"/>
      <c r="D101" s="632"/>
      <c r="E101" s="632"/>
      <c r="F101" s="632"/>
      <c r="G101" s="633" t="str">
        <f>IF(ISBLANK(発行依頼書!C181),"",発行依頼書!C181)</f>
        <v/>
      </c>
      <c r="H101" s="633"/>
      <c r="I101" s="633"/>
      <c r="J101" s="633"/>
      <c r="K101" s="633"/>
      <c r="L101" s="633"/>
      <c r="M101" s="633"/>
      <c r="N101" s="633"/>
      <c r="O101" s="633"/>
      <c r="P101" s="633"/>
      <c r="Q101" s="633"/>
      <c r="R101" s="633"/>
      <c r="S101" s="633"/>
      <c r="T101" s="633"/>
      <c r="U101" s="633"/>
      <c r="V101" s="633"/>
      <c r="W101" s="587" t="str">
        <f>IF(ISBLANK(発行依頼書!F181),"",発行依頼書!F181)</f>
        <v/>
      </c>
      <c r="X101" s="587"/>
      <c r="Y101" s="587"/>
      <c r="Z101" s="587"/>
      <c r="AA101" s="587"/>
      <c r="AB101" s="587"/>
      <c r="AC101" s="587"/>
      <c r="AD101" s="587"/>
      <c r="AE101" s="587"/>
      <c r="AF101" s="588" t="str">
        <f>IF(ISBLANK(発行依頼書!W182),"",CONCATENATE(発行依頼書!W182,発行依頼書!X181))</f>
        <v/>
      </c>
      <c r="AG101" s="588"/>
      <c r="AH101" s="588"/>
      <c r="AI101" s="589"/>
      <c r="AJ101" s="10"/>
      <c r="AL101" s="47"/>
      <c r="AM101" s="47"/>
      <c r="AN101" s="47"/>
      <c r="AO101" s="47"/>
      <c r="AP101" s="47"/>
    </row>
    <row r="102" spans="1:42" ht="17.25" customHeight="1" x14ac:dyDescent="0.15">
      <c r="A102" s="7"/>
      <c r="B102" s="631" t="str">
        <f>IF(ISBLANK(発行依頼書!L183),"",発行依頼書!L183)</f>
        <v/>
      </c>
      <c r="C102" s="632"/>
      <c r="D102" s="632"/>
      <c r="E102" s="632"/>
      <c r="F102" s="632"/>
      <c r="G102" s="633" t="str">
        <f>IF(ISBLANK(発行依頼書!C183),"",発行依頼書!C183)</f>
        <v/>
      </c>
      <c r="H102" s="633"/>
      <c r="I102" s="633"/>
      <c r="J102" s="633"/>
      <c r="K102" s="633"/>
      <c r="L102" s="633"/>
      <c r="M102" s="633"/>
      <c r="N102" s="633"/>
      <c r="O102" s="633"/>
      <c r="P102" s="633"/>
      <c r="Q102" s="633"/>
      <c r="R102" s="633"/>
      <c r="S102" s="633"/>
      <c r="T102" s="633"/>
      <c r="U102" s="633"/>
      <c r="V102" s="633"/>
      <c r="W102" s="587" t="str">
        <f>IF(ISBLANK(発行依頼書!F183),"",発行依頼書!F183)</f>
        <v/>
      </c>
      <c r="X102" s="587"/>
      <c r="Y102" s="587"/>
      <c r="Z102" s="587"/>
      <c r="AA102" s="587"/>
      <c r="AB102" s="587"/>
      <c r="AC102" s="587"/>
      <c r="AD102" s="587"/>
      <c r="AE102" s="587"/>
      <c r="AF102" s="588" t="str">
        <f>IF(ISBLANK(発行依頼書!W184),"",CONCATENATE(発行依頼書!W184,発行依頼書!X183))</f>
        <v/>
      </c>
      <c r="AG102" s="588"/>
      <c r="AH102" s="588"/>
      <c r="AI102" s="589"/>
      <c r="AJ102" s="10"/>
      <c r="AL102" s="47"/>
      <c r="AM102" s="47"/>
      <c r="AN102" s="47"/>
      <c r="AO102" s="47"/>
      <c r="AP102" s="47"/>
    </row>
    <row r="103" spans="1:42" ht="17.25" customHeight="1" x14ac:dyDescent="0.15">
      <c r="A103" s="7"/>
      <c r="B103" s="631" t="str">
        <f>IF(ISBLANK(発行依頼書!L185),"",発行依頼書!L185)</f>
        <v/>
      </c>
      <c r="C103" s="632"/>
      <c r="D103" s="632"/>
      <c r="E103" s="632"/>
      <c r="F103" s="632"/>
      <c r="G103" s="633" t="str">
        <f>IF(ISBLANK(発行依頼書!C185),"",発行依頼書!C185)</f>
        <v/>
      </c>
      <c r="H103" s="633"/>
      <c r="I103" s="633"/>
      <c r="J103" s="633"/>
      <c r="K103" s="633"/>
      <c r="L103" s="633"/>
      <c r="M103" s="633"/>
      <c r="N103" s="633"/>
      <c r="O103" s="633"/>
      <c r="P103" s="633"/>
      <c r="Q103" s="633"/>
      <c r="R103" s="633"/>
      <c r="S103" s="633"/>
      <c r="T103" s="633"/>
      <c r="U103" s="633"/>
      <c r="V103" s="633"/>
      <c r="W103" s="587" t="str">
        <f>IF(ISBLANK(発行依頼書!F185),"",発行依頼書!F185)</f>
        <v/>
      </c>
      <c r="X103" s="587"/>
      <c r="Y103" s="587"/>
      <c r="Z103" s="587"/>
      <c r="AA103" s="587"/>
      <c r="AB103" s="587"/>
      <c r="AC103" s="587"/>
      <c r="AD103" s="587"/>
      <c r="AE103" s="587"/>
      <c r="AF103" s="588" t="str">
        <f>IF(ISBLANK(発行依頼書!W186),"",CONCATENATE(発行依頼書!W186,発行依頼書!X185))</f>
        <v/>
      </c>
      <c r="AG103" s="588"/>
      <c r="AH103" s="588"/>
      <c r="AI103" s="589"/>
      <c r="AJ103" s="10"/>
      <c r="AL103" s="47"/>
      <c r="AM103" s="47"/>
      <c r="AN103" s="47"/>
      <c r="AO103" s="47"/>
      <c r="AP103" s="47"/>
    </row>
    <row r="104" spans="1:42" ht="17.25" customHeight="1" x14ac:dyDescent="0.15">
      <c r="A104" s="7"/>
      <c r="B104" s="631" t="str">
        <f>IF(ISBLANK(発行依頼書!L187),"",発行依頼書!L187)</f>
        <v/>
      </c>
      <c r="C104" s="632"/>
      <c r="D104" s="632"/>
      <c r="E104" s="632"/>
      <c r="F104" s="632"/>
      <c r="G104" s="633" t="str">
        <f>IF(ISBLANK(発行依頼書!C187),"",発行依頼書!C187)</f>
        <v/>
      </c>
      <c r="H104" s="633"/>
      <c r="I104" s="633"/>
      <c r="J104" s="633"/>
      <c r="K104" s="633"/>
      <c r="L104" s="633"/>
      <c r="M104" s="633"/>
      <c r="N104" s="633"/>
      <c r="O104" s="633"/>
      <c r="P104" s="633"/>
      <c r="Q104" s="633"/>
      <c r="R104" s="633"/>
      <c r="S104" s="633"/>
      <c r="T104" s="633"/>
      <c r="U104" s="633"/>
      <c r="V104" s="633"/>
      <c r="W104" s="587" t="str">
        <f>IF(ISBLANK(発行依頼書!F187),"",発行依頼書!F187)</f>
        <v/>
      </c>
      <c r="X104" s="587"/>
      <c r="Y104" s="587"/>
      <c r="Z104" s="587"/>
      <c r="AA104" s="587"/>
      <c r="AB104" s="587"/>
      <c r="AC104" s="587"/>
      <c r="AD104" s="587"/>
      <c r="AE104" s="587"/>
      <c r="AF104" s="588" t="str">
        <f>IF(ISBLANK(発行依頼書!W188),"",CONCATENATE(発行依頼書!W188,発行依頼書!X187))</f>
        <v/>
      </c>
      <c r="AG104" s="588"/>
      <c r="AH104" s="588"/>
      <c r="AI104" s="589"/>
      <c r="AJ104" s="10"/>
      <c r="AL104" s="47"/>
      <c r="AM104" s="47"/>
      <c r="AN104" s="47"/>
      <c r="AO104" s="47"/>
      <c r="AP104" s="47"/>
    </row>
    <row r="105" spans="1:42" ht="17.25" customHeight="1" x14ac:dyDescent="0.15">
      <c r="A105" s="7"/>
      <c r="B105" s="631" t="str">
        <f>IF(ISBLANK(発行依頼書!L189),"",発行依頼書!L189)</f>
        <v/>
      </c>
      <c r="C105" s="632"/>
      <c r="D105" s="632"/>
      <c r="E105" s="632"/>
      <c r="F105" s="632"/>
      <c r="G105" s="633" t="str">
        <f>IF(ISBLANK(発行依頼書!C189),"",発行依頼書!C189)</f>
        <v/>
      </c>
      <c r="H105" s="633"/>
      <c r="I105" s="633"/>
      <c r="J105" s="633"/>
      <c r="K105" s="633"/>
      <c r="L105" s="633"/>
      <c r="M105" s="633"/>
      <c r="N105" s="633"/>
      <c r="O105" s="633"/>
      <c r="P105" s="633"/>
      <c r="Q105" s="633"/>
      <c r="R105" s="633"/>
      <c r="S105" s="633"/>
      <c r="T105" s="633"/>
      <c r="U105" s="633"/>
      <c r="V105" s="633"/>
      <c r="W105" s="587" t="str">
        <f>IF(ISBLANK(発行依頼書!F189),"",発行依頼書!F189)</f>
        <v/>
      </c>
      <c r="X105" s="587"/>
      <c r="Y105" s="587"/>
      <c r="Z105" s="587"/>
      <c r="AA105" s="587"/>
      <c r="AB105" s="587"/>
      <c r="AC105" s="587"/>
      <c r="AD105" s="587"/>
      <c r="AE105" s="587"/>
      <c r="AF105" s="588" t="str">
        <f>IF(ISBLANK(発行依頼書!W190),"",CONCATENATE(発行依頼書!W190,発行依頼書!X189))</f>
        <v/>
      </c>
      <c r="AG105" s="588"/>
      <c r="AH105" s="588"/>
      <c r="AI105" s="589"/>
      <c r="AJ105" s="10"/>
      <c r="AL105" s="47"/>
      <c r="AM105" s="47"/>
      <c r="AN105" s="47"/>
      <c r="AO105" s="47"/>
      <c r="AP105" s="47"/>
    </row>
    <row r="106" spans="1:42" ht="17.25" customHeight="1" x14ac:dyDescent="0.15">
      <c r="A106" s="7"/>
      <c r="B106" s="631" t="str">
        <f>IF(ISBLANK(発行依頼書!L191),"",発行依頼書!L191)</f>
        <v/>
      </c>
      <c r="C106" s="632"/>
      <c r="D106" s="632"/>
      <c r="E106" s="632"/>
      <c r="F106" s="632"/>
      <c r="G106" s="633" t="str">
        <f>IF(ISBLANK(発行依頼書!C191),"",発行依頼書!C191)</f>
        <v/>
      </c>
      <c r="H106" s="633"/>
      <c r="I106" s="633"/>
      <c r="J106" s="633"/>
      <c r="K106" s="633"/>
      <c r="L106" s="633"/>
      <c r="M106" s="633"/>
      <c r="N106" s="633"/>
      <c r="O106" s="633"/>
      <c r="P106" s="633"/>
      <c r="Q106" s="633"/>
      <c r="R106" s="633"/>
      <c r="S106" s="633"/>
      <c r="T106" s="633"/>
      <c r="U106" s="633"/>
      <c r="V106" s="633"/>
      <c r="W106" s="587" t="str">
        <f>IF(ISBLANK(発行依頼書!F191),"",発行依頼書!F191)</f>
        <v/>
      </c>
      <c r="X106" s="587"/>
      <c r="Y106" s="587"/>
      <c r="Z106" s="587"/>
      <c r="AA106" s="587"/>
      <c r="AB106" s="587"/>
      <c r="AC106" s="587"/>
      <c r="AD106" s="587"/>
      <c r="AE106" s="587"/>
      <c r="AF106" s="588" t="str">
        <f>IF(ISBLANK(発行依頼書!W192),"",CONCATENATE(発行依頼書!W192,発行依頼書!X191))</f>
        <v/>
      </c>
      <c r="AG106" s="588"/>
      <c r="AH106" s="588"/>
      <c r="AI106" s="589"/>
      <c r="AJ106" s="10"/>
      <c r="AL106" s="47"/>
      <c r="AM106" s="47"/>
      <c r="AN106" s="47"/>
      <c r="AO106" s="47"/>
      <c r="AP106" s="47"/>
    </row>
    <row r="107" spans="1:42" ht="17.25" customHeight="1" x14ac:dyDescent="0.15">
      <c r="A107" s="7"/>
      <c r="B107" s="631" t="str">
        <f>IF(ISBLANK(発行依頼書!L193),"",発行依頼書!L193)</f>
        <v/>
      </c>
      <c r="C107" s="632"/>
      <c r="D107" s="632"/>
      <c r="E107" s="632"/>
      <c r="F107" s="632"/>
      <c r="G107" s="633" t="str">
        <f>IF(ISBLANK(発行依頼書!C193),"",発行依頼書!C193)</f>
        <v/>
      </c>
      <c r="H107" s="633"/>
      <c r="I107" s="633"/>
      <c r="J107" s="633"/>
      <c r="K107" s="633"/>
      <c r="L107" s="633"/>
      <c r="M107" s="633"/>
      <c r="N107" s="633"/>
      <c r="O107" s="633"/>
      <c r="P107" s="633"/>
      <c r="Q107" s="633"/>
      <c r="R107" s="633"/>
      <c r="S107" s="633"/>
      <c r="T107" s="633"/>
      <c r="U107" s="633"/>
      <c r="V107" s="633"/>
      <c r="W107" s="587" t="str">
        <f>IF(ISBLANK(発行依頼書!F193),"",発行依頼書!F193)</f>
        <v/>
      </c>
      <c r="X107" s="587"/>
      <c r="Y107" s="587"/>
      <c r="Z107" s="587"/>
      <c r="AA107" s="587"/>
      <c r="AB107" s="587"/>
      <c r="AC107" s="587"/>
      <c r="AD107" s="587"/>
      <c r="AE107" s="587"/>
      <c r="AF107" s="588" t="str">
        <f>IF(ISBLANK(発行依頼書!W194),"",CONCATENATE(発行依頼書!W194,発行依頼書!X193))</f>
        <v/>
      </c>
      <c r="AG107" s="588"/>
      <c r="AH107" s="588"/>
      <c r="AI107" s="589"/>
      <c r="AJ107" s="10"/>
      <c r="AL107" s="47"/>
      <c r="AM107" s="47"/>
      <c r="AN107" s="47"/>
      <c r="AO107" s="47"/>
      <c r="AP107" s="47"/>
    </row>
    <row r="108" spans="1:42" ht="17.25" customHeight="1" x14ac:dyDescent="0.15">
      <c r="A108" s="7"/>
      <c r="B108" s="634" t="str">
        <f>IF(ISBLANK(発行依頼書!L195),"",発行依頼書!L195)</f>
        <v/>
      </c>
      <c r="C108" s="635"/>
      <c r="D108" s="635"/>
      <c r="E108" s="635"/>
      <c r="F108" s="635"/>
      <c r="G108" s="636" t="str">
        <f>IF(ISBLANK(発行依頼書!C195),"",発行依頼書!C195)</f>
        <v/>
      </c>
      <c r="H108" s="636"/>
      <c r="I108" s="636"/>
      <c r="J108" s="636"/>
      <c r="K108" s="636"/>
      <c r="L108" s="636"/>
      <c r="M108" s="636"/>
      <c r="N108" s="636"/>
      <c r="O108" s="636"/>
      <c r="P108" s="636"/>
      <c r="Q108" s="636"/>
      <c r="R108" s="636"/>
      <c r="S108" s="636"/>
      <c r="T108" s="636"/>
      <c r="U108" s="636"/>
      <c r="V108" s="636"/>
      <c r="W108" s="595" t="str">
        <f>IF(ISBLANK(発行依頼書!F195),"",発行依頼書!F195)</f>
        <v/>
      </c>
      <c r="X108" s="595"/>
      <c r="Y108" s="595"/>
      <c r="Z108" s="595"/>
      <c r="AA108" s="595"/>
      <c r="AB108" s="595"/>
      <c r="AC108" s="595"/>
      <c r="AD108" s="595"/>
      <c r="AE108" s="595"/>
      <c r="AF108" s="596" t="str">
        <f>IF(ISBLANK(発行依頼書!W196),"",CONCATENATE(発行依頼書!W196,発行依頼書!X195))</f>
        <v/>
      </c>
      <c r="AG108" s="596"/>
      <c r="AH108" s="596"/>
      <c r="AI108" s="597"/>
      <c r="AJ108" s="10"/>
      <c r="AL108" s="47"/>
      <c r="AM108" s="47"/>
      <c r="AN108" s="47"/>
      <c r="AO108" s="47"/>
      <c r="AP108" s="47"/>
    </row>
    <row r="109" spans="1:42" x14ac:dyDescent="0.15">
      <c r="A109" s="13"/>
      <c r="AI109" s="40" t="str">
        <f>$AB$2</f>
        <v>9991234567-89</v>
      </c>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x14ac:dyDescent="0.15">
      <c r="A113" s="13"/>
      <c r="AJ113" s="14"/>
      <c r="AL113" s="47"/>
      <c r="AM113" s="47"/>
      <c r="AN113" s="47"/>
      <c r="AO113" s="47"/>
      <c r="AP113" s="47"/>
    </row>
    <row r="114" spans="1:42" ht="17.25" customHeight="1" x14ac:dyDescent="0.15">
      <c r="A114" s="7"/>
      <c r="B114" s="626" t="s">
        <v>93</v>
      </c>
      <c r="C114" s="627"/>
      <c r="D114" s="627"/>
      <c r="E114" s="627"/>
      <c r="F114" s="627"/>
      <c r="G114" s="629" t="s">
        <v>617</v>
      </c>
      <c r="H114" s="627"/>
      <c r="I114" s="627"/>
      <c r="J114" s="627"/>
      <c r="K114" s="627"/>
      <c r="L114" s="627"/>
      <c r="M114" s="627"/>
      <c r="N114" s="627"/>
      <c r="O114" s="627"/>
      <c r="P114" s="627"/>
      <c r="Q114" s="627"/>
      <c r="R114" s="627"/>
      <c r="S114" s="627"/>
      <c r="T114" s="627"/>
      <c r="U114" s="627"/>
      <c r="V114" s="628"/>
      <c r="W114" s="629" t="s">
        <v>618</v>
      </c>
      <c r="X114" s="627"/>
      <c r="Y114" s="627"/>
      <c r="Z114" s="627"/>
      <c r="AA114" s="627"/>
      <c r="AB114" s="627"/>
      <c r="AC114" s="627"/>
      <c r="AD114" s="627"/>
      <c r="AE114" s="628"/>
      <c r="AF114" s="629" t="s">
        <v>96</v>
      </c>
      <c r="AG114" s="627"/>
      <c r="AH114" s="627"/>
      <c r="AI114" s="630"/>
      <c r="AJ114" s="10"/>
      <c r="AL114" s="47"/>
      <c r="AM114" s="47"/>
      <c r="AN114" s="47"/>
      <c r="AO114" s="47"/>
      <c r="AP114" s="47"/>
    </row>
    <row r="115" spans="1:42" ht="17.25" customHeight="1" x14ac:dyDescent="0.15">
      <c r="A115" s="7"/>
      <c r="B115" s="638" t="str">
        <f>IF(ISBLANK(発行依頼書!L197),"",発行依頼書!L197)</f>
        <v/>
      </c>
      <c r="C115" s="639"/>
      <c r="D115" s="639"/>
      <c r="E115" s="639"/>
      <c r="F115" s="639"/>
      <c r="G115" s="640" t="str">
        <f>IF(ISBLANK(発行依頼書!C197),"",発行依頼書!C197)</f>
        <v/>
      </c>
      <c r="H115" s="640"/>
      <c r="I115" s="640"/>
      <c r="J115" s="640"/>
      <c r="K115" s="640"/>
      <c r="L115" s="640"/>
      <c r="M115" s="640"/>
      <c r="N115" s="640"/>
      <c r="O115" s="640"/>
      <c r="P115" s="640"/>
      <c r="Q115" s="640"/>
      <c r="R115" s="640"/>
      <c r="S115" s="640"/>
      <c r="T115" s="640"/>
      <c r="U115" s="640"/>
      <c r="V115" s="640"/>
      <c r="W115" s="584" t="str">
        <f>IF(ISBLANK(発行依頼書!F197),"",発行依頼書!F197)</f>
        <v/>
      </c>
      <c r="X115" s="584"/>
      <c r="Y115" s="584"/>
      <c r="Z115" s="584"/>
      <c r="AA115" s="584"/>
      <c r="AB115" s="584"/>
      <c r="AC115" s="584"/>
      <c r="AD115" s="584"/>
      <c r="AE115" s="584"/>
      <c r="AF115" s="591" t="str">
        <f>IF(ISBLANK(発行依頼書!W198),"",CONCATENATE(発行依頼書!W198,発行依頼書!X197))</f>
        <v/>
      </c>
      <c r="AG115" s="591"/>
      <c r="AH115" s="591"/>
      <c r="AI115" s="592"/>
      <c r="AJ115" s="10"/>
      <c r="AL115" s="47"/>
      <c r="AM115" s="47"/>
      <c r="AN115" s="47"/>
      <c r="AO115" s="47"/>
      <c r="AP115" s="47"/>
    </row>
    <row r="116" spans="1:42" ht="17.25" customHeight="1" x14ac:dyDescent="0.15">
      <c r="A116" s="7"/>
      <c r="B116" s="631" t="str">
        <f>IF(ISBLANK(発行依頼書!L199),"",発行依頼書!L199)</f>
        <v/>
      </c>
      <c r="C116" s="632"/>
      <c r="D116" s="632"/>
      <c r="E116" s="632"/>
      <c r="F116" s="632"/>
      <c r="G116" s="633" t="str">
        <f>IF(ISBLANK(発行依頼書!C199),"",発行依頼書!C199)</f>
        <v/>
      </c>
      <c r="H116" s="633"/>
      <c r="I116" s="633"/>
      <c r="J116" s="633"/>
      <c r="K116" s="633"/>
      <c r="L116" s="633"/>
      <c r="M116" s="633"/>
      <c r="N116" s="633"/>
      <c r="O116" s="633"/>
      <c r="P116" s="633"/>
      <c r="Q116" s="633"/>
      <c r="R116" s="633"/>
      <c r="S116" s="633"/>
      <c r="T116" s="633"/>
      <c r="U116" s="633"/>
      <c r="V116" s="633"/>
      <c r="W116" s="587" t="str">
        <f>IF(ISBLANK(発行依頼書!F199),"",発行依頼書!F199)</f>
        <v/>
      </c>
      <c r="X116" s="587"/>
      <c r="Y116" s="587"/>
      <c r="Z116" s="587"/>
      <c r="AA116" s="587"/>
      <c r="AB116" s="587"/>
      <c r="AC116" s="587"/>
      <c r="AD116" s="587"/>
      <c r="AE116" s="587"/>
      <c r="AF116" s="588" t="str">
        <f>IF(ISBLANK(発行依頼書!W200),"",CONCATENATE(発行依頼書!W200,発行依頼書!X199))</f>
        <v/>
      </c>
      <c r="AG116" s="588"/>
      <c r="AH116" s="588"/>
      <c r="AI116" s="589"/>
      <c r="AJ116" s="10"/>
      <c r="AL116" s="47"/>
      <c r="AM116" s="47"/>
      <c r="AN116" s="47"/>
      <c r="AO116" s="47"/>
      <c r="AP116" s="47"/>
    </row>
    <row r="117" spans="1:42" ht="17.25" customHeight="1" x14ac:dyDescent="0.15">
      <c r="A117" s="7"/>
      <c r="B117" s="631" t="str">
        <f>IF(ISBLANK(発行依頼書!L201),"",発行依頼書!L201)</f>
        <v/>
      </c>
      <c r="C117" s="632"/>
      <c r="D117" s="632"/>
      <c r="E117" s="632"/>
      <c r="F117" s="632"/>
      <c r="G117" s="633" t="str">
        <f>IF(ISBLANK(発行依頼書!C201),"",発行依頼書!C201)</f>
        <v/>
      </c>
      <c r="H117" s="633"/>
      <c r="I117" s="633"/>
      <c r="J117" s="633"/>
      <c r="K117" s="633"/>
      <c r="L117" s="633"/>
      <c r="M117" s="633"/>
      <c r="N117" s="633"/>
      <c r="O117" s="633"/>
      <c r="P117" s="633"/>
      <c r="Q117" s="633"/>
      <c r="R117" s="633"/>
      <c r="S117" s="633"/>
      <c r="T117" s="633"/>
      <c r="U117" s="633"/>
      <c r="V117" s="633"/>
      <c r="W117" s="587" t="str">
        <f>IF(ISBLANK(発行依頼書!F201),"",発行依頼書!F201)</f>
        <v/>
      </c>
      <c r="X117" s="587"/>
      <c r="Y117" s="587"/>
      <c r="Z117" s="587"/>
      <c r="AA117" s="587"/>
      <c r="AB117" s="587"/>
      <c r="AC117" s="587"/>
      <c r="AD117" s="587"/>
      <c r="AE117" s="587"/>
      <c r="AF117" s="588" t="str">
        <f>IF(ISBLANK(発行依頼書!W202),"",CONCATENATE(発行依頼書!W202,発行依頼書!X201))</f>
        <v/>
      </c>
      <c r="AG117" s="588"/>
      <c r="AH117" s="588"/>
      <c r="AI117" s="589"/>
      <c r="AJ117" s="10"/>
    </row>
    <row r="118" spans="1:42" ht="17.25" customHeight="1" x14ac:dyDescent="0.15">
      <c r="A118" s="7"/>
      <c r="B118" s="631" t="str">
        <f>IF(ISBLANK(発行依頼書!L203),"",発行依頼書!L203)</f>
        <v/>
      </c>
      <c r="C118" s="632"/>
      <c r="D118" s="632"/>
      <c r="E118" s="632"/>
      <c r="F118" s="632"/>
      <c r="G118" s="633" t="str">
        <f>IF(ISBLANK(発行依頼書!C203),"",発行依頼書!C203)</f>
        <v/>
      </c>
      <c r="H118" s="633"/>
      <c r="I118" s="633"/>
      <c r="J118" s="633"/>
      <c r="K118" s="633"/>
      <c r="L118" s="633"/>
      <c r="M118" s="633"/>
      <c r="N118" s="633"/>
      <c r="O118" s="633"/>
      <c r="P118" s="633"/>
      <c r="Q118" s="633"/>
      <c r="R118" s="633"/>
      <c r="S118" s="633"/>
      <c r="T118" s="633"/>
      <c r="U118" s="633"/>
      <c r="V118" s="633"/>
      <c r="W118" s="587" t="str">
        <f>IF(ISBLANK(発行依頼書!F203),"",発行依頼書!F203)</f>
        <v/>
      </c>
      <c r="X118" s="587"/>
      <c r="Y118" s="587"/>
      <c r="Z118" s="587"/>
      <c r="AA118" s="587"/>
      <c r="AB118" s="587"/>
      <c r="AC118" s="587"/>
      <c r="AD118" s="587"/>
      <c r="AE118" s="587"/>
      <c r="AF118" s="588" t="str">
        <f>IF(ISBLANK(発行依頼書!W204),"",CONCATENATE(発行依頼書!W204,発行依頼書!X203))</f>
        <v/>
      </c>
      <c r="AG118" s="588"/>
      <c r="AH118" s="588"/>
      <c r="AI118" s="589"/>
      <c r="AJ118" s="10"/>
    </row>
    <row r="119" spans="1:42" ht="17.25" customHeight="1" x14ac:dyDescent="0.15">
      <c r="A119" s="7"/>
      <c r="B119" s="631" t="str">
        <f>IF(ISBLANK(発行依頼書!L205),"",発行依頼書!L205)</f>
        <v/>
      </c>
      <c r="C119" s="632"/>
      <c r="D119" s="632"/>
      <c r="E119" s="632"/>
      <c r="F119" s="632"/>
      <c r="G119" s="633" t="str">
        <f>IF(ISBLANK(発行依頼書!C205),"",発行依頼書!C205)</f>
        <v/>
      </c>
      <c r="H119" s="633"/>
      <c r="I119" s="633"/>
      <c r="J119" s="633"/>
      <c r="K119" s="633"/>
      <c r="L119" s="633"/>
      <c r="M119" s="633"/>
      <c r="N119" s="633"/>
      <c r="O119" s="633"/>
      <c r="P119" s="633"/>
      <c r="Q119" s="633"/>
      <c r="R119" s="633"/>
      <c r="S119" s="633"/>
      <c r="T119" s="633"/>
      <c r="U119" s="633"/>
      <c r="V119" s="633"/>
      <c r="W119" s="587" t="str">
        <f>IF(ISBLANK(発行依頼書!F205),"",発行依頼書!F205)</f>
        <v/>
      </c>
      <c r="X119" s="587"/>
      <c r="Y119" s="587"/>
      <c r="Z119" s="587"/>
      <c r="AA119" s="587"/>
      <c r="AB119" s="587"/>
      <c r="AC119" s="587"/>
      <c r="AD119" s="587"/>
      <c r="AE119" s="587"/>
      <c r="AF119" s="588" t="str">
        <f>IF(ISBLANK(発行依頼書!W206),"",CONCATENATE(発行依頼書!W206,発行依頼書!X205))</f>
        <v/>
      </c>
      <c r="AG119" s="588"/>
      <c r="AH119" s="588"/>
      <c r="AI119" s="589"/>
      <c r="AJ119" s="10"/>
    </row>
    <row r="120" spans="1:42" ht="17.25" customHeight="1" x14ac:dyDescent="0.15">
      <c r="A120" s="7"/>
      <c r="B120" s="631" t="str">
        <f>IF(ISBLANK(発行依頼書!L207),"",発行依頼書!L207)</f>
        <v/>
      </c>
      <c r="C120" s="632"/>
      <c r="D120" s="632"/>
      <c r="E120" s="632"/>
      <c r="F120" s="632"/>
      <c r="G120" s="633" t="str">
        <f>IF(ISBLANK(発行依頼書!C207),"",発行依頼書!C207)</f>
        <v/>
      </c>
      <c r="H120" s="633"/>
      <c r="I120" s="633"/>
      <c r="J120" s="633"/>
      <c r="K120" s="633"/>
      <c r="L120" s="633"/>
      <c r="M120" s="633"/>
      <c r="N120" s="633"/>
      <c r="O120" s="633"/>
      <c r="P120" s="633"/>
      <c r="Q120" s="633"/>
      <c r="R120" s="633"/>
      <c r="S120" s="633"/>
      <c r="T120" s="633"/>
      <c r="U120" s="633"/>
      <c r="V120" s="633"/>
      <c r="W120" s="587" t="str">
        <f>IF(ISBLANK(発行依頼書!F207),"",発行依頼書!F207)</f>
        <v/>
      </c>
      <c r="X120" s="587"/>
      <c r="Y120" s="587"/>
      <c r="Z120" s="587"/>
      <c r="AA120" s="587"/>
      <c r="AB120" s="587"/>
      <c r="AC120" s="587"/>
      <c r="AD120" s="587"/>
      <c r="AE120" s="587"/>
      <c r="AF120" s="588" t="str">
        <f>IF(ISBLANK(発行依頼書!W208),"",CONCATENATE(発行依頼書!W208,発行依頼書!X207))</f>
        <v/>
      </c>
      <c r="AG120" s="588"/>
      <c r="AH120" s="588"/>
      <c r="AI120" s="589"/>
      <c r="AJ120" s="10"/>
    </row>
    <row r="121" spans="1:42" ht="17.25" customHeight="1" x14ac:dyDescent="0.15">
      <c r="A121" s="7"/>
      <c r="B121" s="631" t="str">
        <f>IF(ISBLANK(発行依頼書!L209),"",発行依頼書!L209)</f>
        <v/>
      </c>
      <c r="C121" s="632"/>
      <c r="D121" s="632"/>
      <c r="E121" s="632"/>
      <c r="F121" s="632"/>
      <c r="G121" s="633" t="str">
        <f>IF(ISBLANK(発行依頼書!C209),"",発行依頼書!C209)</f>
        <v/>
      </c>
      <c r="H121" s="633"/>
      <c r="I121" s="633"/>
      <c r="J121" s="633"/>
      <c r="K121" s="633"/>
      <c r="L121" s="633"/>
      <c r="M121" s="633"/>
      <c r="N121" s="633"/>
      <c r="O121" s="633"/>
      <c r="P121" s="633"/>
      <c r="Q121" s="633"/>
      <c r="R121" s="633"/>
      <c r="S121" s="633"/>
      <c r="T121" s="633"/>
      <c r="U121" s="633"/>
      <c r="V121" s="633"/>
      <c r="W121" s="587" t="str">
        <f>IF(ISBLANK(発行依頼書!F209),"",発行依頼書!F209)</f>
        <v/>
      </c>
      <c r="X121" s="587"/>
      <c r="Y121" s="587"/>
      <c r="Z121" s="587"/>
      <c r="AA121" s="587"/>
      <c r="AB121" s="587"/>
      <c r="AC121" s="587"/>
      <c r="AD121" s="587"/>
      <c r="AE121" s="587"/>
      <c r="AF121" s="588" t="str">
        <f>IF(ISBLANK(発行依頼書!W210),"",CONCATENATE(発行依頼書!W210,発行依頼書!X209))</f>
        <v/>
      </c>
      <c r="AG121" s="588"/>
      <c r="AH121" s="588"/>
      <c r="AI121" s="589"/>
      <c r="AJ121" s="10"/>
    </row>
    <row r="122" spans="1:42" ht="17.25" customHeight="1" x14ac:dyDescent="0.15">
      <c r="A122" s="7"/>
      <c r="B122" s="631" t="str">
        <f>IF(ISBLANK(発行依頼書!L211),"",発行依頼書!L211)</f>
        <v/>
      </c>
      <c r="C122" s="632"/>
      <c r="D122" s="632"/>
      <c r="E122" s="632"/>
      <c r="F122" s="632"/>
      <c r="G122" s="633" t="str">
        <f>IF(ISBLANK(発行依頼書!C211),"",発行依頼書!C211)</f>
        <v/>
      </c>
      <c r="H122" s="633"/>
      <c r="I122" s="633"/>
      <c r="J122" s="633"/>
      <c r="K122" s="633"/>
      <c r="L122" s="633"/>
      <c r="M122" s="633"/>
      <c r="N122" s="633"/>
      <c r="O122" s="633"/>
      <c r="P122" s="633"/>
      <c r="Q122" s="633"/>
      <c r="R122" s="633"/>
      <c r="S122" s="633"/>
      <c r="T122" s="633"/>
      <c r="U122" s="633"/>
      <c r="V122" s="633"/>
      <c r="W122" s="587" t="str">
        <f>IF(ISBLANK(発行依頼書!F211),"",発行依頼書!F211)</f>
        <v/>
      </c>
      <c r="X122" s="587"/>
      <c r="Y122" s="587"/>
      <c r="Z122" s="587"/>
      <c r="AA122" s="587"/>
      <c r="AB122" s="587"/>
      <c r="AC122" s="587"/>
      <c r="AD122" s="587"/>
      <c r="AE122" s="587"/>
      <c r="AF122" s="588" t="str">
        <f>IF(ISBLANK(発行依頼書!W212),"",CONCATENATE(発行依頼書!W212,発行依頼書!X211))</f>
        <v/>
      </c>
      <c r="AG122" s="588"/>
      <c r="AH122" s="588"/>
      <c r="AI122" s="589"/>
      <c r="AJ122" s="10"/>
    </row>
    <row r="123" spans="1:42" ht="17.25" customHeight="1" x14ac:dyDescent="0.15">
      <c r="A123" s="7"/>
      <c r="B123" s="631" t="str">
        <f>IF(ISBLANK(発行依頼書!L213),"",発行依頼書!L213)</f>
        <v/>
      </c>
      <c r="C123" s="632"/>
      <c r="D123" s="632"/>
      <c r="E123" s="632"/>
      <c r="F123" s="632"/>
      <c r="G123" s="633" t="str">
        <f>IF(ISBLANK(発行依頼書!C213),"",発行依頼書!C213)</f>
        <v/>
      </c>
      <c r="H123" s="633"/>
      <c r="I123" s="633"/>
      <c r="J123" s="633"/>
      <c r="K123" s="633"/>
      <c r="L123" s="633"/>
      <c r="M123" s="633"/>
      <c r="N123" s="633"/>
      <c r="O123" s="633"/>
      <c r="P123" s="633"/>
      <c r="Q123" s="633"/>
      <c r="R123" s="633"/>
      <c r="S123" s="633"/>
      <c r="T123" s="633"/>
      <c r="U123" s="633"/>
      <c r="V123" s="633"/>
      <c r="W123" s="587" t="str">
        <f>IF(ISBLANK(発行依頼書!F213),"",発行依頼書!F213)</f>
        <v/>
      </c>
      <c r="X123" s="587"/>
      <c r="Y123" s="587"/>
      <c r="Z123" s="587"/>
      <c r="AA123" s="587"/>
      <c r="AB123" s="587"/>
      <c r="AC123" s="587"/>
      <c r="AD123" s="587"/>
      <c r="AE123" s="587"/>
      <c r="AF123" s="588" t="str">
        <f>IF(ISBLANK(発行依頼書!W214),"",CONCATENATE(発行依頼書!W214,発行依頼書!X213))</f>
        <v/>
      </c>
      <c r="AG123" s="588"/>
      <c r="AH123" s="588"/>
      <c r="AI123" s="589"/>
      <c r="AJ123" s="10"/>
    </row>
    <row r="124" spans="1:42" ht="17.25" customHeight="1" x14ac:dyDescent="0.15">
      <c r="A124" s="7"/>
      <c r="B124" s="631" t="str">
        <f>IF(ISBLANK(発行依頼書!L215),"",発行依頼書!L215)</f>
        <v/>
      </c>
      <c r="C124" s="632"/>
      <c r="D124" s="632"/>
      <c r="E124" s="632"/>
      <c r="F124" s="632"/>
      <c r="G124" s="633" t="str">
        <f>IF(ISBLANK(発行依頼書!C215),"",発行依頼書!C215)</f>
        <v/>
      </c>
      <c r="H124" s="633"/>
      <c r="I124" s="633"/>
      <c r="J124" s="633"/>
      <c r="K124" s="633"/>
      <c r="L124" s="633"/>
      <c r="M124" s="633"/>
      <c r="N124" s="633"/>
      <c r="O124" s="633"/>
      <c r="P124" s="633"/>
      <c r="Q124" s="633"/>
      <c r="R124" s="633"/>
      <c r="S124" s="633"/>
      <c r="T124" s="633"/>
      <c r="U124" s="633"/>
      <c r="V124" s="633"/>
      <c r="W124" s="587" t="str">
        <f>IF(ISBLANK(発行依頼書!F215),"",発行依頼書!F215)</f>
        <v/>
      </c>
      <c r="X124" s="587"/>
      <c r="Y124" s="587"/>
      <c r="Z124" s="587"/>
      <c r="AA124" s="587"/>
      <c r="AB124" s="587"/>
      <c r="AC124" s="587"/>
      <c r="AD124" s="587"/>
      <c r="AE124" s="587"/>
      <c r="AF124" s="588" t="str">
        <f>IF(ISBLANK(発行依頼書!W216),"",CONCATENATE(発行依頼書!W216,発行依頼書!X215))</f>
        <v/>
      </c>
      <c r="AG124" s="588"/>
      <c r="AH124" s="588"/>
      <c r="AI124" s="589"/>
      <c r="AJ124" s="10"/>
    </row>
    <row r="125" spans="1:42" ht="17.25" customHeight="1" x14ac:dyDescent="0.15">
      <c r="A125" s="7"/>
      <c r="B125" s="631" t="str">
        <f>IF(ISBLANK(発行依頼書!L217),"",発行依頼書!L217)</f>
        <v/>
      </c>
      <c r="C125" s="632"/>
      <c r="D125" s="632"/>
      <c r="E125" s="632"/>
      <c r="F125" s="632"/>
      <c r="G125" s="633" t="str">
        <f>IF(ISBLANK(発行依頼書!C217),"",発行依頼書!C217)</f>
        <v/>
      </c>
      <c r="H125" s="633"/>
      <c r="I125" s="633"/>
      <c r="J125" s="633"/>
      <c r="K125" s="633"/>
      <c r="L125" s="633"/>
      <c r="M125" s="633"/>
      <c r="N125" s="633"/>
      <c r="O125" s="633"/>
      <c r="P125" s="633"/>
      <c r="Q125" s="633"/>
      <c r="R125" s="633"/>
      <c r="S125" s="633"/>
      <c r="T125" s="633"/>
      <c r="U125" s="633"/>
      <c r="V125" s="633"/>
      <c r="W125" s="587" t="str">
        <f>IF(ISBLANK(発行依頼書!F217),"",発行依頼書!F217)</f>
        <v/>
      </c>
      <c r="X125" s="587"/>
      <c r="Y125" s="587"/>
      <c r="Z125" s="587"/>
      <c r="AA125" s="587"/>
      <c r="AB125" s="587"/>
      <c r="AC125" s="587"/>
      <c r="AD125" s="587"/>
      <c r="AE125" s="587"/>
      <c r="AF125" s="588" t="str">
        <f>IF(ISBLANK(発行依頼書!W218),"",CONCATENATE(発行依頼書!W218,発行依頼書!X217))</f>
        <v/>
      </c>
      <c r="AG125" s="588"/>
      <c r="AH125" s="588"/>
      <c r="AI125" s="589"/>
      <c r="AJ125" s="10"/>
    </row>
    <row r="126" spans="1:42" ht="17.25" customHeight="1" x14ac:dyDescent="0.15">
      <c r="A126" s="7"/>
      <c r="B126" s="631" t="str">
        <f>IF(ISBLANK(発行依頼書!L219),"",発行依頼書!L219)</f>
        <v/>
      </c>
      <c r="C126" s="632"/>
      <c r="D126" s="632"/>
      <c r="E126" s="632"/>
      <c r="F126" s="632"/>
      <c r="G126" s="633" t="str">
        <f>IF(ISBLANK(発行依頼書!C219),"",発行依頼書!C219)</f>
        <v/>
      </c>
      <c r="H126" s="633"/>
      <c r="I126" s="633"/>
      <c r="J126" s="633"/>
      <c r="K126" s="633"/>
      <c r="L126" s="633"/>
      <c r="M126" s="633"/>
      <c r="N126" s="633"/>
      <c r="O126" s="633"/>
      <c r="P126" s="633"/>
      <c r="Q126" s="633"/>
      <c r="R126" s="633"/>
      <c r="S126" s="633"/>
      <c r="T126" s="633"/>
      <c r="U126" s="633"/>
      <c r="V126" s="633"/>
      <c r="W126" s="587" t="str">
        <f>IF(ISBLANK(発行依頼書!F219),"",発行依頼書!F219)</f>
        <v/>
      </c>
      <c r="X126" s="587"/>
      <c r="Y126" s="587"/>
      <c r="Z126" s="587"/>
      <c r="AA126" s="587"/>
      <c r="AB126" s="587"/>
      <c r="AC126" s="587"/>
      <c r="AD126" s="587"/>
      <c r="AE126" s="587"/>
      <c r="AF126" s="588" t="str">
        <f>IF(ISBLANK(発行依頼書!W220),"",CONCATENATE(発行依頼書!W220,発行依頼書!X219))</f>
        <v/>
      </c>
      <c r="AG126" s="588"/>
      <c r="AH126" s="588"/>
      <c r="AI126" s="589"/>
      <c r="AJ126" s="10"/>
    </row>
    <row r="127" spans="1:42" ht="17.25" customHeight="1" x14ac:dyDescent="0.15">
      <c r="A127" s="7"/>
      <c r="B127" s="631" t="str">
        <f>IF(ISBLANK(発行依頼書!L221),"",発行依頼書!L221)</f>
        <v/>
      </c>
      <c r="C127" s="632"/>
      <c r="D127" s="632"/>
      <c r="E127" s="632"/>
      <c r="F127" s="632"/>
      <c r="G127" s="633" t="str">
        <f>IF(ISBLANK(発行依頼書!C221),"",発行依頼書!C221)</f>
        <v/>
      </c>
      <c r="H127" s="633"/>
      <c r="I127" s="633"/>
      <c r="J127" s="633"/>
      <c r="K127" s="633"/>
      <c r="L127" s="633"/>
      <c r="M127" s="633"/>
      <c r="N127" s="633"/>
      <c r="O127" s="633"/>
      <c r="P127" s="633"/>
      <c r="Q127" s="633"/>
      <c r="R127" s="633"/>
      <c r="S127" s="633"/>
      <c r="T127" s="633"/>
      <c r="U127" s="633"/>
      <c r="V127" s="633"/>
      <c r="W127" s="587" t="str">
        <f>IF(ISBLANK(発行依頼書!F221),"",発行依頼書!F221)</f>
        <v/>
      </c>
      <c r="X127" s="587"/>
      <c r="Y127" s="587"/>
      <c r="Z127" s="587"/>
      <c r="AA127" s="587"/>
      <c r="AB127" s="587"/>
      <c r="AC127" s="587"/>
      <c r="AD127" s="587"/>
      <c r="AE127" s="587"/>
      <c r="AF127" s="588" t="str">
        <f>IF(ISBLANK(発行依頼書!W222),"",CONCATENATE(発行依頼書!W222,発行依頼書!X221))</f>
        <v/>
      </c>
      <c r="AG127" s="588"/>
      <c r="AH127" s="588"/>
      <c r="AI127" s="589"/>
      <c r="AJ127" s="10"/>
    </row>
    <row r="128" spans="1:42" ht="17.25" customHeight="1" x14ac:dyDescent="0.15">
      <c r="A128" s="7"/>
      <c r="B128" s="631" t="str">
        <f>IF(ISBLANK(発行依頼書!L223),"",発行依頼書!L223)</f>
        <v/>
      </c>
      <c r="C128" s="632"/>
      <c r="D128" s="632"/>
      <c r="E128" s="632"/>
      <c r="F128" s="632"/>
      <c r="G128" s="633" t="str">
        <f>IF(ISBLANK(発行依頼書!C223),"",発行依頼書!C223)</f>
        <v/>
      </c>
      <c r="H128" s="633"/>
      <c r="I128" s="633"/>
      <c r="J128" s="633"/>
      <c r="K128" s="633"/>
      <c r="L128" s="633"/>
      <c r="M128" s="633"/>
      <c r="N128" s="633"/>
      <c r="O128" s="633"/>
      <c r="P128" s="633"/>
      <c r="Q128" s="633"/>
      <c r="R128" s="633"/>
      <c r="S128" s="633"/>
      <c r="T128" s="633"/>
      <c r="U128" s="633"/>
      <c r="V128" s="633"/>
      <c r="W128" s="587" t="str">
        <f>IF(ISBLANK(発行依頼書!F223),"",発行依頼書!F223)</f>
        <v/>
      </c>
      <c r="X128" s="587"/>
      <c r="Y128" s="587"/>
      <c r="Z128" s="587"/>
      <c r="AA128" s="587"/>
      <c r="AB128" s="587"/>
      <c r="AC128" s="587"/>
      <c r="AD128" s="587"/>
      <c r="AE128" s="587"/>
      <c r="AF128" s="588" t="str">
        <f>IF(ISBLANK(発行依頼書!W224),"",CONCATENATE(発行依頼書!W224,発行依頼書!X223))</f>
        <v/>
      </c>
      <c r="AG128" s="588"/>
      <c r="AH128" s="588"/>
      <c r="AI128" s="589"/>
      <c r="AJ128" s="10"/>
    </row>
    <row r="129" spans="1:36" ht="17.25" customHeight="1" x14ac:dyDescent="0.15">
      <c r="A129" s="7"/>
      <c r="B129" s="631" t="str">
        <f>IF(ISBLANK(発行依頼書!L225),"",発行依頼書!L225)</f>
        <v/>
      </c>
      <c r="C129" s="632"/>
      <c r="D129" s="632"/>
      <c r="E129" s="632"/>
      <c r="F129" s="632"/>
      <c r="G129" s="633" t="str">
        <f>IF(ISBLANK(発行依頼書!C225),"",発行依頼書!C225)</f>
        <v/>
      </c>
      <c r="H129" s="633"/>
      <c r="I129" s="633"/>
      <c r="J129" s="633"/>
      <c r="K129" s="633"/>
      <c r="L129" s="633"/>
      <c r="M129" s="633"/>
      <c r="N129" s="633"/>
      <c r="O129" s="633"/>
      <c r="P129" s="633"/>
      <c r="Q129" s="633"/>
      <c r="R129" s="633"/>
      <c r="S129" s="633"/>
      <c r="T129" s="633"/>
      <c r="U129" s="633"/>
      <c r="V129" s="633"/>
      <c r="W129" s="587" t="str">
        <f>IF(ISBLANK(発行依頼書!F225),"",発行依頼書!F225)</f>
        <v/>
      </c>
      <c r="X129" s="587"/>
      <c r="Y129" s="587"/>
      <c r="Z129" s="587"/>
      <c r="AA129" s="587"/>
      <c r="AB129" s="587"/>
      <c r="AC129" s="587"/>
      <c r="AD129" s="587"/>
      <c r="AE129" s="587"/>
      <c r="AF129" s="588" t="str">
        <f>IF(ISBLANK(発行依頼書!W226),"",CONCATENATE(発行依頼書!W226,発行依頼書!X225))</f>
        <v/>
      </c>
      <c r="AG129" s="588"/>
      <c r="AH129" s="588"/>
      <c r="AI129" s="589"/>
      <c r="AJ129" s="10"/>
    </row>
    <row r="130" spans="1:36" ht="17.25" customHeight="1" x14ac:dyDescent="0.15">
      <c r="A130" s="7"/>
      <c r="B130" s="631" t="str">
        <f>IF(ISBLANK(発行依頼書!L227),"",発行依頼書!L227)</f>
        <v/>
      </c>
      <c r="C130" s="632"/>
      <c r="D130" s="632"/>
      <c r="E130" s="632"/>
      <c r="F130" s="632"/>
      <c r="G130" s="633" t="str">
        <f>IF(ISBLANK(発行依頼書!C227),"",発行依頼書!C227)</f>
        <v/>
      </c>
      <c r="H130" s="633"/>
      <c r="I130" s="633"/>
      <c r="J130" s="633"/>
      <c r="K130" s="633"/>
      <c r="L130" s="633"/>
      <c r="M130" s="633"/>
      <c r="N130" s="633"/>
      <c r="O130" s="633"/>
      <c r="P130" s="633"/>
      <c r="Q130" s="633"/>
      <c r="R130" s="633"/>
      <c r="S130" s="633"/>
      <c r="T130" s="633"/>
      <c r="U130" s="633"/>
      <c r="V130" s="633"/>
      <c r="W130" s="587" t="str">
        <f>IF(ISBLANK(発行依頼書!F227),"",発行依頼書!F227)</f>
        <v/>
      </c>
      <c r="X130" s="587"/>
      <c r="Y130" s="587"/>
      <c r="Z130" s="587"/>
      <c r="AA130" s="587"/>
      <c r="AB130" s="587"/>
      <c r="AC130" s="587"/>
      <c r="AD130" s="587"/>
      <c r="AE130" s="587"/>
      <c r="AF130" s="588" t="str">
        <f>IF(ISBLANK(発行依頼書!W228),"",CONCATENATE(発行依頼書!W228,発行依頼書!X227))</f>
        <v/>
      </c>
      <c r="AG130" s="588"/>
      <c r="AH130" s="588"/>
      <c r="AI130" s="589"/>
      <c r="AJ130" s="10"/>
    </row>
    <row r="131" spans="1:36" ht="17.25" customHeight="1" x14ac:dyDescent="0.15">
      <c r="A131" s="7"/>
      <c r="B131" s="631" t="str">
        <f>IF(ISBLANK(発行依頼書!L229),"",発行依頼書!L229)</f>
        <v/>
      </c>
      <c r="C131" s="632"/>
      <c r="D131" s="632"/>
      <c r="E131" s="632"/>
      <c r="F131" s="632"/>
      <c r="G131" s="633" t="str">
        <f>IF(ISBLANK(発行依頼書!C229),"",発行依頼書!C229)</f>
        <v/>
      </c>
      <c r="H131" s="633"/>
      <c r="I131" s="633"/>
      <c r="J131" s="633"/>
      <c r="K131" s="633"/>
      <c r="L131" s="633"/>
      <c r="M131" s="633"/>
      <c r="N131" s="633"/>
      <c r="O131" s="633"/>
      <c r="P131" s="633"/>
      <c r="Q131" s="633"/>
      <c r="R131" s="633"/>
      <c r="S131" s="633"/>
      <c r="T131" s="633"/>
      <c r="U131" s="633"/>
      <c r="V131" s="633"/>
      <c r="W131" s="587" t="str">
        <f>IF(ISBLANK(発行依頼書!F229),"",発行依頼書!F229)</f>
        <v/>
      </c>
      <c r="X131" s="587"/>
      <c r="Y131" s="587"/>
      <c r="Z131" s="587"/>
      <c r="AA131" s="587"/>
      <c r="AB131" s="587"/>
      <c r="AC131" s="587"/>
      <c r="AD131" s="587"/>
      <c r="AE131" s="587"/>
      <c r="AF131" s="588" t="str">
        <f>IF(ISBLANK(発行依頼書!W230),"",CONCATENATE(発行依頼書!W230,発行依頼書!X229))</f>
        <v/>
      </c>
      <c r="AG131" s="588"/>
      <c r="AH131" s="588"/>
      <c r="AI131" s="589"/>
      <c r="AJ131" s="10"/>
    </row>
    <row r="132" spans="1:36" ht="17.25" customHeight="1" x14ac:dyDescent="0.15">
      <c r="A132" s="7"/>
      <c r="B132" s="631" t="str">
        <f>IF(ISBLANK(発行依頼書!L231),"",発行依頼書!L231)</f>
        <v/>
      </c>
      <c r="C132" s="632"/>
      <c r="D132" s="632"/>
      <c r="E132" s="632"/>
      <c r="F132" s="632"/>
      <c r="G132" s="633" t="str">
        <f>IF(ISBLANK(発行依頼書!C231),"",発行依頼書!C231)</f>
        <v/>
      </c>
      <c r="H132" s="633"/>
      <c r="I132" s="633"/>
      <c r="J132" s="633"/>
      <c r="K132" s="633"/>
      <c r="L132" s="633"/>
      <c r="M132" s="633"/>
      <c r="N132" s="633"/>
      <c r="O132" s="633"/>
      <c r="P132" s="633"/>
      <c r="Q132" s="633"/>
      <c r="R132" s="633"/>
      <c r="S132" s="633"/>
      <c r="T132" s="633"/>
      <c r="U132" s="633"/>
      <c r="V132" s="633"/>
      <c r="W132" s="587" t="str">
        <f>IF(ISBLANK(発行依頼書!F231),"",発行依頼書!F231)</f>
        <v/>
      </c>
      <c r="X132" s="587"/>
      <c r="Y132" s="587"/>
      <c r="Z132" s="587"/>
      <c r="AA132" s="587"/>
      <c r="AB132" s="587"/>
      <c r="AC132" s="587"/>
      <c r="AD132" s="587"/>
      <c r="AE132" s="587"/>
      <c r="AF132" s="588" t="str">
        <f>IF(ISBLANK(発行依頼書!W232),"",CONCATENATE(発行依頼書!W232,発行依頼書!X231))</f>
        <v/>
      </c>
      <c r="AG132" s="588"/>
      <c r="AH132" s="588"/>
      <c r="AI132" s="589"/>
      <c r="AJ132" s="10"/>
    </row>
    <row r="133" spans="1:36" ht="17.25" customHeight="1" x14ac:dyDescent="0.15">
      <c r="A133" s="7"/>
      <c r="B133" s="631" t="str">
        <f>IF(ISBLANK(発行依頼書!L233),"",発行依頼書!L233)</f>
        <v/>
      </c>
      <c r="C133" s="632"/>
      <c r="D133" s="632"/>
      <c r="E133" s="632"/>
      <c r="F133" s="632"/>
      <c r="G133" s="633" t="str">
        <f>IF(ISBLANK(発行依頼書!C233),"",発行依頼書!C233)</f>
        <v/>
      </c>
      <c r="H133" s="633"/>
      <c r="I133" s="633"/>
      <c r="J133" s="633"/>
      <c r="K133" s="633"/>
      <c r="L133" s="633"/>
      <c r="M133" s="633"/>
      <c r="N133" s="633"/>
      <c r="O133" s="633"/>
      <c r="P133" s="633"/>
      <c r="Q133" s="633"/>
      <c r="R133" s="633"/>
      <c r="S133" s="633"/>
      <c r="T133" s="633"/>
      <c r="U133" s="633"/>
      <c r="V133" s="633"/>
      <c r="W133" s="587" t="str">
        <f>IF(ISBLANK(発行依頼書!F233),"",発行依頼書!F233)</f>
        <v/>
      </c>
      <c r="X133" s="587"/>
      <c r="Y133" s="587"/>
      <c r="Z133" s="587"/>
      <c r="AA133" s="587"/>
      <c r="AB133" s="587"/>
      <c r="AC133" s="587"/>
      <c r="AD133" s="587"/>
      <c r="AE133" s="587"/>
      <c r="AF133" s="588" t="str">
        <f>IF(ISBLANK(発行依頼書!W234),"",CONCATENATE(発行依頼書!W234,発行依頼書!X233))</f>
        <v/>
      </c>
      <c r="AG133" s="588"/>
      <c r="AH133" s="588"/>
      <c r="AI133" s="589"/>
      <c r="AJ133" s="10"/>
    </row>
    <row r="134" spans="1:36" ht="17.25" customHeight="1" x14ac:dyDescent="0.15">
      <c r="A134" s="7"/>
      <c r="B134" s="631" t="str">
        <f>IF(ISBLANK(発行依頼書!L235),"",発行依頼書!L235)</f>
        <v/>
      </c>
      <c r="C134" s="632"/>
      <c r="D134" s="632"/>
      <c r="E134" s="632"/>
      <c r="F134" s="632"/>
      <c r="G134" s="633" t="str">
        <f>IF(ISBLANK(発行依頼書!C235),"",発行依頼書!C235)</f>
        <v/>
      </c>
      <c r="H134" s="633"/>
      <c r="I134" s="633"/>
      <c r="J134" s="633"/>
      <c r="K134" s="633"/>
      <c r="L134" s="633"/>
      <c r="M134" s="633"/>
      <c r="N134" s="633"/>
      <c r="O134" s="633"/>
      <c r="P134" s="633"/>
      <c r="Q134" s="633"/>
      <c r="R134" s="633"/>
      <c r="S134" s="633"/>
      <c r="T134" s="633"/>
      <c r="U134" s="633"/>
      <c r="V134" s="633"/>
      <c r="W134" s="587" t="str">
        <f>IF(ISBLANK(発行依頼書!F235),"",発行依頼書!F235)</f>
        <v/>
      </c>
      <c r="X134" s="587"/>
      <c r="Y134" s="587"/>
      <c r="Z134" s="587"/>
      <c r="AA134" s="587"/>
      <c r="AB134" s="587"/>
      <c r="AC134" s="587"/>
      <c r="AD134" s="587"/>
      <c r="AE134" s="587"/>
      <c r="AF134" s="588" t="str">
        <f>IF(ISBLANK(発行依頼書!W236),"",CONCATENATE(発行依頼書!W236,発行依頼書!X235))</f>
        <v/>
      </c>
      <c r="AG134" s="588"/>
      <c r="AH134" s="588"/>
      <c r="AI134" s="589"/>
      <c r="AJ134" s="10"/>
    </row>
    <row r="135" spans="1:36" ht="17.25" customHeight="1" x14ac:dyDescent="0.15">
      <c r="A135" s="7"/>
      <c r="B135" s="631" t="str">
        <f>IF(ISBLANK(発行依頼書!L237),"",発行依頼書!L237)</f>
        <v/>
      </c>
      <c r="C135" s="632"/>
      <c r="D135" s="632"/>
      <c r="E135" s="632"/>
      <c r="F135" s="632"/>
      <c r="G135" s="633" t="str">
        <f>IF(ISBLANK(発行依頼書!C237),"",発行依頼書!C237)</f>
        <v/>
      </c>
      <c r="H135" s="633"/>
      <c r="I135" s="633"/>
      <c r="J135" s="633"/>
      <c r="K135" s="633"/>
      <c r="L135" s="633"/>
      <c r="M135" s="633"/>
      <c r="N135" s="633"/>
      <c r="O135" s="633"/>
      <c r="P135" s="633"/>
      <c r="Q135" s="633"/>
      <c r="R135" s="633"/>
      <c r="S135" s="633"/>
      <c r="T135" s="633"/>
      <c r="U135" s="633"/>
      <c r="V135" s="633"/>
      <c r="W135" s="587" t="str">
        <f>IF(ISBLANK(発行依頼書!F237),"",発行依頼書!F237)</f>
        <v/>
      </c>
      <c r="X135" s="587"/>
      <c r="Y135" s="587"/>
      <c r="Z135" s="587"/>
      <c r="AA135" s="587"/>
      <c r="AB135" s="587"/>
      <c r="AC135" s="587"/>
      <c r="AD135" s="587"/>
      <c r="AE135" s="587"/>
      <c r="AF135" s="588" t="str">
        <f>IF(ISBLANK(発行依頼書!W238),"",CONCATENATE(発行依頼書!W238,発行依頼書!X237))</f>
        <v/>
      </c>
      <c r="AG135" s="588"/>
      <c r="AH135" s="588"/>
      <c r="AI135" s="589"/>
      <c r="AJ135" s="10"/>
    </row>
    <row r="136" spans="1:36" ht="17.25" customHeight="1" x14ac:dyDescent="0.15">
      <c r="A136" s="7"/>
      <c r="B136" s="631" t="str">
        <f>IF(ISBLANK(発行依頼書!L239),"",発行依頼書!L239)</f>
        <v/>
      </c>
      <c r="C136" s="632"/>
      <c r="D136" s="632"/>
      <c r="E136" s="632"/>
      <c r="F136" s="632"/>
      <c r="G136" s="633" t="str">
        <f>IF(ISBLANK(発行依頼書!C239),"",発行依頼書!C239)</f>
        <v/>
      </c>
      <c r="H136" s="633"/>
      <c r="I136" s="633"/>
      <c r="J136" s="633"/>
      <c r="K136" s="633"/>
      <c r="L136" s="633"/>
      <c r="M136" s="633"/>
      <c r="N136" s="633"/>
      <c r="O136" s="633"/>
      <c r="P136" s="633"/>
      <c r="Q136" s="633"/>
      <c r="R136" s="633"/>
      <c r="S136" s="633"/>
      <c r="T136" s="633"/>
      <c r="U136" s="633"/>
      <c r="V136" s="633"/>
      <c r="W136" s="587" t="str">
        <f>IF(ISBLANK(発行依頼書!F239),"",発行依頼書!F239)</f>
        <v/>
      </c>
      <c r="X136" s="587"/>
      <c r="Y136" s="587"/>
      <c r="Z136" s="587"/>
      <c r="AA136" s="587"/>
      <c r="AB136" s="587"/>
      <c r="AC136" s="587"/>
      <c r="AD136" s="587"/>
      <c r="AE136" s="587"/>
      <c r="AF136" s="588" t="str">
        <f>IF(ISBLANK(発行依頼書!W240),"",CONCATENATE(発行依頼書!W240,発行依頼書!X239))</f>
        <v/>
      </c>
      <c r="AG136" s="588"/>
      <c r="AH136" s="588"/>
      <c r="AI136" s="589"/>
      <c r="AJ136" s="10"/>
    </row>
    <row r="137" spans="1:36" ht="17.25" customHeight="1" x14ac:dyDescent="0.15">
      <c r="A137" s="7"/>
      <c r="B137" s="631" t="str">
        <f>IF(ISBLANK(発行依頼書!L241),"",発行依頼書!L241)</f>
        <v/>
      </c>
      <c r="C137" s="632"/>
      <c r="D137" s="632"/>
      <c r="E137" s="632"/>
      <c r="F137" s="632"/>
      <c r="G137" s="633" t="str">
        <f>IF(ISBLANK(発行依頼書!C241),"",発行依頼書!C241)</f>
        <v/>
      </c>
      <c r="H137" s="633"/>
      <c r="I137" s="633"/>
      <c r="J137" s="633"/>
      <c r="K137" s="633"/>
      <c r="L137" s="633"/>
      <c r="M137" s="633"/>
      <c r="N137" s="633"/>
      <c r="O137" s="633"/>
      <c r="P137" s="633"/>
      <c r="Q137" s="633"/>
      <c r="R137" s="633"/>
      <c r="S137" s="633"/>
      <c r="T137" s="633"/>
      <c r="U137" s="633"/>
      <c r="V137" s="633"/>
      <c r="W137" s="587" t="str">
        <f>IF(ISBLANK(発行依頼書!F241),"",発行依頼書!F241)</f>
        <v/>
      </c>
      <c r="X137" s="587"/>
      <c r="Y137" s="587"/>
      <c r="Z137" s="587"/>
      <c r="AA137" s="587"/>
      <c r="AB137" s="587"/>
      <c r="AC137" s="587"/>
      <c r="AD137" s="587"/>
      <c r="AE137" s="587"/>
      <c r="AF137" s="588" t="str">
        <f>IF(ISBLANK(発行依頼書!W242),"",CONCATENATE(発行依頼書!W242,発行依頼書!X241))</f>
        <v/>
      </c>
      <c r="AG137" s="588"/>
      <c r="AH137" s="588"/>
      <c r="AI137" s="589"/>
      <c r="AJ137" s="10"/>
    </row>
    <row r="138" spans="1:36" ht="17.25" customHeight="1" x14ac:dyDescent="0.15">
      <c r="A138" s="7"/>
      <c r="B138" s="631" t="str">
        <f>IF(ISBLANK(発行依頼書!L243),"",発行依頼書!L243)</f>
        <v/>
      </c>
      <c r="C138" s="632"/>
      <c r="D138" s="632"/>
      <c r="E138" s="632"/>
      <c r="F138" s="632"/>
      <c r="G138" s="633" t="str">
        <f>IF(ISBLANK(発行依頼書!C243),"",発行依頼書!C243)</f>
        <v/>
      </c>
      <c r="H138" s="633"/>
      <c r="I138" s="633"/>
      <c r="J138" s="633"/>
      <c r="K138" s="633"/>
      <c r="L138" s="633"/>
      <c r="M138" s="633"/>
      <c r="N138" s="633"/>
      <c r="O138" s="633"/>
      <c r="P138" s="633"/>
      <c r="Q138" s="633"/>
      <c r="R138" s="633"/>
      <c r="S138" s="633"/>
      <c r="T138" s="633"/>
      <c r="U138" s="633"/>
      <c r="V138" s="633"/>
      <c r="W138" s="587" t="str">
        <f>IF(ISBLANK(発行依頼書!F243),"",発行依頼書!F243)</f>
        <v/>
      </c>
      <c r="X138" s="587"/>
      <c r="Y138" s="587"/>
      <c r="Z138" s="587"/>
      <c r="AA138" s="587"/>
      <c r="AB138" s="587"/>
      <c r="AC138" s="587"/>
      <c r="AD138" s="587"/>
      <c r="AE138" s="587"/>
      <c r="AF138" s="588" t="str">
        <f>IF(ISBLANK(発行依頼書!W244),"",CONCATENATE(発行依頼書!W244,発行依頼書!X243))</f>
        <v/>
      </c>
      <c r="AG138" s="588"/>
      <c r="AH138" s="588"/>
      <c r="AI138" s="589"/>
      <c r="AJ138" s="10"/>
    </row>
    <row r="139" spans="1:36" ht="17.25" customHeight="1" x14ac:dyDescent="0.15">
      <c r="A139" s="7"/>
      <c r="B139" s="631" t="str">
        <f>IF(ISBLANK(発行依頼書!L245),"",発行依頼書!L245)</f>
        <v/>
      </c>
      <c r="C139" s="632"/>
      <c r="D139" s="632"/>
      <c r="E139" s="632"/>
      <c r="F139" s="632"/>
      <c r="G139" s="633" t="str">
        <f>IF(ISBLANK(発行依頼書!C245),"",発行依頼書!C245)</f>
        <v/>
      </c>
      <c r="H139" s="633"/>
      <c r="I139" s="633"/>
      <c r="J139" s="633"/>
      <c r="K139" s="633"/>
      <c r="L139" s="633"/>
      <c r="M139" s="633"/>
      <c r="N139" s="633"/>
      <c r="O139" s="633"/>
      <c r="P139" s="633"/>
      <c r="Q139" s="633"/>
      <c r="R139" s="633"/>
      <c r="S139" s="633"/>
      <c r="T139" s="633"/>
      <c r="U139" s="633"/>
      <c r="V139" s="633"/>
      <c r="W139" s="587" t="str">
        <f>IF(ISBLANK(発行依頼書!F245),"",発行依頼書!F245)</f>
        <v/>
      </c>
      <c r="X139" s="587"/>
      <c r="Y139" s="587"/>
      <c r="Z139" s="587"/>
      <c r="AA139" s="587"/>
      <c r="AB139" s="587"/>
      <c r="AC139" s="587"/>
      <c r="AD139" s="587"/>
      <c r="AE139" s="587"/>
      <c r="AF139" s="588" t="str">
        <f>IF(ISBLANK(発行依頼書!W246),"",CONCATENATE(発行依頼書!W246,発行依頼書!X245))</f>
        <v/>
      </c>
      <c r="AG139" s="588"/>
      <c r="AH139" s="588"/>
      <c r="AI139" s="589"/>
      <c r="AJ139" s="10"/>
    </row>
    <row r="140" spans="1:36" ht="17.25" customHeight="1" x14ac:dyDescent="0.15">
      <c r="A140" s="7"/>
      <c r="B140" s="631" t="str">
        <f>IF(ISBLANK(発行依頼書!L247),"",発行依頼書!L247)</f>
        <v/>
      </c>
      <c r="C140" s="632"/>
      <c r="D140" s="632"/>
      <c r="E140" s="632"/>
      <c r="F140" s="632"/>
      <c r="G140" s="633" t="str">
        <f>IF(ISBLANK(発行依頼書!C247),"",発行依頼書!C247)</f>
        <v/>
      </c>
      <c r="H140" s="633"/>
      <c r="I140" s="633"/>
      <c r="J140" s="633"/>
      <c r="K140" s="633"/>
      <c r="L140" s="633"/>
      <c r="M140" s="633"/>
      <c r="N140" s="633"/>
      <c r="O140" s="633"/>
      <c r="P140" s="633"/>
      <c r="Q140" s="633"/>
      <c r="R140" s="633"/>
      <c r="S140" s="633"/>
      <c r="T140" s="633"/>
      <c r="U140" s="633"/>
      <c r="V140" s="633"/>
      <c r="W140" s="587" t="str">
        <f>IF(ISBLANK(発行依頼書!F247),"",発行依頼書!F247)</f>
        <v/>
      </c>
      <c r="X140" s="587"/>
      <c r="Y140" s="587"/>
      <c r="Z140" s="587"/>
      <c r="AA140" s="587"/>
      <c r="AB140" s="587"/>
      <c r="AC140" s="587"/>
      <c r="AD140" s="587"/>
      <c r="AE140" s="587"/>
      <c r="AF140" s="588" t="str">
        <f>IF(ISBLANK(発行依頼書!W248),"",CONCATENATE(発行依頼書!W248,発行依頼書!X247))</f>
        <v/>
      </c>
      <c r="AG140" s="588"/>
      <c r="AH140" s="588"/>
      <c r="AI140" s="589"/>
      <c r="AJ140" s="10"/>
    </row>
    <row r="141" spans="1:36" ht="17.25" customHeight="1" x14ac:dyDescent="0.15">
      <c r="A141" s="7"/>
      <c r="B141" s="631" t="str">
        <f>IF(ISBLANK(発行依頼書!L249),"",発行依頼書!L249)</f>
        <v/>
      </c>
      <c r="C141" s="632"/>
      <c r="D141" s="632"/>
      <c r="E141" s="632"/>
      <c r="F141" s="632"/>
      <c r="G141" s="633" t="str">
        <f>IF(ISBLANK(発行依頼書!C249),"",発行依頼書!C249)</f>
        <v/>
      </c>
      <c r="H141" s="633"/>
      <c r="I141" s="633"/>
      <c r="J141" s="633"/>
      <c r="K141" s="633"/>
      <c r="L141" s="633"/>
      <c r="M141" s="633"/>
      <c r="N141" s="633"/>
      <c r="O141" s="633"/>
      <c r="P141" s="633"/>
      <c r="Q141" s="633"/>
      <c r="R141" s="633"/>
      <c r="S141" s="633"/>
      <c r="T141" s="633"/>
      <c r="U141" s="633"/>
      <c r="V141" s="633"/>
      <c r="W141" s="587" t="str">
        <f>IF(ISBLANK(発行依頼書!F249),"",発行依頼書!F249)</f>
        <v/>
      </c>
      <c r="X141" s="587"/>
      <c r="Y141" s="587"/>
      <c r="Z141" s="587"/>
      <c r="AA141" s="587"/>
      <c r="AB141" s="587"/>
      <c r="AC141" s="587"/>
      <c r="AD141" s="587"/>
      <c r="AE141" s="587"/>
      <c r="AF141" s="588" t="str">
        <f>IF(ISBLANK(発行依頼書!W250),"",CONCATENATE(発行依頼書!W250,発行依頼書!X249))</f>
        <v/>
      </c>
      <c r="AG141" s="588"/>
      <c r="AH141" s="588"/>
      <c r="AI141" s="589"/>
      <c r="AJ141" s="10"/>
    </row>
    <row r="142" spans="1:36" ht="17.25" customHeight="1" x14ac:dyDescent="0.15">
      <c r="A142" s="7"/>
      <c r="B142" s="631" t="str">
        <f>IF(ISBLANK(発行依頼書!L251),"",発行依頼書!L251)</f>
        <v/>
      </c>
      <c r="C142" s="632"/>
      <c r="D142" s="632"/>
      <c r="E142" s="632"/>
      <c r="F142" s="632"/>
      <c r="G142" s="633" t="str">
        <f>IF(ISBLANK(発行依頼書!C251),"",発行依頼書!C251)</f>
        <v/>
      </c>
      <c r="H142" s="633"/>
      <c r="I142" s="633"/>
      <c r="J142" s="633"/>
      <c r="K142" s="633"/>
      <c r="L142" s="633"/>
      <c r="M142" s="633"/>
      <c r="N142" s="633"/>
      <c r="O142" s="633"/>
      <c r="P142" s="633"/>
      <c r="Q142" s="633"/>
      <c r="R142" s="633"/>
      <c r="S142" s="633"/>
      <c r="T142" s="633"/>
      <c r="U142" s="633"/>
      <c r="V142" s="633"/>
      <c r="W142" s="587" t="str">
        <f>IF(ISBLANK(発行依頼書!F251),"",発行依頼書!F251)</f>
        <v/>
      </c>
      <c r="X142" s="587"/>
      <c r="Y142" s="587"/>
      <c r="Z142" s="587"/>
      <c r="AA142" s="587"/>
      <c r="AB142" s="587"/>
      <c r="AC142" s="587"/>
      <c r="AD142" s="587"/>
      <c r="AE142" s="587"/>
      <c r="AF142" s="588" t="str">
        <f>IF(ISBLANK(発行依頼書!W252),"",CONCATENATE(発行依頼書!W252,発行依頼書!X251))</f>
        <v/>
      </c>
      <c r="AG142" s="588"/>
      <c r="AH142" s="588"/>
      <c r="AI142" s="589"/>
      <c r="AJ142" s="10"/>
    </row>
    <row r="143" spans="1:36" ht="17.25" customHeight="1" x14ac:dyDescent="0.15">
      <c r="A143" s="7"/>
      <c r="B143" s="631" t="str">
        <f>IF(ISBLANK(発行依頼書!L253),"",発行依頼書!L253)</f>
        <v/>
      </c>
      <c r="C143" s="632"/>
      <c r="D143" s="632"/>
      <c r="E143" s="632"/>
      <c r="F143" s="632"/>
      <c r="G143" s="633" t="str">
        <f>IF(ISBLANK(発行依頼書!C253),"",発行依頼書!C253)</f>
        <v/>
      </c>
      <c r="H143" s="633"/>
      <c r="I143" s="633"/>
      <c r="J143" s="633"/>
      <c r="K143" s="633"/>
      <c r="L143" s="633"/>
      <c r="M143" s="633"/>
      <c r="N143" s="633"/>
      <c r="O143" s="633"/>
      <c r="P143" s="633"/>
      <c r="Q143" s="633"/>
      <c r="R143" s="633"/>
      <c r="S143" s="633"/>
      <c r="T143" s="633"/>
      <c r="U143" s="633"/>
      <c r="V143" s="633"/>
      <c r="W143" s="587" t="str">
        <f>IF(ISBLANK(発行依頼書!F253),"",発行依頼書!F253)</f>
        <v/>
      </c>
      <c r="X143" s="587"/>
      <c r="Y143" s="587"/>
      <c r="Z143" s="587"/>
      <c r="AA143" s="587"/>
      <c r="AB143" s="587"/>
      <c r="AC143" s="587"/>
      <c r="AD143" s="587"/>
      <c r="AE143" s="587"/>
      <c r="AF143" s="588" t="str">
        <f>IF(ISBLANK(発行依頼書!W254),"",CONCATENATE(発行依頼書!W254,発行依頼書!X253))</f>
        <v/>
      </c>
      <c r="AG143" s="588"/>
      <c r="AH143" s="588"/>
      <c r="AI143" s="589"/>
      <c r="AJ143" s="10"/>
    </row>
    <row r="144" spans="1:36" ht="17.25" customHeight="1" x14ac:dyDescent="0.15">
      <c r="A144" s="7"/>
      <c r="B144" s="631" t="str">
        <f>IF(ISBLANK(発行依頼書!L255),"",発行依頼書!L255)</f>
        <v/>
      </c>
      <c r="C144" s="632"/>
      <c r="D144" s="632"/>
      <c r="E144" s="632"/>
      <c r="F144" s="632"/>
      <c r="G144" s="633" t="str">
        <f>IF(ISBLANK(発行依頼書!C255),"",発行依頼書!C255)</f>
        <v/>
      </c>
      <c r="H144" s="633"/>
      <c r="I144" s="633"/>
      <c r="J144" s="633"/>
      <c r="K144" s="633"/>
      <c r="L144" s="633"/>
      <c r="M144" s="633"/>
      <c r="N144" s="633"/>
      <c r="O144" s="633"/>
      <c r="P144" s="633"/>
      <c r="Q144" s="633"/>
      <c r="R144" s="633"/>
      <c r="S144" s="633"/>
      <c r="T144" s="633"/>
      <c r="U144" s="633"/>
      <c r="V144" s="633"/>
      <c r="W144" s="587" t="str">
        <f>IF(ISBLANK(発行依頼書!F255),"",発行依頼書!F255)</f>
        <v/>
      </c>
      <c r="X144" s="587"/>
      <c r="Y144" s="587"/>
      <c r="Z144" s="587"/>
      <c r="AA144" s="587"/>
      <c r="AB144" s="587"/>
      <c r="AC144" s="587"/>
      <c r="AD144" s="587"/>
      <c r="AE144" s="587"/>
      <c r="AF144" s="588" t="str">
        <f>IF(ISBLANK(発行依頼書!W256),"",CONCATENATE(発行依頼書!W256,発行依頼書!X255))</f>
        <v/>
      </c>
      <c r="AG144" s="588"/>
      <c r="AH144" s="588"/>
      <c r="AI144" s="589"/>
      <c r="AJ144" s="10"/>
    </row>
    <row r="145" spans="1:36" ht="17.25" customHeight="1" x14ac:dyDescent="0.15">
      <c r="A145" s="7"/>
      <c r="B145" s="631" t="str">
        <f>IF(ISBLANK(発行依頼書!L257),"",発行依頼書!L257)</f>
        <v/>
      </c>
      <c r="C145" s="632"/>
      <c r="D145" s="632"/>
      <c r="E145" s="632"/>
      <c r="F145" s="632"/>
      <c r="G145" s="633" t="str">
        <f>IF(ISBLANK(発行依頼書!C257),"",発行依頼書!C257)</f>
        <v/>
      </c>
      <c r="H145" s="633"/>
      <c r="I145" s="633"/>
      <c r="J145" s="633"/>
      <c r="K145" s="633"/>
      <c r="L145" s="633"/>
      <c r="M145" s="633"/>
      <c r="N145" s="633"/>
      <c r="O145" s="633"/>
      <c r="P145" s="633"/>
      <c r="Q145" s="633"/>
      <c r="R145" s="633"/>
      <c r="S145" s="633"/>
      <c r="T145" s="633"/>
      <c r="U145" s="633"/>
      <c r="V145" s="633"/>
      <c r="W145" s="587" t="str">
        <f>IF(ISBLANK(発行依頼書!F257),"",発行依頼書!F257)</f>
        <v/>
      </c>
      <c r="X145" s="587"/>
      <c r="Y145" s="587"/>
      <c r="Z145" s="587"/>
      <c r="AA145" s="587"/>
      <c r="AB145" s="587"/>
      <c r="AC145" s="587"/>
      <c r="AD145" s="587"/>
      <c r="AE145" s="587"/>
      <c r="AF145" s="588" t="str">
        <f>IF(ISBLANK(発行依頼書!W258),"",CONCATENATE(発行依頼書!W258,発行依頼書!X257))</f>
        <v/>
      </c>
      <c r="AG145" s="588"/>
      <c r="AH145" s="588"/>
      <c r="AI145" s="589"/>
      <c r="AJ145" s="10"/>
    </row>
    <row r="146" spans="1:36" ht="17.25" customHeight="1" x14ac:dyDescent="0.15">
      <c r="A146" s="7"/>
      <c r="B146" s="631" t="str">
        <f>IF(ISBLANK(発行依頼書!L259),"",発行依頼書!L259)</f>
        <v/>
      </c>
      <c r="C146" s="632"/>
      <c r="D146" s="632"/>
      <c r="E146" s="632"/>
      <c r="F146" s="632"/>
      <c r="G146" s="633" t="str">
        <f>IF(ISBLANK(発行依頼書!C259),"",発行依頼書!C259)</f>
        <v/>
      </c>
      <c r="H146" s="633"/>
      <c r="I146" s="633"/>
      <c r="J146" s="633"/>
      <c r="K146" s="633"/>
      <c r="L146" s="633"/>
      <c r="M146" s="633"/>
      <c r="N146" s="633"/>
      <c r="O146" s="633"/>
      <c r="P146" s="633"/>
      <c r="Q146" s="633"/>
      <c r="R146" s="633"/>
      <c r="S146" s="633"/>
      <c r="T146" s="633"/>
      <c r="U146" s="633"/>
      <c r="V146" s="633"/>
      <c r="W146" s="587" t="str">
        <f>IF(ISBLANK(発行依頼書!F259),"",発行依頼書!F259)</f>
        <v/>
      </c>
      <c r="X146" s="587"/>
      <c r="Y146" s="587"/>
      <c r="Z146" s="587"/>
      <c r="AA146" s="587"/>
      <c r="AB146" s="587"/>
      <c r="AC146" s="587"/>
      <c r="AD146" s="587"/>
      <c r="AE146" s="587"/>
      <c r="AF146" s="588" t="str">
        <f>IF(ISBLANK(発行依頼書!W260),"",CONCATENATE(発行依頼書!W260,発行依頼書!X259))</f>
        <v/>
      </c>
      <c r="AG146" s="588"/>
      <c r="AH146" s="588"/>
      <c r="AI146" s="589"/>
      <c r="AJ146" s="10"/>
    </row>
    <row r="147" spans="1:36" ht="17.25" customHeight="1" x14ac:dyDescent="0.15">
      <c r="A147" s="7"/>
      <c r="B147" s="631" t="str">
        <f>IF(ISBLANK(発行依頼書!L261),"",発行依頼書!L261)</f>
        <v/>
      </c>
      <c r="C147" s="632"/>
      <c r="D147" s="632"/>
      <c r="E147" s="632"/>
      <c r="F147" s="632"/>
      <c r="G147" s="633" t="str">
        <f>IF(ISBLANK(発行依頼書!C261),"",発行依頼書!C261)</f>
        <v/>
      </c>
      <c r="H147" s="633"/>
      <c r="I147" s="633"/>
      <c r="J147" s="633"/>
      <c r="K147" s="633"/>
      <c r="L147" s="633"/>
      <c r="M147" s="633"/>
      <c r="N147" s="633"/>
      <c r="O147" s="633"/>
      <c r="P147" s="633"/>
      <c r="Q147" s="633"/>
      <c r="R147" s="633"/>
      <c r="S147" s="633"/>
      <c r="T147" s="633"/>
      <c r="U147" s="633"/>
      <c r="V147" s="633"/>
      <c r="W147" s="587" t="str">
        <f>IF(ISBLANK(発行依頼書!F261),"",発行依頼書!F261)</f>
        <v/>
      </c>
      <c r="X147" s="587"/>
      <c r="Y147" s="587"/>
      <c r="Z147" s="587"/>
      <c r="AA147" s="587"/>
      <c r="AB147" s="587"/>
      <c r="AC147" s="587"/>
      <c r="AD147" s="587"/>
      <c r="AE147" s="587"/>
      <c r="AF147" s="588" t="str">
        <f>IF(ISBLANK(発行依頼書!W262),"",CONCATENATE(発行依頼書!W262,発行依頼書!X261))</f>
        <v/>
      </c>
      <c r="AG147" s="588"/>
      <c r="AH147" s="588"/>
      <c r="AI147" s="589"/>
      <c r="AJ147" s="10"/>
    </row>
    <row r="148" spans="1:36" ht="17.25" customHeight="1" x14ac:dyDescent="0.15">
      <c r="A148" s="7"/>
      <c r="B148" s="631" t="str">
        <f>IF(ISBLANK(発行依頼書!L263),"",発行依頼書!L263)</f>
        <v/>
      </c>
      <c r="C148" s="632"/>
      <c r="D148" s="632"/>
      <c r="E148" s="632"/>
      <c r="F148" s="632"/>
      <c r="G148" s="633" t="str">
        <f>IF(ISBLANK(発行依頼書!C263),"",発行依頼書!C263)</f>
        <v/>
      </c>
      <c r="H148" s="633"/>
      <c r="I148" s="633"/>
      <c r="J148" s="633"/>
      <c r="K148" s="633"/>
      <c r="L148" s="633"/>
      <c r="M148" s="633"/>
      <c r="N148" s="633"/>
      <c r="O148" s="633"/>
      <c r="P148" s="633"/>
      <c r="Q148" s="633"/>
      <c r="R148" s="633"/>
      <c r="S148" s="633"/>
      <c r="T148" s="633"/>
      <c r="U148" s="633"/>
      <c r="V148" s="633"/>
      <c r="W148" s="587" t="str">
        <f>IF(ISBLANK(発行依頼書!F263),"",発行依頼書!F263)</f>
        <v/>
      </c>
      <c r="X148" s="587"/>
      <c r="Y148" s="587"/>
      <c r="Z148" s="587"/>
      <c r="AA148" s="587"/>
      <c r="AB148" s="587"/>
      <c r="AC148" s="587"/>
      <c r="AD148" s="587"/>
      <c r="AE148" s="587"/>
      <c r="AF148" s="588" t="str">
        <f>IF(ISBLANK(発行依頼書!W264),"",CONCATENATE(発行依頼書!W264,発行依頼書!X263))</f>
        <v/>
      </c>
      <c r="AG148" s="588"/>
      <c r="AH148" s="588"/>
      <c r="AI148" s="589"/>
      <c r="AJ148" s="10"/>
    </row>
    <row r="149" spans="1:36" ht="17.25" customHeight="1" x14ac:dyDescent="0.15">
      <c r="A149" s="7"/>
      <c r="B149" s="631" t="str">
        <f>IF(ISBLANK(発行依頼書!L265),"",発行依頼書!L265)</f>
        <v/>
      </c>
      <c r="C149" s="632"/>
      <c r="D149" s="632"/>
      <c r="E149" s="632"/>
      <c r="F149" s="632"/>
      <c r="G149" s="633" t="str">
        <f>IF(ISBLANK(発行依頼書!C265),"",発行依頼書!C265)</f>
        <v/>
      </c>
      <c r="H149" s="633"/>
      <c r="I149" s="633"/>
      <c r="J149" s="633"/>
      <c r="K149" s="633"/>
      <c r="L149" s="633"/>
      <c r="M149" s="633"/>
      <c r="N149" s="633"/>
      <c r="O149" s="633"/>
      <c r="P149" s="633"/>
      <c r="Q149" s="633"/>
      <c r="R149" s="633"/>
      <c r="S149" s="633"/>
      <c r="T149" s="633"/>
      <c r="U149" s="633"/>
      <c r="V149" s="633"/>
      <c r="W149" s="587" t="str">
        <f>IF(ISBLANK(発行依頼書!F265),"",発行依頼書!F265)</f>
        <v/>
      </c>
      <c r="X149" s="587"/>
      <c r="Y149" s="587"/>
      <c r="Z149" s="587"/>
      <c r="AA149" s="587"/>
      <c r="AB149" s="587"/>
      <c r="AC149" s="587"/>
      <c r="AD149" s="587"/>
      <c r="AE149" s="587"/>
      <c r="AF149" s="588" t="str">
        <f>IF(ISBLANK(発行依頼書!W266),"",CONCATENATE(発行依頼書!W266,発行依頼書!X265))</f>
        <v/>
      </c>
      <c r="AG149" s="588"/>
      <c r="AH149" s="588"/>
      <c r="AI149" s="589"/>
      <c r="AJ149" s="10"/>
    </row>
    <row r="150" spans="1:36" ht="17.25" customHeight="1" x14ac:dyDescent="0.15">
      <c r="A150" s="7"/>
      <c r="B150" s="631" t="str">
        <f>IF(ISBLANK(発行依頼書!L267),"",発行依頼書!L267)</f>
        <v/>
      </c>
      <c r="C150" s="632"/>
      <c r="D150" s="632"/>
      <c r="E150" s="632"/>
      <c r="F150" s="632"/>
      <c r="G150" s="633" t="str">
        <f>IF(ISBLANK(発行依頼書!C267),"",発行依頼書!C267)</f>
        <v/>
      </c>
      <c r="H150" s="633"/>
      <c r="I150" s="633"/>
      <c r="J150" s="633"/>
      <c r="K150" s="633"/>
      <c r="L150" s="633"/>
      <c r="M150" s="633"/>
      <c r="N150" s="633"/>
      <c r="O150" s="633"/>
      <c r="P150" s="633"/>
      <c r="Q150" s="633"/>
      <c r="R150" s="633"/>
      <c r="S150" s="633"/>
      <c r="T150" s="633"/>
      <c r="U150" s="633"/>
      <c r="V150" s="633"/>
      <c r="W150" s="587" t="str">
        <f>IF(ISBLANK(発行依頼書!F267),"",発行依頼書!F267)</f>
        <v/>
      </c>
      <c r="X150" s="587"/>
      <c r="Y150" s="587"/>
      <c r="Z150" s="587"/>
      <c r="AA150" s="587"/>
      <c r="AB150" s="587"/>
      <c r="AC150" s="587"/>
      <c r="AD150" s="587"/>
      <c r="AE150" s="587"/>
      <c r="AF150" s="588" t="str">
        <f>IF(ISBLANK(発行依頼書!W268),"",CONCATENATE(発行依頼書!W268,発行依頼書!X267))</f>
        <v/>
      </c>
      <c r="AG150" s="588"/>
      <c r="AH150" s="588"/>
      <c r="AI150" s="589"/>
      <c r="AJ150" s="10"/>
    </row>
    <row r="151" spans="1:36" ht="17.25" customHeight="1" x14ac:dyDescent="0.15">
      <c r="A151" s="7"/>
      <c r="B151" s="631" t="str">
        <f>IF(ISBLANK(発行依頼書!L269),"",発行依頼書!L269)</f>
        <v/>
      </c>
      <c r="C151" s="632"/>
      <c r="D151" s="632"/>
      <c r="E151" s="632"/>
      <c r="F151" s="632"/>
      <c r="G151" s="633" t="str">
        <f>IF(ISBLANK(発行依頼書!C269),"",発行依頼書!C269)</f>
        <v/>
      </c>
      <c r="H151" s="633"/>
      <c r="I151" s="633"/>
      <c r="J151" s="633"/>
      <c r="K151" s="633"/>
      <c r="L151" s="633"/>
      <c r="M151" s="633"/>
      <c r="N151" s="633"/>
      <c r="O151" s="633"/>
      <c r="P151" s="633"/>
      <c r="Q151" s="633"/>
      <c r="R151" s="633"/>
      <c r="S151" s="633"/>
      <c r="T151" s="633"/>
      <c r="U151" s="633"/>
      <c r="V151" s="633"/>
      <c r="W151" s="587" t="str">
        <f>IF(ISBLANK(発行依頼書!F269),"",発行依頼書!F269)</f>
        <v/>
      </c>
      <c r="X151" s="587"/>
      <c r="Y151" s="587"/>
      <c r="Z151" s="587"/>
      <c r="AA151" s="587"/>
      <c r="AB151" s="587"/>
      <c r="AC151" s="587"/>
      <c r="AD151" s="587"/>
      <c r="AE151" s="587"/>
      <c r="AF151" s="588" t="str">
        <f>IF(ISBLANK(発行依頼書!W270),"",CONCATENATE(発行依頼書!W270,発行依頼書!X269))</f>
        <v/>
      </c>
      <c r="AG151" s="588"/>
      <c r="AH151" s="588"/>
      <c r="AI151" s="589"/>
      <c r="AJ151" s="10"/>
    </row>
    <row r="152" spans="1:36" ht="17.25" customHeight="1" x14ac:dyDescent="0.15">
      <c r="A152" s="7"/>
      <c r="B152" s="631" t="str">
        <f>IF(ISBLANK(発行依頼書!L271),"",発行依頼書!L271)</f>
        <v/>
      </c>
      <c r="C152" s="632"/>
      <c r="D152" s="632"/>
      <c r="E152" s="632"/>
      <c r="F152" s="632"/>
      <c r="G152" s="633" t="str">
        <f>IF(ISBLANK(発行依頼書!C271),"",発行依頼書!C271)</f>
        <v/>
      </c>
      <c r="H152" s="633"/>
      <c r="I152" s="633"/>
      <c r="J152" s="633"/>
      <c r="K152" s="633"/>
      <c r="L152" s="633"/>
      <c r="M152" s="633"/>
      <c r="N152" s="633"/>
      <c r="O152" s="633"/>
      <c r="P152" s="633"/>
      <c r="Q152" s="633"/>
      <c r="R152" s="633"/>
      <c r="S152" s="633"/>
      <c r="T152" s="633"/>
      <c r="U152" s="633"/>
      <c r="V152" s="633"/>
      <c r="W152" s="587" t="str">
        <f>IF(ISBLANK(発行依頼書!F271),"",発行依頼書!F271)</f>
        <v/>
      </c>
      <c r="X152" s="587"/>
      <c r="Y152" s="587"/>
      <c r="Z152" s="587"/>
      <c r="AA152" s="587"/>
      <c r="AB152" s="587"/>
      <c r="AC152" s="587"/>
      <c r="AD152" s="587"/>
      <c r="AE152" s="587"/>
      <c r="AF152" s="588" t="str">
        <f>IF(ISBLANK(発行依頼書!W272),"",CONCATENATE(発行依頼書!W272,発行依頼書!X271))</f>
        <v/>
      </c>
      <c r="AG152" s="588"/>
      <c r="AH152" s="588"/>
      <c r="AI152" s="589"/>
      <c r="AJ152" s="10"/>
    </row>
    <row r="153" spans="1:36" ht="17.25" customHeight="1" x14ac:dyDescent="0.15">
      <c r="A153" s="7"/>
      <c r="B153" s="631" t="str">
        <f>IF(ISBLANK(発行依頼書!L273),"",発行依頼書!L273)</f>
        <v/>
      </c>
      <c r="C153" s="632"/>
      <c r="D153" s="632"/>
      <c r="E153" s="632"/>
      <c r="F153" s="632"/>
      <c r="G153" s="633" t="str">
        <f>IF(ISBLANK(発行依頼書!C273),"",発行依頼書!C273)</f>
        <v/>
      </c>
      <c r="H153" s="633"/>
      <c r="I153" s="633"/>
      <c r="J153" s="633"/>
      <c r="K153" s="633"/>
      <c r="L153" s="633"/>
      <c r="M153" s="633"/>
      <c r="N153" s="633"/>
      <c r="O153" s="633"/>
      <c r="P153" s="633"/>
      <c r="Q153" s="633"/>
      <c r="R153" s="633"/>
      <c r="S153" s="633"/>
      <c r="T153" s="633"/>
      <c r="U153" s="633"/>
      <c r="V153" s="633"/>
      <c r="W153" s="587" t="str">
        <f>IF(ISBLANK(発行依頼書!F273),"",発行依頼書!F273)</f>
        <v/>
      </c>
      <c r="X153" s="587"/>
      <c r="Y153" s="587"/>
      <c r="Z153" s="587"/>
      <c r="AA153" s="587"/>
      <c r="AB153" s="587"/>
      <c r="AC153" s="587"/>
      <c r="AD153" s="587"/>
      <c r="AE153" s="587"/>
      <c r="AF153" s="588" t="str">
        <f>IF(ISBLANK(発行依頼書!W274),"",CONCATENATE(発行依頼書!W274,発行依頼書!X273))</f>
        <v/>
      </c>
      <c r="AG153" s="588"/>
      <c r="AH153" s="588"/>
      <c r="AI153" s="589"/>
      <c r="AJ153" s="10"/>
    </row>
    <row r="154" spans="1:36" ht="17.25" customHeight="1" x14ac:dyDescent="0.15">
      <c r="A154" s="7"/>
      <c r="B154" s="631" t="str">
        <f>IF(ISBLANK(発行依頼書!L275),"",発行依頼書!L275)</f>
        <v/>
      </c>
      <c r="C154" s="632"/>
      <c r="D154" s="632"/>
      <c r="E154" s="632"/>
      <c r="F154" s="632"/>
      <c r="G154" s="633" t="str">
        <f>IF(ISBLANK(発行依頼書!C275),"",発行依頼書!C275)</f>
        <v/>
      </c>
      <c r="H154" s="633"/>
      <c r="I154" s="633"/>
      <c r="J154" s="633"/>
      <c r="K154" s="633"/>
      <c r="L154" s="633"/>
      <c r="M154" s="633"/>
      <c r="N154" s="633"/>
      <c r="O154" s="633"/>
      <c r="P154" s="633"/>
      <c r="Q154" s="633"/>
      <c r="R154" s="633"/>
      <c r="S154" s="633"/>
      <c r="T154" s="633"/>
      <c r="U154" s="633"/>
      <c r="V154" s="633"/>
      <c r="W154" s="587" t="str">
        <f>IF(ISBLANK(発行依頼書!F275),"",発行依頼書!F275)</f>
        <v/>
      </c>
      <c r="X154" s="587"/>
      <c r="Y154" s="587"/>
      <c r="Z154" s="587"/>
      <c r="AA154" s="587"/>
      <c r="AB154" s="587"/>
      <c r="AC154" s="587"/>
      <c r="AD154" s="587"/>
      <c r="AE154" s="587"/>
      <c r="AF154" s="588" t="str">
        <f>IF(ISBLANK(発行依頼書!W276),"",CONCATENATE(発行依頼書!W276,発行依頼書!X275))</f>
        <v/>
      </c>
      <c r="AG154" s="588"/>
      <c r="AH154" s="588"/>
      <c r="AI154" s="589"/>
      <c r="AJ154" s="10"/>
    </row>
    <row r="155" spans="1:36" ht="17.25" customHeight="1" x14ac:dyDescent="0.15">
      <c r="A155" s="7"/>
      <c r="B155" s="631" t="str">
        <f>IF(ISBLANK(発行依頼書!L277),"",発行依頼書!L277)</f>
        <v/>
      </c>
      <c r="C155" s="632"/>
      <c r="D155" s="632"/>
      <c r="E155" s="632"/>
      <c r="F155" s="632"/>
      <c r="G155" s="633" t="str">
        <f>IF(ISBLANK(発行依頼書!C277),"",発行依頼書!C277)</f>
        <v/>
      </c>
      <c r="H155" s="633"/>
      <c r="I155" s="633"/>
      <c r="J155" s="633"/>
      <c r="K155" s="633"/>
      <c r="L155" s="633"/>
      <c r="M155" s="633"/>
      <c r="N155" s="633"/>
      <c r="O155" s="633"/>
      <c r="P155" s="633"/>
      <c r="Q155" s="633"/>
      <c r="R155" s="633"/>
      <c r="S155" s="633"/>
      <c r="T155" s="633"/>
      <c r="U155" s="633"/>
      <c r="V155" s="633"/>
      <c r="W155" s="587" t="str">
        <f>IF(ISBLANK(発行依頼書!F277),"",発行依頼書!F277)</f>
        <v/>
      </c>
      <c r="X155" s="587"/>
      <c r="Y155" s="587"/>
      <c r="Z155" s="587"/>
      <c r="AA155" s="587"/>
      <c r="AB155" s="587"/>
      <c r="AC155" s="587"/>
      <c r="AD155" s="587"/>
      <c r="AE155" s="587"/>
      <c r="AF155" s="588" t="str">
        <f>IF(ISBLANK(発行依頼書!W278),"",CONCATENATE(発行依頼書!W278,発行依頼書!X277))</f>
        <v/>
      </c>
      <c r="AG155" s="588"/>
      <c r="AH155" s="588"/>
      <c r="AI155" s="589"/>
      <c r="AJ155" s="10"/>
    </row>
    <row r="156" spans="1:36" ht="17.25" customHeight="1" x14ac:dyDescent="0.15">
      <c r="A156" s="7"/>
      <c r="B156" s="631" t="str">
        <f>IF(ISBLANK(発行依頼書!L279),"",発行依頼書!L279)</f>
        <v/>
      </c>
      <c r="C156" s="632"/>
      <c r="D156" s="632"/>
      <c r="E156" s="632"/>
      <c r="F156" s="632"/>
      <c r="G156" s="633" t="str">
        <f>IF(ISBLANK(発行依頼書!C279),"",発行依頼書!C279)</f>
        <v/>
      </c>
      <c r="H156" s="633"/>
      <c r="I156" s="633"/>
      <c r="J156" s="633"/>
      <c r="K156" s="633"/>
      <c r="L156" s="633"/>
      <c r="M156" s="633"/>
      <c r="N156" s="633"/>
      <c r="O156" s="633"/>
      <c r="P156" s="633"/>
      <c r="Q156" s="633"/>
      <c r="R156" s="633"/>
      <c r="S156" s="633"/>
      <c r="T156" s="633"/>
      <c r="U156" s="633"/>
      <c r="V156" s="633"/>
      <c r="W156" s="587" t="str">
        <f>IF(ISBLANK(発行依頼書!F279),"",発行依頼書!F279)</f>
        <v/>
      </c>
      <c r="X156" s="587"/>
      <c r="Y156" s="587"/>
      <c r="Z156" s="587"/>
      <c r="AA156" s="587"/>
      <c r="AB156" s="587"/>
      <c r="AC156" s="587"/>
      <c r="AD156" s="587"/>
      <c r="AE156" s="587"/>
      <c r="AF156" s="588" t="str">
        <f>IF(ISBLANK(発行依頼書!W280),"",CONCATENATE(発行依頼書!W280,発行依頼書!X279))</f>
        <v/>
      </c>
      <c r="AG156" s="588"/>
      <c r="AH156" s="588"/>
      <c r="AI156" s="589"/>
      <c r="AJ156" s="10"/>
    </row>
    <row r="157" spans="1:36" ht="17.25" customHeight="1" x14ac:dyDescent="0.15">
      <c r="A157" s="7"/>
      <c r="B157" s="631" t="str">
        <f>IF(ISBLANK(発行依頼書!L281),"",発行依頼書!L281)</f>
        <v/>
      </c>
      <c r="C157" s="632"/>
      <c r="D157" s="632"/>
      <c r="E157" s="632"/>
      <c r="F157" s="632"/>
      <c r="G157" s="633" t="str">
        <f>IF(ISBLANK(発行依頼書!C281),"",発行依頼書!C281)</f>
        <v/>
      </c>
      <c r="H157" s="633"/>
      <c r="I157" s="633"/>
      <c r="J157" s="633"/>
      <c r="K157" s="633"/>
      <c r="L157" s="633"/>
      <c r="M157" s="633"/>
      <c r="N157" s="633"/>
      <c r="O157" s="633"/>
      <c r="P157" s="633"/>
      <c r="Q157" s="633"/>
      <c r="R157" s="633"/>
      <c r="S157" s="633"/>
      <c r="T157" s="633"/>
      <c r="U157" s="633"/>
      <c r="V157" s="633"/>
      <c r="W157" s="587" t="str">
        <f>IF(ISBLANK(発行依頼書!F281),"",発行依頼書!F281)</f>
        <v/>
      </c>
      <c r="X157" s="587"/>
      <c r="Y157" s="587"/>
      <c r="Z157" s="587"/>
      <c r="AA157" s="587"/>
      <c r="AB157" s="587"/>
      <c r="AC157" s="587"/>
      <c r="AD157" s="587"/>
      <c r="AE157" s="587"/>
      <c r="AF157" s="588" t="str">
        <f>IF(ISBLANK(発行依頼書!W282),"",CONCATENATE(発行依頼書!W282,発行依頼書!X281))</f>
        <v/>
      </c>
      <c r="AG157" s="588"/>
      <c r="AH157" s="588"/>
      <c r="AI157" s="589"/>
      <c r="AJ157" s="10"/>
    </row>
    <row r="158" spans="1:36" ht="17.25" customHeight="1" x14ac:dyDescent="0.15">
      <c r="A158" s="7"/>
      <c r="B158" s="631" t="str">
        <f>IF(ISBLANK(発行依頼書!L283),"",発行依頼書!L283)</f>
        <v/>
      </c>
      <c r="C158" s="632"/>
      <c r="D158" s="632"/>
      <c r="E158" s="632"/>
      <c r="F158" s="632"/>
      <c r="G158" s="633" t="str">
        <f>IF(ISBLANK(発行依頼書!C283),"",発行依頼書!C283)</f>
        <v/>
      </c>
      <c r="H158" s="633"/>
      <c r="I158" s="633"/>
      <c r="J158" s="633"/>
      <c r="K158" s="633"/>
      <c r="L158" s="633"/>
      <c r="M158" s="633"/>
      <c r="N158" s="633"/>
      <c r="O158" s="633"/>
      <c r="P158" s="633"/>
      <c r="Q158" s="633"/>
      <c r="R158" s="633"/>
      <c r="S158" s="633"/>
      <c r="T158" s="633"/>
      <c r="U158" s="633"/>
      <c r="V158" s="633"/>
      <c r="W158" s="587" t="str">
        <f>IF(ISBLANK(発行依頼書!F283),"",発行依頼書!F283)</f>
        <v/>
      </c>
      <c r="X158" s="587"/>
      <c r="Y158" s="587"/>
      <c r="Z158" s="587"/>
      <c r="AA158" s="587"/>
      <c r="AB158" s="587"/>
      <c r="AC158" s="587"/>
      <c r="AD158" s="587"/>
      <c r="AE158" s="587"/>
      <c r="AF158" s="588" t="str">
        <f>IF(ISBLANK(発行依頼書!W284),"",CONCATENATE(発行依頼書!W284,発行依頼書!X283))</f>
        <v/>
      </c>
      <c r="AG158" s="588"/>
      <c r="AH158" s="588"/>
      <c r="AI158" s="589"/>
      <c r="AJ158" s="10"/>
    </row>
    <row r="159" spans="1:36" ht="17.25" customHeight="1" x14ac:dyDescent="0.15">
      <c r="A159" s="7"/>
      <c r="B159" s="634" t="str">
        <f>IF(ISBLANK(発行依頼書!L285),"",発行依頼書!L285)</f>
        <v/>
      </c>
      <c r="C159" s="635"/>
      <c r="D159" s="635"/>
      <c r="E159" s="635"/>
      <c r="F159" s="635"/>
      <c r="G159" s="636" t="str">
        <f>IF(ISBLANK(発行依頼書!C285),"",発行依頼書!C285)</f>
        <v/>
      </c>
      <c r="H159" s="636"/>
      <c r="I159" s="636"/>
      <c r="J159" s="636"/>
      <c r="K159" s="636"/>
      <c r="L159" s="636"/>
      <c r="M159" s="636"/>
      <c r="N159" s="636"/>
      <c r="O159" s="636"/>
      <c r="P159" s="636"/>
      <c r="Q159" s="636"/>
      <c r="R159" s="636"/>
      <c r="S159" s="636"/>
      <c r="T159" s="636"/>
      <c r="U159" s="636"/>
      <c r="V159" s="636"/>
      <c r="W159" s="595" t="str">
        <f>IF(ISBLANK(発行依頼書!F285),"",発行依頼書!F285)</f>
        <v/>
      </c>
      <c r="X159" s="595"/>
      <c r="Y159" s="595"/>
      <c r="Z159" s="595"/>
      <c r="AA159" s="595"/>
      <c r="AB159" s="595"/>
      <c r="AC159" s="595"/>
      <c r="AD159" s="595"/>
      <c r="AE159" s="595"/>
      <c r="AF159" s="596" t="str">
        <f>IF(ISBLANK(発行依頼書!W286),"",CONCATENATE(発行依頼書!W286,発行依頼書!X285))</f>
        <v/>
      </c>
      <c r="AG159" s="596"/>
      <c r="AH159" s="596"/>
      <c r="AI159" s="597"/>
      <c r="AJ159" s="10"/>
    </row>
    <row r="160" spans="1:36" x14ac:dyDescent="0.15">
      <c r="A160" s="13"/>
      <c r="AI160" s="40" t="str">
        <f>$AB$2</f>
        <v>9991234567-89</v>
      </c>
      <c r="AJ160" s="14"/>
    </row>
    <row r="161" spans="1:36"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row>
  </sheetData>
  <mergeCells count="509">
    <mergeCell ref="B114:F114"/>
    <mergeCell ref="G114:V114"/>
    <mergeCell ref="W114:AE114"/>
    <mergeCell ref="B115:F115"/>
    <mergeCell ref="G115:V115"/>
    <mergeCell ref="W115:AE115"/>
    <mergeCell ref="B112:AI112"/>
    <mergeCell ref="AF114:AI114"/>
    <mergeCell ref="AF115:AI115"/>
    <mergeCell ref="B63:F63"/>
    <mergeCell ref="G63:V63"/>
    <mergeCell ref="W63:AE63"/>
    <mergeCell ref="B64:F64"/>
    <mergeCell ref="G64:V64"/>
    <mergeCell ref="W64:AE64"/>
    <mergeCell ref="B61:AI61"/>
    <mergeCell ref="AF63:AI63"/>
    <mergeCell ref="AF64:AI64"/>
    <mergeCell ref="B17:F17"/>
    <mergeCell ref="H17:AI17"/>
    <mergeCell ref="B19:F19"/>
    <mergeCell ref="H19:AI19"/>
    <mergeCell ref="B21:F21"/>
    <mergeCell ref="H21:AI21"/>
    <mergeCell ref="B6:AI6"/>
    <mergeCell ref="B7:W7"/>
    <mergeCell ref="T10:AI10"/>
    <mergeCell ref="B13:AI13"/>
    <mergeCell ref="B15:F15"/>
    <mergeCell ref="H15:AI15"/>
    <mergeCell ref="AF28:AI28"/>
    <mergeCell ref="AF29:AI29"/>
    <mergeCell ref="B23:F23"/>
    <mergeCell ref="H23:AI23"/>
    <mergeCell ref="B25:F25"/>
    <mergeCell ref="AF27:AI27"/>
    <mergeCell ref="B27:F27"/>
    <mergeCell ref="G27:V27"/>
    <mergeCell ref="W27:AE27"/>
    <mergeCell ref="B28:F28"/>
    <mergeCell ref="G28:V28"/>
    <mergeCell ref="W28:AE28"/>
    <mergeCell ref="B29:F29"/>
    <mergeCell ref="G29:V29"/>
    <mergeCell ref="W29:AE29"/>
    <mergeCell ref="AF32:AI32"/>
    <mergeCell ref="AF33:AI33"/>
    <mergeCell ref="AF30:AI30"/>
    <mergeCell ref="AF31:AI31"/>
    <mergeCell ref="B30:F30"/>
    <mergeCell ref="G30:V30"/>
    <mergeCell ref="W30:AE30"/>
    <mergeCell ref="B31:F31"/>
    <mergeCell ref="G31:V31"/>
    <mergeCell ref="W31:AE31"/>
    <mergeCell ref="B32:F32"/>
    <mergeCell ref="G32:V32"/>
    <mergeCell ref="W32:AE32"/>
    <mergeCell ref="B33:F33"/>
    <mergeCell ref="G33:V33"/>
    <mergeCell ref="W33:AE33"/>
    <mergeCell ref="AF36:AI36"/>
    <mergeCell ref="AF37:AI37"/>
    <mergeCell ref="AF34:AI34"/>
    <mergeCell ref="AF35:AI35"/>
    <mergeCell ref="B36:F36"/>
    <mergeCell ref="G36:V36"/>
    <mergeCell ref="W36:AE36"/>
    <mergeCell ref="B37:F37"/>
    <mergeCell ref="G37:V37"/>
    <mergeCell ref="W37:AE37"/>
    <mergeCell ref="B34:F34"/>
    <mergeCell ref="G34:V34"/>
    <mergeCell ref="W34:AE34"/>
    <mergeCell ref="B35:F35"/>
    <mergeCell ref="G35:V35"/>
    <mergeCell ref="W35:AE35"/>
    <mergeCell ref="AF40:AI40"/>
    <mergeCell ref="AF41:AI41"/>
    <mergeCell ref="AF38:AI38"/>
    <mergeCell ref="AF39:AI39"/>
    <mergeCell ref="B38:F38"/>
    <mergeCell ref="G38:V38"/>
    <mergeCell ref="W38:AE38"/>
    <mergeCell ref="B39:F39"/>
    <mergeCell ref="G39:V39"/>
    <mergeCell ref="W39:AE39"/>
    <mergeCell ref="B40:F40"/>
    <mergeCell ref="G40:V40"/>
    <mergeCell ref="W40:AE40"/>
    <mergeCell ref="B41:F41"/>
    <mergeCell ref="G41:V41"/>
    <mergeCell ref="W41:AE41"/>
    <mergeCell ref="AF44:AI44"/>
    <mergeCell ref="AF45:AI45"/>
    <mergeCell ref="AF42:AI42"/>
    <mergeCell ref="AF43:AI43"/>
    <mergeCell ref="B44:F44"/>
    <mergeCell ref="G44:V44"/>
    <mergeCell ref="W44:AE44"/>
    <mergeCell ref="B45:F45"/>
    <mergeCell ref="G45:V45"/>
    <mergeCell ref="W45:AE45"/>
    <mergeCell ref="B42:F42"/>
    <mergeCell ref="G42:V42"/>
    <mergeCell ref="W42:AE42"/>
    <mergeCell ref="B43:F43"/>
    <mergeCell ref="G43:V43"/>
    <mergeCell ref="W43:AE43"/>
    <mergeCell ref="AF48:AI48"/>
    <mergeCell ref="AF49:AI49"/>
    <mergeCell ref="AF46:AI46"/>
    <mergeCell ref="AF47:AI47"/>
    <mergeCell ref="B46:F46"/>
    <mergeCell ref="G46:V46"/>
    <mergeCell ref="W46:AE46"/>
    <mergeCell ref="B47:F47"/>
    <mergeCell ref="G47:V47"/>
    <mergeCell ref="W47:AE47"/>
    <mergeCell ref="B48:F48"/>
    <mergeCell ref="G48:V48"/>
    <mergeCell ref="W48:AE48"/>
    <mergeCell ref="B49:F49"/>
    <mergeCell ref="G49:V49"/>
    <mergeCell ref="W49:AE49"/>
    <mergeCell ref="AF52:AI52"/>
    <mergeCell ref="AF53:AI53"/>
    <mergeCell ref="AF50:AI50"/>
    <mergeCell ref="AF51:AI51"/>
    <mergeCell ref="B52:F52"/>
    <mergeCell ref="G52:V52"/>
    <mergeCell ref="W52:AE52"/>
    <mergeCell ref="B53:F53"/>
    <mergeCell ref="G53:V53"/>
    <mergeCell ref="W53:AE53"/>
    <mergeCell ref="B50:F50"/>
    <mergeCell ref="G50:V50"/>
    <mergeCell ref="W50:AE50"/>
    <mergeCell ref="B51:F51"/>
    <mergeCell ref="G51:V51"/>
    <mergeCell ref="W51:AE51"/>
    <mergeCell ref="AF56:AI56"/>
    <mergeCell ref="AF57:AI57"/>
    <mergeCell ref="AF54:AI54"/>
    <mergeCell ref="AF55:AI55"/>
    <mergeCell ref="B54:F54"/>
    <mergeCell ref="G54:V54"/>
    <mergeCell ref="W54:AE54"/>
    <mergeCell ref="B55:F55"/>
    <mergeCell ref="G55:V55"/>
    <mergeCell ref="W55:AE55"/>
    <mergeCell ref="B56:F56"/>
    <mergeCell ref="G56:V56"/>
    <mergeCell ref="W56:AE56"/>
    <mergeCell ref="B57:F57"/>
    <mergeCell ref="G57:V57"/>
    <mergeCell ref="W57:AE57"/>
    <mergeCell ref="AF67:AI67"/>
    <mergeCell ref="AF68:AI68"/>
    <mergeCell ref="AF65:AI65"/>
    <mergeCell ref="AF66:AI66"/>
    <mergeCell ref="B65:F65"/>
    <mergeCell ref="G65:V65"/>
    <mergeCell ref="W65:AE65"/>
    <mergeCell ref="B66:F66"/>
    <mergeCell ref="G66:V66"/>
    <mergeCell ref="W66:AE66"/>
    <mergeCell ref="B67:F67"/>
    <mergeCell ref="G67:V67"/>
    <mergeCell ref="W67:AE67"/>
    <mergeCell ref="B68:F68"/>
    <mergeCell ref="G68:V68"/>
    <mergeCell ref="W68:AE68"/>
    <mergeCell ref="AF71:AI71"/>
    <mergeCell ref="AF72:AI72"/>
    <mergeCell ref="AF69:AI69"/>
    <mergeCell ref="AF70:AI70"/>
    <mergeCell ref="B71:F71"/>
    <mergeCell ref="G71:V71"/>
    <mergeCell ref="W71:AE71"/>
    <mergeCell ref="B72:F72"/>
    <mergeCell ref="G72:V72"/>
    <mergeCell ref="W72:AE72"/>
    <mergeCell ref="B69:F69"/>
    <mergeCell ref="G69:V69"/>
    <mergeCell ref="W69:AE69"/>
    <mergeCell ref="B70:F70"/>
    <mergeCell ref="G70:V70"/>
    <mergeCell ref="W70:AE70"/>
    <mergeCell ref="AF75:AI75"/>
    <mergeCell ref="AF76:AI76"/>
    <mergeCell ref="AF73:AI73"/>
    <mergeCell ref="AF74:AI74"/>
    <mergeCell ref="B73:F73"/>
    <mergeCell ref="G73:V73"/>
    <mergeCell ref="W73:AE73"/>
    <mergeCell ref="B74:F74"/>
    <mergeCell ref="G74:V74"/>
    <mergeCell ref="W74:AE74"/>
    <mergeCell ref="B75:F75"/>
    <mergeCell ref="G75:V75"/>
    <mergeCell ref="W75:AE75"/>
    <mergeCell ref="B76:F76"/>
    <mergeCell ref="G76:V76"/>
    <mergeCell ref="W76:AE76"/>
    <mergeCell ref="AF79:AI79"/>
    <mergeCell ref="AF80:AI80"/>
    <mergeCell ref="AF77:AI77"/>
    <mergeCell ref="AF78:AI78"/>
    <mergeCell ref="B79:F79"/>
    <mergeCell ref="G79:V79"/>
    <mergeCell ref="W79:AE79"/>
    <mergeCell ref="B80:F80"/>
    <mergeCell ref="G80:V80"/>
    <mergeCell ref="W80:AE80"/>
    <mergeCell ref="B77:F77"/>
    <mergeCell ref="G77:V77"/>
    <mergeCell ref="W77:AE77"/>
    <mergeCell ref="B78:F78"/>
    <mergeCell ref="G78:V78"/>
    <mergeCell ref="W78:AE78"/>
    <mergeCell ref="AF83:AI83"/>
    <mergeCell ref="AF84:AI84"/>
    <mergeCell ref="AF81:AI81"/>
    <mergeCell ref="AF82:AI82"/>
    <mergeCell ref="B81:F81"/>
    <mergeCell ref="G81:V81"/>
    <mergeCell ref="W81:AE81"/>
    <mergeCell ref="B82:F82"/>
    <mergeCell ref="G82:V82"/>
    <mergeCell ref="W82:AE82"/>
    <mergeCell ref="B83:F83"/>
    <mergeCell ref="G83:V83"/>
    <mergeCell ref="W83:AE83"/>
    <mergeCell ref="B84:F84"/>
    <mergeCell ref="G84:V84"/>
    <mergeCell ref="W84:AE84"/>
    <mergeCell ref="AF87:AI87"/>
    <mergeCell ref="AF88:AI88"/>
    <mergeCell ref="AF85:AI85"/>
    <mergeCell ref="AF86:AI86"/>
    <mergeCell ref="B87:F87"/>
    <mergeCell ref="G87:V87"/>
    <mergeCell ref="W87:AE87"/>
    <mergeCell ref="B88:F88"/>
    <mergeCell ref="G88:V88"/>
    <mergeCell ref="W88:AE88"/>
    <mergeCell ref="B85:F85"/>
    <mergeCell ref="G85:V85"/>
    <mergeCell ref="W85:AE85"/>
    <mergeCell ref="B86:F86"/>
    <mergeCell ref="G86:V86"/>
    <mergeCell ref="W86:AE86"/>
    <mergeCell ref="AF91:AI91"/>
    <mergeCell ref="AF92:AI92"/>
    <mergeCell ref="AF89:AI89"/>
    <mergeCell ref="AF90:AI90"/>
    <mergeCell ref="B89:F89"/>
    <mergeCell ref="G89:V89"/>
    <mergeCell ref="W89:AE89"/>
    <mergeCell ref="B90:F90"/>
    <mergeCell ref="G90:V90"/>
    <mergeCell ref="W90:AE90"/>
    <mergeCell ref="B91:F91"/>
    <mergeCell ref="G91:V91"/>
    <mergeCell ref="W91:AE91"/>
    <mergeCell ref="B92:F92"/>
    <mergeCell ref="G92:V92"/>
    <mergeCell ref="W92:AE92"/>
    <mergeCell ref="AF95:AI95"/>
    <mergeCell ref="AF96:AI96"/>
    <mergeCell ref="AF93:AI93"/>
    <mergeCell ref="AF94:AI94"/>
    <mergeCell ref="B95:F95"/>
    <mergeCell ref="G95:V95"/>
    <mergeCell ref="W95:AE95"/>
    <mergeCell ref="B96:F96"/>
    <mergeCell ref="G96:V96"/>
    <mergeCell ref="W96:AE96"/>
    <mergeCell ref="B93:F93"/>
    <mergeCell ref="G93:V93"/>
    <mergeCell ref="W93:AE93"/>
    <mergeCell ref="B94:F94"/>
    <mergeCell ref="G94:V94"/>
    <mergeCell ref="W94:AE94"/>
    <mergeCell ref="AF99:AI99"/>
    <mergeCell ref="AF100:AI100"/>
    <mergeCell ref="AF97:AI97"/>
    <mergeCell ref="AF98:AI98"/>
    <mergeCell ref="B97:F97"/>
    <mergeCell ref="G97:V97"/>
    <mergeCell ref="W97:AE97"/>
    <mergeCell ref="B98:F98"/>
    <mergeCell ref="G98:V98"/>
    <mergeCell ref="W98:AE98"/>
    <mergeCell ref="B99:F99"/>
    <mergeCell ref="G99:V99"/>
    <mergeCell ref="W99:AE99"/>
    <mergeCell ref="B100:F100"/>
    <mergeCell ref="G100:V100"/>
    <mergeCell ref="W100:AE100"/>
    <mergeCell ref="AF103:AI103"/>
    <mergeCell ref="AF104:AI104"/>
    <mergeCell ref="AF101:AI101"/>
    <mergeCell ref="AF102:AI102"/>
    <mergeCell ref="B103:F103"/>
    <mergeCell ref="G103:V103"/>
    <mergeCell ref="W103:AE103"/>
    <mergeCell ref="B104:F104"/>
    <mergeCell ref="G104:V104"/>
    <mergeCell ref="W104:AE104"/>
    <mergeCell ref="B101:F101"/>
    <mergeCell ref="G101:V101"/>
    <mergeCell ref="W101:AE101"/>
    <mergeCell ref="B102:F102"/>
    <mergeCell ref="G102:V102"/>
    <mergeCell ref="W102:AE102"/>
    <mergeCell ref="AF107:AI107"/>
    <mergeCell ref="AF108:AI108"/>
    <mergeCell ref="AF105:AI105"/>
    <mergeCell ref="AF106:AI106"/>
    <mergeCell ref="B105:F105"/>
    <mergeCell ref="G105:V105"/>
    <mergeCell ref="W105:AE105"/>
    <mergeCell ref="B106:F106"/>
    <mergeCell ref="G106:V106"/>
    <mergeCell ref="W106:AE106"/>
    <mergeCell ref="B107:F107"/>
    <mergeCell ref="G107:V107"/>
    <mergeCell ref="W107:AE107"/>
    <mergeCell ref="B108:F108"/>
    <mergeCell ref="G108:V108"/>
    <mergeCell ref="W108:AE108"/>
    <mergeCell ref="AF118:AI118"/>
    <mergeCell ref="AF119:AI119"/>
    <mergeCell ref="AF116:AI116"/>
    <mergeCell ref="AF117:AI117"/>
    <mergeCell ref="B116:F116"/>
    <mergeCell ref="G116:V116"/>
    <mergeCell ref="W116:AE116"/>
    <mergeCell ref="B117:F117"/>
    <mergeCell ref="G117:V117"/>
    <mergeCell ref="W117:AE117"/>
    <mergeCell ref="B118:F118"/>
    <mergeCell ref="G118:V118"/>
    <mergeCell ref="W118:AE118"/>
    <mergeCell ref="B119:F119"/>
    <mergeCell ref="G119:V119"/>
    <mergeCell ref="W119:AE119"/>
    <mergeCell ref="AF122:AI122"/>
    <mergeCell ref="AF123:AI123"/>
    <mergeCell ref="AF120:AI120"/>
    <mergeCell ref="AF121:AI121"/>
    <mergeCell ref="B122:F122"/>
    <mergeCell ref="G122:V122"/>
    <mergeCell ref="W122:AE122"/>
    <mergeCell ref="B123:F123"/>
    <mergeCell ref="G123:V123"/>
    <mergeCell ref="W123:AE123"/>
    <mergeCell ref="B120:F120"/>
    <mergeCell ref="G120:V120"/>
    <mergeCell ref="W120:AE120"/>
    <mergeCell ref="B121:F121"/>
    <mergeCell ref="G121:V121"/>
    <mergeCell ref="W121:AE121"/>
    <mergeCell ref="AF126:AI126"/>
    <mergeCell ref="AF127:AI127"/>
    <mergeCell ref="AF124:AI124"/>
    <mergeCell ref="AF125:AI125"/>
    <mergeCell ref="B124:F124"/>
    <mergeCell ref="G124:V124"/>
    <mergeCell ref="W124:AE124"/>
    <mergeCell ref="B125:F125"/>
    <mergeCell ref="G125:V125"/>
    <mergeCell ref="W125:AE125"/>
    <mergeCell ref="B126:F126"/>
    <mergeCell ref="G126:V126"/>
    <mergeCell ref="W126:AE126"/>
    <mergeCell ref="B127:F127"/>
    <mergeCell ref="G127:V127"/>
    <mergeCell ref="W127:AE127"/>
    <mergeCell ref="AF130:AI130"/>
    <mergeCell ref="AF131:AI131"/>
    <mergeCell ref="AF128:AI128"/>
    <mergeCell ref="AF129:AI129"/>
    <mergeCell ref="B130:F130"/>
    <mergeCell ref="G130:V130"/>
    <mergeCell ref="W130:AE130"/>
    <mergeCell ref="B131:F131"/>
    <mergeCell ref="G131:V131"/>
    <mergeCell ref="W131:AE131"/>
    <mergeCell ref="B128:F128"/>
    <mergeCell ref="G128:V128"/>
    <mergeCell ref="W128:AE128"/>
    <mergeCell ref="B129:F129"/>
    <mergeCell ref="G129:V129"/>
    <mergeCell ref="W129:AE129"/>
    <mergeCell ref="AF134:AI134"/>
    <mergeCell ref="AF135:AI135"/>
    <mergeCell ref="AF132:AI132"/>
    <mergeCell ref="AF133:AI133"/>
    <mergeCell ref="B132:F132"/>
    <mergeCell ref="G132:V132"/>
    <mergeCell ref="W132:AE132"/>
    <mergeCell ref="B133:F133"/>
    <mergeCell ref="G133:V133"/>
    <mergeCell ref="W133:AE133"/>
    <mergeCell ref="B134:F134"/>
    <mergeCell ref="G134:V134"/>
    <mergeCell ref="W134:AE134"/>
    <mergeCell ref="B135:F135"/>
    <mergeCell ref="G135:V135"/>
    <mergeCell ref="W135:AE135"/>
    <mergeCell ref="AF138:AI138"/>
    <mergeCell ref="AF139:AI139"/>
    <mergeCell ref="AF136:AI136"/>
    <mergeCell ref="AF137:AI137"/>
    <mergeCell ref="B138:F138"/>
    <mergeCell ref="G138:V138"/>
    <mergeCell ref="W138:AE138"/>
    <mergeCell ref="B139:F139"/>
    <mergeCell ref="G139:V139"/>
    <mergeCell ref="W139:AE139"/>
    <mergeCell ref="B136:F136"/>
    <mergeCell ref="G136:V136"/>
    <mergeCell ref="W136:AE136"/>
    <mergeCell ref="B137:F137"/>
    <mergeCell ref="G137:V137"/>
    <mergeCell ref="W137:AE137"/>
    <mergeCell ref="AF142:AI142"/>
    <mergeCell ref="AF143:AI143"/>
    <mergeCell ref="AF140:AI140"/>
    <mergeCell ref="AF141:AI141"/>
    <mergeCell ref="B140:F140"/>
    <mergeCell ref="G140:V140"/>
    <mergeCell ref="W140:AE140"/>
    <mergeCell ref="B141:F141"/>
    <mergeCell ref="G141:V141"/>
    <mergeCell ref="W141:AE141"/>
    <mergeCell ref="B142:F142"/>
    <mergeCell ref="G142:V142"/>
    <mergeCell ref="W142:AE142"/>
    <mergeCell ref="B143:F143"/>
    <mergeCell ref="G143:V143"/>
    <mergeCell ref="W143:AE143"/>
    <mergeCell ref="AF146:AI146"/>
    <mergeCell ref="AF147:AI147"/>
    <mergeCell ref="AF144:AI144"/>
    <mergeCell ref="AF145:AI145"/>
    <mergeCell ref="B146:F146"/>
    <mergeCell ref="G146:V146"/>
    <mergeCell ref="W146:AE146"/>
    <mergeCell ref="B147:F147"/>
    <mergeCell ref="G147:V147"/>
    <mergeCell ref="W147:AE147"/>
    <mergeCell ref="B144:F144"/>
    <mergeCell ref="G144:V144"/>
    <mergeCell ref="W144:AE144"/>
    <mergeCell ref="B145:F145"/>
    <mergeCell ref="G145:V145"/>
    <mergeCell ref="W145:AE145"/>
    <mergeCell ref="AF150:AI150"/>
    <mergeCell ref="AF151:AI151"/>
    <mergeCell ref="AF148:AI148"/>
    <mergeCell ref="AF149:AI149"/>
    <mergeCell ref="B148:F148"/>
    <mergeCell ref="G148:V148"/>
    <mergeCell ref="W148:AE148"/>
    <mergeCell ref="B149:F149"/>
    <mergeCell ref="G149:V149"/>
    <mergeCell ref="W149:AE149"/>
    <mergeCell ref="B150:F150"/>
    <mergeCell ref="G150:V150"/>
    <mergeCell ref="W150:AE150"/>
    <mergeCell ref="B151:F151"/>
    <mergeCell ref="G151:V151"/>
    <mergeCell ref="W151:AE151"/>
    <mergeCell ref="AF154:AI154"/>
    <mergeCell ref="AF155:AI155"/>
    <mergeCell ref="AF152:AI152"/>
    <mergeCell ref="AF153:AI153"/>
    <mergeCell ref="B154:F154"/>
    <mergeCell ref="G154:V154"/>
    <mergeCell ref="W154:AE154"/>
    <mergeCell ref="B155:F155"/>
    <mergeCell ref="G155:V155"/>
    <mergeCell ref="W155:AE155"/>
    <mergeCell ref="B152:F152"/>
    <mergeCell ref="G152:V152"/>
    <mergeCell ref="W152:AE152"/>
    <mergeCell ref="B153:F153"/>
    <mergeCell ref="G153:V153"/>
    <mergeCell ref="W153:AE153"/>
    <mergeCell ref="AF158:AI158"/>
    <mergeCell ref="AF159:AI159"/>
    <mergeCell ref="AF156:AI156"/>
    <mergeCell ref="AF157:AI157"/>
    <mergeCell ref="B156:F156"/>
    <mergeCell ref="G156:V156"/>
    <mergeCell ref="W156:AE156"/>
    <mergeCell ref="B157:F157"/>
    <mergeCell ref="G157:V157"/>
    <mergeCell ref="W157:AE157"/>
    <mergeCell ref="B158:F158"/>
    <mergeCell ref="G158:V158"/>
    <mergeCell ref="W158:AE158"/>
    <mergeCell ref="B159:F159"/>
    <mergeCell ref="G159:V159"/>
    <mergeCell ref="W159:AE159"/>
  </mergeCells>
  <phoneticPr fontId="46"/>
  <printOptions horizontalCentered="1" verticalCentered="1"/>
  <pageMargins left="0.51181102362204722" right="0.51181102362204722" top="0.31496062992125984" bottom="0.31496062992125984" header="0.31496062992125984" footer="0"/>
  <pageSetup paperSize="9" scale="93" orientation="portrait" r:id="rId1"/>
  <headerFooter>
    <oddHeader>&amp;R&amp;8&amp;P / &amp;N ページ</oddHeader>
  </headerFooter>
  <rowBreaks count="3" manualBreakCount="3">
    <brk id="59" max="16383" man="1"/>
    <brk id="110" max="16383" man="1"/>
    <brk id="161" max="3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AF5BD-0B1D-4341-8102-72B38405E26E}">
  <sheetPr codeName="Sheet12"/>
  <dimension ref="A1:AV161"/>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196" t="s">
        <v>612</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637">
        <f>発行依頼書!D7</f>
        <v>0</v>
      </c>
      <c r="I15" s="637"/>
      <c r="J15" s="637"/>
      <c r="K15" s="637"/>
      <c r="L15" s="637"/>
      <c r="M15" s="637"/>
      <c r="N15" s="637"/>
      <c r="O15" s="637"/>
      <c r="P15" s="637"/>
      <c r="Q15" s="637"/>
      <c r="R15" s="637"/>
      <c r="S15" s="637"/>
      <c r="T15" s="637"/>
      <c r="U15" s="637"/>
      <c r="V15" s="637"/>
      <c r="W15" s="637"/>
      <c r="X15" s="637"/>
      <c r="Y15" s="637"/>
      <c r="Z15" s="637"/>
      <c r="AA15" s="637"/>
      <c r="AB15" s="637"/>
      <c r="AC15" s="637"/>
      <c r="AD15" s="637"/>
      <c r="AE15" s="637"/>
      <c r="AF15" s="637"/>
      <c r="AG15" s="637"/>
      <c r="AH15" s="637"/>
      <c r="AI15" s="637"/>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2" ht="15" customHeight="1" x14ac:dyDescent="0.15">
      <c r="A17" s="7"/>
      <c r="B17" s="580" t="s">
        <v>24</v>
      </c>
      <c r="C17" s="580"/>
      <c r="D17" s="580"/>
      <c r="E17" s="580"/>
      <c r="F17" s="580"/>
      <c r="G17" s="8"/>
      <c r="H17" s="637" t="str">
        <f>発行依頼書!D8 &amp; 発行依頼書!F8</f>
        <v/>
      </c>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7"/>
      <c r="AJ17" s="10"/>
    </row>
    <row r="18" spans="1:42"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2" ht="15" customHeight="1" x14ac:dyDescent="0.15">
      <c r="A19" s="7"/>
      <c r="B19" s="581" t="str">
        <f>IF($AM$32=0,"",IF($AM$32=1,AO$31,IF($AM$32&lt;4,AO$30,AO$29)))</f>
        <v>請負業者</v>
      </c>
      <c r="C19" s="581"/>
      <c r="D19" s="581"/>
      <c r="E19" s="581"/>
      <c r="F19" s="581"/>
      <c r="G19" s="8"/>
      <c r="H19" s="637">
        <f>IF($AM$32=0,"",IF($AM$32=1,AP$31,IF($AM$32&lt;4,AP$30,AP$29)))</f>
        <v>0</v>
      </c>
      <c r="I19" s="637"/>
      <c r="J19" s="637"/>
      <c r="K19" s="637"/>
      <c r="L19" s="637"/>
      <c r="M19" s="637"/>
      <c r="N19" s="637"/>
      <c r="O19" s="637"/>
      <c r="P19" s="637"/>
      <c r="Q19" s="637"/>
      <c r="R19" s="637"/>
      <c r="S19" s="637"/>
      <c r="T19" s="637"/>
      <c r="U19" s="637"/>
      <c r="V19" s="637"/>
      <c r="W19" s="637"/>
      <c r="X19" s="637"/>
      <c r="Y19" s="637"/>
      <c r="Z19" s="637"/>
      <c r="AA19" s="637"/>
      <c r="AB19" s="637"/>
      <c r="AC19" s="637"/>
      <c r="AD19" s="637"/>
      <c r="AE19" s="637"/>
      <c r="AF19" s="637"/>
      <c r="AG19" s="637"/>
      <c r="AH19" s="637"/>
      <c r="AI19" s="637"/>
      <c r="AJ19" s="10"/>
      <c r="AO19" s="145"/>
    </row>
    <row r="20" spans="1:42"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row>
    <row r="21" spans="1:42" ht="15" customHeight="1" x14ac:dyDescent="0.15">
      <c r="A21" s="7"/>
      <c r="B21" s="581" t="str">
        <f>IF($AM$32&gt;5,AO$30,IF($AM$32=5,AO$31,IF($AM$32=3,AO$31,"")))</f>
        <v>防水施工業者</v>
      </c>
      <c r="C21" s="581"/>
      <c r="D21" s="581"/>
      <c r="E21" s="581"/>
      <c r="F21" s="581"/>
      <c r="G21" s="8"/>
      <c r="H21" s="637">
        <f>IF($AM$32&gt;5,AP$30,IF($AM$32=5,AP$31,IF($AM$32=3,AP$31,"")))</f>
        <v>0</v>
      </c>
      <c r="I21" s="637"/>
      <c r="J21" s="637"/>
      <c r="K21" s="637"/>
      <c r="L21" s="637"/>
      <c r="M21" s="637"/>
      <c r="N21" s="637"/>
      <c r="O21" s="637"/>
      <c r="P21" s="637"/>
      <c r="Q21" s="637"/>
      <c r="R21" s="637"/>
      <c r="S21" s="637"/>
      <c r="T21" s="637"/>
      <c r="U21" s="637"/>
      <c r="V21" s="637"/>
      <c r="W21" s="637"/>
      <c r="X21" s="637"/>
      <c r="Y21" s="637"/>
      <c r="Z21" s="637"/>
      <c r="AA21" s="637"/>
      <c r="AB21" s="637"/>
      <c r="AC21" s="637"/>
      <c r="AD21" s="637"/>
      <c r="AE21" s="637"/>
      <c r="AF21" s="637"/>
      <c r="AG21" s="637"/>
      <c r="AH21" s="637"/>
      <c r="AI21" s="637"/>
      <c r="AJ21" s="10"/>
      <c r="AO21" s="145"/>
    </row>
    <row r="22" spans="1:42"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2" ht="15" customHeight="1" x14ac:dyDescent="0.15">
      <c r="A23" s="7"/>
      <c r="B23" s="581" t="str">
        <f>IF($AM$32=7,AO$31,"")</f>
        <v/>
      </c>
      <c r="C23" s="581"/>
      <c r="D23" s="581"/>
      <c r="E23" s="581"/>
      <c r="F23" s="581"/>
      <c r="G23" s="8"/>
      <c r="H23" s="637" t="str">
        <f>IF($AM$32=7,AP$31,"")</f>
        <v/>
      </c>
      <c r="I23" s="637"/>
      <c r="J23" s="637"/>
      <c r="K23" s="637"/>
      <c r="L23" s="637"/>
      <c r="M23" s="637"/>
      <c r="N23" s="637"/>
      <c r="O23" s="637"/>
      <c r="P23" s="637"/>
      <c r="Q23" s="637"/>
      <c r="R23" s="637"/>
      <c r="S23" s="637"/>
      <c r="T23" s="637"/>
      <c r="U23" s="637"/>
      <c r="V23" s="637"/>
      <c r="W23" s="637"/>
      <c r="X23" s="637"/>
      <c r="Y23" s="637"/>
      <c r="Z23" s="637"/>
      <c r="AA23" s="637"/>
      <c r="AB23" s="637"/>
      <c r="AC23" s="637"/>
      <c r="AD23" s="637"/>
      <c r="AE23" s="637"/>
      <c r="AF23" s="637"/>
      <c r="AG23" s="637"/>
      <c r="AH23" s="637"/>
      <c r="AI23" s="637"/>
      <c r="AJ23" s="10"/>
    </row>
    <row r="24" spans="1:42"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2" ht="15" customHeight="1" x14ac:dyDescent="0.15">
      <c r="A25" s="7"/>
      <c r="B25" s="580" t="s">
        <v>93</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2"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2" ht="17.25" customHeight="1" x14ac:dyDescent="0.15">
      <c r="A27" s="7"/>
      <c r="B27" s="585" t="s">
        <v>93</v>
      </c>
      <c r="C27" s="586"/>
      <c r="D27" s="586"/>
      <c r="E27" s="586"/>
      <c r="F27" s="586"/>
      <c r="G27" s="586" t="s">
        <v>617</v>
      </c>
      <c r="H27" s="586"/>
      <c r="I27" s="586"/>
      <c r="J27" s="586"/>
      <c r="K27" s="586"/>
      <c r="L27" s="586"/>
      <c r="M27" s="586"/>
      <c r="N27" s="586"/>
      <c r="O27" s="586"/>
      <c r="P27" s="586"/>
      <c r="Q27" s="586"/>
      <c r="R27" s="586" t="s">
        <v>618</v>
      </c>
      <c r="S27" s="586"/>
      <c r="T27" s="586"/>
      <c r="U27" s="586"/>
      <c r="V27" s="586"/>
      <c r="W27" s="586"/>
      <c r="X27" s="586"/>
      <c r="Y27" s="586"/>
      <c r="Z27" s="586"/>
      <c r="AA27" s="629" t="s">
        <v>96</v>
      </c>
      <c r="AB27" s="627"/>
      <c r="AC27" s="627"/>
      <c r="AD27" s="628"/>
      <c r="AE27" s="629" t="s">
        <v>615</v>
      </c>
      <c r="AF27" s="627"/>
      <c r="AG27" s="627"/>
      <c r="AH27" s="627"/>
      <c r="AI27" s="630"/>
      <c r="AJ27" s="10"/>
      <c r="AL27" s="143"/>
      <c r="AM27" s="143"/>
      <c r="AN27" s="143"/>
      <c r="AO27" s="143" t="s">
        <v>504</v>
      </c>
      <c r="AP27" s="143" t="s">
        <v>10</v>
      </c>
    </row>
    <row r="28" spans="1:42" ht="17.25" customHeight="1" x14ac:dyDescent="0.15">
      <c r="A28" s="7"/>
      <c r="B28" s="641" t="str">
        <f>IF(ISBLANK(発行依頼書!L47),"",発行依頼書!L47)</f>
        <v/>
      </c>
      <c r="C28" s="642"/>
      <c r="D28" s="642"/>
      <c r="E28" s="642"/>
      <c r="F28" s="642"/>
      <c r="G28" s="643" t="str">
        <f>IF(ISBLANK(発行依頼書!C47),"",発行依頼書!C47)</f>
        <v/>
      </c>
      <c r="H28" s="643"/>
      <c r="I28" s="643"/>
      <c r="J28" s="643"/>
      <c r="K28" s="643"/>
      <c r="L28" s="643"/>
      <c r="M28" s="643"/>
      <c r="N28" s="643"/>
      <c r="O28" s="643"/>
      <c r="P28" s="643"/>
      <c r="Q28" s="643"/>
      <c r="R28" s="643" t="str">
        <f>IF(ISBLANK(発行依頼書!F47),"",発行依頼書!F47)</f>
        <v/>
      </c>
      <c r="S28" s="643"/>
      <c r="T28" s="643"/>
      <c r="U28" s="643"/>
      <c r="V28" s="643"/>
      <c r="W28" s="643"/>
      <c r="X28" s="643"/>
      <c r="Y28" s="643"/>
      <c r="Z28" s="643"/>
      <c r="AA28" s="623" t="str">
        <f>IF(ISBLANK(発行依頼書!W48),"",CONCATENATE(発行依頼書!W48,発行依頼書!X47))</f>
        <v/>
      </c>
      <c r="AB28" s="624"/>
      <c r="AC28" s="624"/>
      <c r="AD28" s="625"/>
      <c r="AE28" s="618" t="str">
        <f>IF(ISBLANK(発行依頼書!I47),"",発行依頼書!I47)</f>
        <v/>
      </c>
      <c r="AF28" s="619"/>
      <c r="AG28" s="619"/>
      <c r="AH28" s="619"/>
      <c r="AI28" s="620"/>
      <c r="AJ28" s="10"/>
      <c r="AL28" s="143"/>
      <c r="AM28" s="143"/>
      <c r="AN28" s="143"/>
      <c r="AO28" s="143"/>
      <c r="AP28" s="143"/>
    </row>
    <row r="29" spans="1:42" ht="17.25" customHeight="1" x14ac:dyDescent="0.15">
      <c r="A29" s="7"/>
      <c r="B29" s="631" t="str">
        <f>IF(ISBLANK(発行依頼書!L49),"",発行依頼書!L49)</f>
        <v/>
      </c>
      <c r="C29" s="632"/>
      <c r="D29" s="632"/>
      <c r="E29" s="632"/>
      <c r="F29" s="632"/>
      <c r="G29" s="587" t="str">
        <f>IF(ISBLANK(発行依頼書!C49),"",発行依頼書!C49)</f>
        <v/>
      </c>
      <c r="H29" s="587"/>
      <c r="I29" s="587"/>
      <c r="J29" s="587"/>
      <c r="K29" s="587"/>
      <c r="L29" s="587"/>
      <c r="M29" s="587"/>
      <c r="N29" s="587"/>
      <c r="O29" s="587"/>
      <c r="P29" s="587"/>
      <c r="Q29" s="587"/>
      <c r="R29" s="587" t="str">
        <f>IF(ISBLANK(発行依頼書!F49),"",発行依頼書!F49)</f>
        <v/>
      </c>
      <c r="S29" s="587"/>
      <c r="T29" s="587"/>
      <c r="U29" s="587"/>
      <c r="V29" s="587"/>
      <c r="W29" s="587"/>
      <c r="X29" s="587"/>
      <c r="Y29" s="587"/>
      <c r="Z29" s="587"/>
      <c r="AA29" s="614" t="str">
        <f>IF(ISBLANK(発行依頼書!W50),"",CONCATENATE(発行依頼書!W50,発行依頼書!X49))</f>
        <v/>
      </c>
      <c r="AB29" s="615"/>
      <c r="AC29" s="615"/>
      <c r="AD29" s="616"/>
      <c r="AE29" s="613" t="str">
        <f>IF(ISBLANK(発行依頼書!I49),"",発行依頼書!I49)</f>
        <v/>
      </c>
      <c r="AF29" s="611"/>
      <c r="AG29" s="611"/>
      <c r="AH29" s="611"/>
      <c r="AI29" s="617"/>
      <c r="AJ29" s="10"/>
      <c r="AL29" s="143" t="s">
        <v>613</v>
      </c>
      <c r="AM29" s="143">
        <f>IF(AN29&gt;0,4,0)</f>
        <v>4</v>
      </c>
      <c r="AN29" s="143">
        <f>IF(RIGHT(発行依頼書!$Q$34,2)="り）",2,IF(RIGHT(発行依頼書!$Q$34,2)="し）",1,0))</f>
        <v>2</v>
      </c>
      <c r="AO29" s="144" t="str">
        <f>発行依頼書!K13</f>
        <v>請負業者</v>
      </c>
      <c r="AP29" s="143">
        <f>IF(AN29=2,発行依頼書!D13,"")</f>
        <v>0</v>
      </c>
    </row>
    <row r="30" spans="1:42" ht="17.25" customHeight="1" x14ac:dyDescent="0.15">
      <c r="A30" s="7"/>
      <c r="B30" s="631" t="str">
        <f>IF(ISBLANK(発行依頼書!L51),"",発行依頼書!L51)</f>
        <v/>
      </c>
      <c r="C30" s="632"/>
      <c r="D30" s="632"/>
      <c r="E30" s="632"/>
      <c r="F30" s="632"/>
      <c r="G30" s="587" t="str">
        <f>IF(ISBLANK(発行依頼書!C51),"",発行依頼書!C51)</f>
        <v/>
      </c>
      <c r="H30" s="587"/>
      <c r="I30" s="587"/>
      <c r="J30" s="587"/>
      <c r="K30" s="587"/>
      <c r="L30" s="587"/>
      <c r="M30" s="587"/>
      <c r="N30" s="587"/>
      <c r="O30" s="587"/>
      <c r="P30" s="587"/>
      <c r="Q30" s="587"/>
      <c r="R30" s="587" t="str">
        <f>IF(ISBLANK(発行依頼書!F51),"",発行依頼書!F51)</f>
        <v/>
      </c>
      <c r="S30" s="587"/>
      <c r="T30" s="587"/>
      <c r="U30" s="587"/>
      <c r="V30" s="587"/>
      <c r="W30" s="587"/>
      <c r="X30" s="587"/>
      <c r="Y30" s="587"/>
      <c r="Z30" s="587"/>
      <c r="AA30" s="614" t="str">
        <f>IF(ISBLANK(発行依頼書!W52),"",CONCATENATE(発行依頼書!W52,発行依頼書!X51))</f>
        <v/>
      </c>
      <c r="AB30" s="615"/>
      <c r="AC30" s="615"/>
      <c r="AD30" s="616"/>
      <c r="AE30" s="613" t="str">
        <f>IF(ISBLANK(発行依頼書!I51),"",発行依頼書!I51)</f>
        <v/>
      </c>
      <c r="AF30" s="611"/>
      <c r="AG30" s="611"/>
      <c r="AH30" s="611"/>
      <c r="AI30" s="617"/>
      <c r="AJ30" s="10"/>
      <c r="AL30" s="143" t="s">
        <v>506</v>
      </c>
      <c r="AM30" s="143">
        <f>IF(AN30&gt;0,2,0)</f>
        <v>2</v>
      </c>
      <c r="AN30" s="143">
        <f>IF(RIGHT(発行依頼書!$T$34,2)="り）",2,IF(RIGHT(発行依頼書!$T$34,2)="し）",1,0))</f>
        <v>2</v>
      </c>
      <c r="AO30" s="144" t="str">
        <f>発行依頼書!K17</f>
        <v>防水施工業者</v>
      </c>
      <c r="AP30" s="143">
        <f>IF(AN30=2,発行依頼書!D17,"")</f>
        <v>0</v>
      </c>
    </row>
    <row r="31" spans="1:42" ht="17.25" customHeight="1" x14ac:dyDescent="0.15">
      <c r="A31" s="7"/>
      <c r="B31" s="631" t="str">
        <f>IF(ISBLANK(発行依頼書!L53),"",発行依頼書!L53)</f>
        <v/>
      </c>
      <c r="C31" s="632"/>
      <c r="D31" s="632"/>
      <c r="E31" s="632"/>
      <c r="F31" s="632"/>
      <c r="G31" s="587" t="str">
        <f>IF(ISBLANK(発行依頼書!C53),"",発行依頼書!C53)</f>
        <v/>
      </c>
      <c r="H31" s="587"/>
      <c r="I31" s="587"/>
      <c r="J31" s="587"/>
      <c r="K31" s="587"/>
      <c r="L31" s="587"/>
      <c r="M31" s="587"/>
      <c r="N31" s="587"/>
      <c r="O31" s="587"/>
      <c r="P31" s="587"/>
      <c r="Q31" s="587"/>
      <c r="R31" s="587" t="str">
        <f>IF(ISBLANK(発行依頼書!F53),"",発行依頼書!F53)</f>
        <v/>
      </c>
      <c r="S31" s="587"/>
      <c r="T31" s="587"/>
      <c r="U31" s="587"/>
      <c r="V31" s="587"/>
      <c r="W31" s="587"/>
      <c r="X31" s="587"/>
      <c r="Y31" s="587"/>
      <c r="Z31" s="587"/>
      <c r="AA31" s="614" t="str">
        <f>IF(ISBLANK(発行依頼書!W54),"",CONCATENATE(発行依頼書!W54,発行依頼書!X53))</f>
        <v/>
      </c>
      <c r="AB31" s="615"/>
      <c r="AC31" s="615"/>
      <c r="AD31" s="616"/>
      <c r="AE31" s="613" t="str">
        <f>IF(ISBLANK(発行依頼書!I53),"",発行依頼書!I53)</f>
        <v/>
      </c>
      <c r="AF31" s="611"/>
      <c r="AG31" s="611"/>
      <c r="AH31" s="611"/>
      <c r="AI31" s="617"/>
      <c r="AJ31" s="10"/>
      <c r="AL31" s="143" t="s">
        <v>507</v>
      </c>
      <c r="AM31" s="143">
        <f>IF(AN31&gt;0,1,0)</f>
        <v>0</v>
      </c>
      <c r="AN31" s="143">
        <f>IF(RIGHT(発行依頼書!$W$34,2)="り）",2,IF(RIGHT(発行依頼書!$W$34,2)="し）",1,0))</f>
        <v>0</v>
      </c>
      <c r="AO31" s="144">
        <f>発行依頼書!K21</f>
        <v>0</v>
      </c>
      <c r="AP31" s="143" t="str">
        <f>IF(AN31=2,発行依頼書!D21,"")</f>
        <v/>
      </c>
    </row>
    <row r="32" spans="1:42" ht="17.25" customHeight="1" x14ac:dyDescent="0.15">
      <c r="A32" s="7"/>
      <c r="B32" s="631" t="str">
        <f>IF(ISBLANK(発行依頼書!L55),"",発行依頼書!L55)</f>
        <v/>
      </c>
      <c r="C32" s="632"/>
      <c r="D32" s="632"/>
      <c r="E32" s="632"/>
      <c r="F32" s="632"/>
      <c r="G32" s="587" t="str">
        <f>IF(ISBLANK(発行依頼書!C55),"",発行依頼書!C55)</f>
        <v/>
      </c>
      <c r="H32" s="587"/>
      <c r="I32" s="587"/>
      <c r="J32" s="587"/>
      <c r="K32" s="587"/>
      <c r="L32" s="587"/>
      <c r="M32" s="587"/>
      <c r="N32" s="587"/>
      <c r="O32" s="587"/>
      <c r="P32" s="587"/>
      <c r="Q32" s="587"/>
      <c r="R32" s="587" t="str">
        <f>IF(ISBLANK(発行依頼書!F55),"",発行依頼書!F55)</f>
        <v/>
      </c>
      <c r="S32" s="587"/>
      <c r="T32" s="587"/>
      <c r="U32" s="587"/>
      <c r="V32" s="587"/>
      <c r="W32" s="587"/>
      <c r="X32" s="587"/>
      <c r="Y32" s="587"/>
      <c r="Z32" s="587"/>
      <c r="AA32" s="614" t="str">
        <f>IF(ISBLANK(発行依頼書!W56),"",CONCATENATE(発行依頼書!W56,発行依頼書!X55))</f>
        <v/>
      </c>
      <c r="AB32" s="615"/>
      <c r="AC32" s="615"/>
      <c r="AD32" s="616"/>
      <c r="AE32" s="613" t="str">
        <f>IF(ISBLANK(発行依頼書!I55),"",発行依頼書!I55)</f>
        <v/>
      </c>
      <c r="AF32" s="611"/>
      <c r="AG32" s="611"/>
      <c r="AH32" s="611"/>
      <c r="AI32" s="617"/>
      <c r="AJ32" s="10"/>
      <c r="AL32" s="143" t="s">
        <v>614</v>
      </c>
      <c r="AM32" s="143">
        <f>SUM(AM29:AM31)</f>
        <v>6</v>
      </c>
      <c r="AN32" s="143"/>
      <c r="AO32" s="143"/>
      <c r="AP32" s="143"/>
    </row>
    <row r="33" spans="1:36" ht="17.25" customHeight="1" x14ac:dyDescent="0.15">
      <c r="A33" s="7"/>
      <c r="B33" s="631" t="str">
        <f>IF(ISBLANK(発行依頼書!L57),"",発行依頼書!L57)</f>
        <v/>
      </c>
      <c r="C33" s="632"/>
      <c r="D33" s="632"/>
      <c r="E33" s="632"/>
      <c r="F33" s="632"/>
      <c r="G33" s="587" t="str">
        <f>IF(ISBLANK(発行依頼書!C57),"",発行依頼書!C57)</f>
        <v/>
      </c>
      <c r="H33" s="587"/>
      <c r="I33" s="587"/>
      <c r="J33" s="587"/>
      <c r="K33" s="587"/>
      <c r="L33" s="587"/>
      <c r="M33" s="587"/>
      <c r="N33" s="587"/>
      <c r="O33" s="587"/>
      <c r="P33" s="587"/>
      <c r="Q33" s="587"/>
      <c r="R33" s="587" t="str">
        <f>IF(ISBLANK(発行依頼書!F57),"",発行依頼書!F57)</f>
        <v/>
      </c>
      <c r="S33" s="587"/>
      <c r="T33" s="587"/>
      <c r="U33" s="587"/>
      <c r="V33" s="587"/>
      <c r="W33" s="587"/>
      <c r="X33" s="587"/>
      <c r="Y33" s="587"/>
      <c r="Z33" s="587"/>
      <c r="AA33" s="614" t="str">
        <f>IF(ISBLANK(発行依頼書!W58),"",CONCATENATE(発行依頼書!W58,発行依頼書!X57))</f>
        <v/>
      </c>
      <c r="AB33" s="615"/>
      <c r="AC33" s="615"/>
      <c r="AD33" s="616"/>
      <c r="AE33" s="613" t="str">
        <f>IF(ISBLANK(発行依頼書!I57),"",発行依頼書!I57)</f>
        <v/>
      </c>
      <c r="AF33" s="611"/>
      <c r="AG33" s="611"/>
      <c r="AH33" s="611"/>
      <c r="AI33" s="617"/>
      <c r="AJ33" s="10"/>
    </row>
    <row r="34" spans="1:36" ht="17.25" customHeight="1" x14ac:dyDescent="0.15">
      <c r="A34" s="7"/>
      <c r="B34" s="631" t="str">
        <f>IF(ISBLANK(発行依頼書!L59),"",発行依頼書!L59)</f>
        <v/>
      </c>
      <c r="C34" s="632"/>
      <c r="D34" s="632"/>
      <c r="E34" s="632"/>
      <c r="F34" s="632"/>
      <c r="G34" s="587" t="str">
        <f>IF(ISBLANK(発行依頼書!C59),"",発行依頼書!C59)</f>
        <v/>
      </c>
      <c r="H34" s="587"/>
      <c r="I34" s="587"/>
      <c r="J34" s="587"/>
      <c r="K34" s="587"/>
      <c r="L34" s="587"/>
      <c r="M34" s="587"/>
      <c r="N34" s="587"/>
      <c r="O34" s="587"/>
      <c r="P34" s="587"/>
      <c r="Q34" s="587"/>
      <c r="R34" s="587" t="str">
        <f>IF(ISBLANK(発行依頼書!F59),"",発行依頼書!F59)</f>
        <v/>
      </c>
      <c r="S34" s="587"/>
      <c r="T34" s="587"/>
      <c r="U34" s="587"/>
      <c r="V34" s="587"/>
      <c r="W34" s="587"/>
      <c r="X34" s="587"/>
      <c r="Y34" s="587"/>
      <c r="Z34" s="587"/>
      <c r="AA34" s="614" t="str">
        <f>IF(ISBLANK(発行依頼書!W60),"",CONCATENATE(発行依頼書!W60,発行依頼書!X59))</f>
        <v/>
      </c>
      <c r="AB34" s="615"/>
      <c r="AC34" s="615"/>
      <c r="AD34" s="616"/>
      <c r="AE34" s="613" t="str">
        <f>IF(ISBLANK(発行依頼書!I59),"",発行依頼書!I59)</f>
        <v/>
      </c>
      <c r="AF34" s="611"/>
      <c r="AG34" s="611"/>
      <c r="AH34" s="611"/>
      <c r="AI34" s="617"/>
      <c r="AJ34" s="10"/>
    </row>
    <row r="35" spans="1:36" ht="17.25" customHeight="1" x14ac:dyDescent="0.15">
      <c r="A35" s="7"/>
      <c r="B35" s="631" t="str">
        <f>IF(ISBLANK(発行依頼書!L61),"",発行依頼書!L61)</f>
        <v/>
      </c>
      <c r="C35" s="632"/>
      <c r="D35" s="632"/>
      <c r="E35" s="632"/>
      <c r="F35" s="632"/>
      <c r="G35" s="587" t="str">
        <f>IF(ISBLANK(発行依頼書!C61),"",発行依頼書!C61)</f>
        <v/>
      </c>
      <c r="H35" s="587"/>
      <c r="I35" s="587"/>
      <c r="J35" s="587"/>
      <c r="K35" s="587"/>
      <c r="L35" s="587"/>
      <c r="M35" s="587"/>
      <c r="N35" s="587"/>
      <c r="O35" s="587"/>
      <c r="P35" s="587"/>
      <c r="Q35" s="587"/>
      <c r="R35" s="587" t="str">
        <f>IF(ISBLANK(発行依頼書!F61),"",発行依頼書!F61)</f>
        <v/>
      </c>
      <c r="S35" s="587"/>
      <c r="T35" s="587"/>
      <c r="U35" s="587"/>
      <c r="V35" s="587"/>
      <c r="W35" s="587"/>
      <c r="X35" s="587"/>
      <c r="Y35" s="587"/>
      <c r="Z35" s="587"/>
      <c r="AA35" s="614" t="str">
        <f>IF(ISBLANK(発行依頼書!W62),"",CONCATENATE(発行依頼書!W62,発行依頼書!X61))</f>
        <v/>
      </c>
      <c r="AB35" s="615"/>
      <c r="AC35" s="615"/>
      <c r="AD35" s="616"/>
      <c r="AE35" s="613" t="str">
        <f>IF(ISBLANK(発行依頼書!I61),"",発行依頼書!I61)</f>
        <v/>
      </c>
      <c r="AF35" s="611"/>
      <c r="AG35" s="611"/>
      <c r="AH35" s="611"/>
      <c r="AI35" s="617"/>
      <c r="AJ35" s="10"/>
    </row>
    <row r="36" spans="1:36" ht="17.25" customHeight="1" x14ac:dyDescent="0.15">
      <c r="A36" s="7"/>
      <c r="B36" s="631" t="str">
        <f>IF(ISBLANK(発行依頼書!L63),"",発行依頼書!L63)</f>
        <v/>
      </c>
      <c r="C36" s="632"/>
      <c r="D36" s="632"/>
      <c r="E36" s="632"/>
      <c r="F36" s="632"/>
      <c r="G36" s="587" t="str">
        <f>IF(ISBLANK(発行依頼書!C63),"",発行依頼書!C63)</f>
        <v/>
      </c>
      <c r="H36" s="587"/>
      <c r="I36" s="587"/>
      <c r="J36" s="587"/>
      <c r="K36" s="587"/>
      <c r="L36" s="587"/>
      <c r="M36" s="587"/>
      <c r="N36" s="587"/>
      <c r="O36" s="587"/>
      <c r="P36" s="587"/>
      <c r="Q36" s="587"/>
      <c r="R36" s="587" t="str">
        <f>IF(ISBLANK(発行依頼書!F63),"",発行依頼書!F63)</f>
        <v/>
      </c>
      <c r="S36" s="587"/>
      <c r="T36" s="587"/>
      <c r="U36" s="587"/>
      <c r="V36" s="587"/>
      <c r="W36" s="587"/>
      <c r="X36" s="587"/>
      <c r="Y36" s="587"/>
      <c r="Z36" s="587"/>
      <c r="AA36" s="614" t="str">
        <f>IF(ISBLANK(発行依頼書!W64),"",CONCATENATE(発行依頼書!W64,発行依頼書!X63))</f>
        <v/>
      </c>
      <c r="AB36" s="615"/>
      <c r="AC36" s="615"/>
      <c r="AD36" s="616"/>
      <c r="AE36" s="613" t="str">
        <f>IF(ISBLANK(発行依頼書!I63),"",発行依頼書!I63)</f>
        <v/>
      </c>
      <c r="AF36" s="611"/>
      <c r="AG36" s="611"/>
      <c r="AH36" s="611"/>
      <c r="AI36" s="617"/>
      <c r="AJ36" s="10"/>
    </row>
    <row r="37" spans="1:36" ht="17.25" customHeight="1" x14ac:dyDescent="0.15">
      <c r="A37" s="7"/>
      <c r="B37" s="631" t="str">
        <f>IF(ISBLANK(発行依頼書!L65),"",発行依頼書!L65)</f>
        <v/>
      </c>
      <c r="C37" s="632"/>
      <c r="D37" s="632"/>
      <c r="E37" s="632"/>
      <c r="F37" s="632"/>
      <c r="G37" s="587" t="str">
        <f>IF(ISBLANK(発行依頼書!C65),"",発行依頼書!C65)</f>
        <v/>
      </c>
      <c r="H37" s="587"/>
      <c r="I37" s="587"/>
      <c r="J37" s="587"/>
      <c r="K37" s="587"/>
      <c r="L37" s="587"/>
      <c r="M37" s="587"/>
      <c r="N37" s="587"/>
      <c r="O37" s="587"/>
      <c r="P37" s="587"/>
      <c r="Q37" s="587"/>
      <c r="R37" s="587" t="str">
        <f>IF(ISBLANK(発行依頼書!F65),"",発行依頼書!F65)</f>
        <v/>
      </c>
      <c r="S37" s="587"/>
      <c r="T37" s="587"/>
      <c r="U37" s="587"/>
      <c r="V37" s="587"/>
      <c r="W37" s="587"/>
      <c r="X37" s="587"/>
      <c r="Y37" s="587"/>
      <c r="Z37" s="587"/>
      <c r="AA37" s="614" t="str">
        <f>IF(ISBLANK(発行依頼書!W66),"",CONCATENATE(発行依頼書!W66,発行依頼書!X65))</f>
        <v/>
      </c>
      <c r="AB37" s="615"/>
      <c r="AC37" s="615"/>
      <c r="AD37" s="616"/>
      <c r="AE37" s="613" t="str">
        <f>IF(ISBLANK(発行依頼書!I65),"",発行依頼書!I65)</f>
        <v/>
      </c>
      <c r="AF37" s="611"/>
      <c r="AG37" s="611"/>
      <c r="AH37" s="611"/>
      <c r="AI37" s="617"/>
      <c r="AJ37" s="10"/>
    </row>
    <row r="38" spans="1:36" ht="17.25" customHeight="1" x14ac:dyDescent="0.15">
      <c r="A38" s="7"/>
      <c r="B38" s="631" t="str">
        <f>IF(ISBLANK(発行依頼書!L67),"",発行依頼書!L67)</f>
        <v/>
      </c>
      <c r="C38" s="632"/>
      <c r="D38" s="632"/>
      <c r="E38" s="632"/>
      <c r="F38" s="632"/>
      <c r="G38" s="587" t="str">
        <f>IF(ISBLANK(発行依頼書!C67),"",発行依頼書!C67)</f>
        <v/>
      </c>
      <c r="H38" s="587"/>
      <c r="I38" s="587"/>
      <c r="J38" s="587"/>
      <c r="K38" s="587"/>
      <c r="L38" s="587"/>
      <c r="M38" s="587"/>
      <c r="N38" s="587"/>
      <c r="O38" s="587"/>
      <c r="P38" s="587"/>
      <c r="Q38" s="587"/>
      <c r="R38" s="587" t="str">
        <f>IF(ISBLANK(発行依頼書!F67),"",発行依頼書!F67)</f>
        <v/>
      </c>
      <c r="S38" s="587"/>
      <c r="T38" s="587"/>
      <c r="U38" s="587"/>
      <c r="V38" s="587"/>
      <c r="W38" s="587"/>
      <c r="X38" s="587"/>
      <c r="Y38" s="587"/>
      <c r="Z38" s="587"/>
      <c r="AA38" s="614" t="str">
        <f>IF(ISBLANK(発行依頼書!W68),"",CONCATENATE(発行依頼書!W68,発行依頼書!X67))</f>
        <v/>
      </c>
      <c r="AB38" s="615"/>
      <c r="AC38" s="615"/>
      <c r="AD38" s="616"/>
      <c r="AE38" s="613" t="str">
        <f>IF(ISBLANK(発行依頼書!I67),"",発行依頼書!I67)</f>
        <v/>
      </c>
      <c r="AF38" s="611"/>
      <c r="AG38" s="611"/>
      <c r="AH38" s="611"/>
      <c r="AI38" s="617"/>
      <c r="AJ38" s="10"/>
    </row>
    <row r="39" spans="1:36" ht="17.25" customHeight="1" x14ac:dyDescent="0.15">
      <c r="A39" s="7"/>
      <c r="B39" s="631" t="str">
        <f>IF(ISBLANK(発行依頼書!L69),"",発行依頼書!L69)</f>
        <v/>
      </c>
      <c r="C39" s="632"/>
      <c r="D39" s="632"/>
      <c r="E39" s="632"/>
      <c r="F39" s="632"/>
      <c r="G39" s="587" t="str">
        <f>IF(ISBLANK(発行依頼書!C69),"",発行依頼書!C69)</f>
        <v/>
      </c>
      <c r="H39" s="587"/>
      <c r="I39" s="587"/>
      <c r="J39" s="587"/>
      <c r="K39" s="587"/>
      <c r="L39" s="587"/>
      <c r="M39" s="587"/>
      <c r="N39" s="587"/>
      <c r="O39" s="587"/>
      <c r="P39" s="587"/>
      <c r="Q39" s="587"/>
      <c r="R39" s="587" t="str">
        <f>IF(ISBLANK(発行依頼書!F69),"",発行依頼書!F69)</f>
        <v/>
      </c>
      <c r="S39" s="587"/>
      <c r="T39" s="587"/>
      <c r="U39" s="587"/>
      <c r="V39" s="587"/>
      <c r="W39" s="587"/>
      <c r="X39" s="587"/>
      <c r="Y39" s="587"/>
      <c r="Z39" s="587"/>
      <c r="AA39" s="614" t="str">
        <f>IF(ISBLANK(発行依頼書!W70),"",CONCATENATE(発行依頼書!W70,発行依頼書!X69))</f>
        <v/>
      </c>
      <c r="AB39" s="615"/>
      <c r="AC39" s="615"/>
      <c r="AD39" s="616"/>
      <c r="AE39" s="613" t="str">
        <f>IF(ISBLANK(発行依頼書!I69),"",発行依頼書!I69)</f>
        <v/>
      </c>
      <c r="AF39" s="611"/>
      <c r="AG39" s="611"/>
      <c r="AH39" s="611"/>
      <c r="AI39" s="617"/>
      <c r="AJ39" s="10"/>
    </row>
    <row r="40" spans="1:36" ht="17.25" customHeight="1" x14ac:dyDescent="0.15">
      <c r="A40" s="7"/>
      <c r="B40" s="631" t="str">
        <f>IF(ISBLANK(発行依頼書!L71),"",発行依頼書!L71)</f>
        <v/>
      </c>
      <c r="C40" s="632"/>
      <c r="D40" s="632"/>
      <c r="E40" s="632"/>
      <c r="F40" s="632"/>
      <c r="G40" s="587" t="str">
        <f>IF(ISBLANK(発行依頼書!C71),"",発行依頼書!C71)</f>
        <v/>
      </c>
      <c r="H40" s="587"/>
      <c r="I40" s="587"/>
      <c r="J40" s="587"/>
      <c r="K40" s="587"/>
      <c r="L40" s="587"/>
      <c r="M40" s="587"/>
      <c r="N40" s="587"/>
      <c r="O40" s="587"/>
      <c r="P40" s="587"/>
      <c r="Q40" s="587"/>
      <c r="R40" s="587" t="str">
        <f>IF(ISBLANK(発行依頼書!F71),"",発行依頼書!F71)</f>
        <v/>
      </c>
      <c r="S40" s="587"/>
      <c r="T40" s="587"/>
      <c r="U40" s="587"/>
      <c r="V40" s="587"/>
      <c r="W40" s="587"/>
      <c r="X40" s="587"/>
      <c r="Y40" s="587"/>
      <c r="Z40" s="587"/>
      <c r="AA40" s="614" t="str">
        <f>IF(ISBLANK(発行依頼書!W72),"",CONCATENATE(発行依頼書!W72,発行依頼書!X71))</f>
        <v/>
      </c>
      <c r="AB40" s="615"/>
      <c r="AC40" s="615"/>
      <c r="AD40" s="616"/>
      <c r="AE40" s="613" t="str">
        <f>IF(ISBLANK(発行依頼書!I71),"",発行依頼書!I71)</f>
        <v/>
      </c>
      <c r="AF40" s="611"/>
      <c r="AG40" s="611"/>
      <c r="AH40" s="611"/>
      <c r="AI40" s="617"/>
      <c r="AJ40" s="10"/>
    </row>
    <row r="41" spans="1:36" ht="17.25" customHeight="1" x14ac:dyDescent="0.15">
      <c r="A41" s="7"/>
      <c r="B41" s="631" t="str">
        <f>IF(ISBLANK(発行依頼書!L73),"",発行依頼書!L73)</f>
        <v/>
      </c>
      <c r="C41" s="632"/>
      <c r="D41" s="632"/>
      <c r="E41" s="632"/>
      <c r="F41" s="632"/>
      <c r="G41" s="587" t="str">
        <f>IF(ISBLANK(発行依頼書!C73),"",発行依頼書!C73)</f>
        <v/>
      </c>
      <c r="H41" s="587"/>
      <c r="I41" s="587"/>
      <c r="J41" s="587"/>
      <c r="K41" s="587"/>
      <c r="L41" s="587"/>
      <c r="M41" s="587"/>
      <c r="N41" s="587"/>
      <c r="O41" s="587"/>
      <c r="P41" s="587"/>
      <c r="Q41" s="587"/>
      <c r="R41" s="587" t="str">
        <f>IF(ISBLANK(発行依頼書!F73),"",発行依頼書!F73)</f>
        <v/>
      </c>
      <c r="S41" s="587"/>
      <c r="T41" s="587"/>
      <c r="U41" s="587"/>
      <c r="V41" s="587"/>
      <c r="W41" s="587"/>
      <c r="X41" s="587"/>
      <c r="Y41" s="587"/>
      <c r="Z41" s="587"/>
      <c r="AA41" s="614" t="str">
        <f>IF(ISBLANK(発行依頼書!W74),"",CONCATENATE(発行依頼書!W74,発行依頼書!X73))</f>
        <v/>
      </c>
      <c r="AB41" s="615"/>
      <c r="AC41" s="615"/>
      <c r="AD41" s="616"/>
      <c r="AE41" s="613" t="str">
        <f>IF(ISBLANK(発行依頼書!I73),"",発行依頼書!I73)</f>
        <v/>
      </c>
      <c r="AF41" s="611"/>
      <c r="AG41" s="611"/>
      <c r="AH41" s="611"/>
      <c r="AI41" s="617"/>
      <c r="AJ41" s="10"/>
    </row>
    <row r="42" spans="1:36" ht="17.25" customHeight="1" x14ac:dyDescent="0.15">
      <c r="A42" s="7"/>
      <c r="B42" s="631" t="str">
        <f>IF(ISBLANK(発行依頼書!L75),"",発行依頼書!L75)</f>
        <v/>
      </c>
      <c r="C42" s="632"/>
      <c r="D42" s="632"/>
      <c r="E42" s="632"/>
      <c r="F42" s="632"/>
      <c r="G42" s="587" t="str">
        <f>IF(ISBLANK(発行依頼書!C75),"",発行依頼書!C75)</f>
        <v/>
      </c>
      <c r="H42" s="587"/>
      <c r="I42" s="587"/>
      <c r="J42" s="587"/>
      <c r="K42" s="587"/>
      <c r="L42" s="587"/>
      <c r="M42" s="587"/>
      <c r="N42" s="587"/>
      <c r="O42" s="587"/>
      <c r="P42" s="587"/>
      <c r="Q42" s="587"/>
      <c r="R42" s="587" t="str">
        <f>IF(ISBLANK(発行依頼書!F75),"",発行依頼書!F75)</f>
        <v/>
      </c>
      <c r="S42" s="587"/>
      <c r="T42" s="587"/>
      <c r="U42" s="587"/>
      <c r="V42" s="587"/>
      <c r="W42" s="587"/>
      <c r="X42" s="587"/>
      <c r="Y42" s="587"/>
      <c r="Z42" s="587"/>
      <c r="AA42" s="614" t="str">
        <f>IF(ISBLANK(発行依頼書!W76),"",CONCATENATE(発行依頼書!W76,発行依頼書!X75))</f>
        <v/>
      </c>
      <c r="AB42" s="615"/>
      <c r="AC42" s="615"/>
      <c r="AD42" s="616"/>
      <c r="AE42" s="613" t="str">
        <f>IF(ISBLANK(発行依頼書!I75),"",発行依頼書!I75)</f>
        <v/>
      </c>
      <c r="AF42" s="611"/>
      <c r="AG42" s="611"/>
      <c r="AH42" s="611"/>
      <c r="AI42" s="617"/>
      <c r="AJ42" s="10"/>
    </row>
    <row r="43" spans="1:36" ht="17.25" customHeight="1" x14ac:dyDescent="0.15">
      <c r="A43" s="7"/>
      <c r="B43" s="631" t="str">
        <f>IF(ISBLANK(発行依頼書!L77),"",発行依頼書!L77)</f>
        <v/>
      </c>
      <c r="C43" s="632"/>
      <c r="D43" s="632"/>
      <c r="E43" s="632"/>
      <c r="F43" s="632"/>
      <c r="G43" s="587" t="str">
        <f>IF(ISBLANK(発行依頼書!C77),"",発行依頼書!C77)</f>
        <v/>
      </c>
      <c r="H43" s="587"/>
      <c r="I43" s="587"/>
      <c r="J43" s="587"/>
      <c r="K43" s="587"/>
      <c r="L43" s="587"/>
      <c r="M43" s="587"/>
      <c r="N43" s="587"/>
      <c r="O43" s="587"/>
      <c r="P43" s="587"/>
      <c r="Q43" s="587"/>
      <c r="R43" s="587" t="str">
        <f>IF(ISBLANK(発行依頼書!F77),"",発行依頼書!F77)</f>
        <v/>
      </c>
      <c r="S43" s="587"/>
      <c r="T43" s="587"/>
      <c r="U43" s="587"/>
      <c r="V43" s="587"/>
      <c r="W43" s="587"/>
      <c r="X43" s="587"/>
      <c r="Y43" s="587"/>
      <c r="Z43" s="587"/>
      <c r="AA43" s="614" t="str">
        <f>IF(ISBLANK(発行依頼書!W78),"",CONCATENATE(発行依頼書!W78,発行依頼書!X77))</f>
        <v/>
      </c>
      <c r="AB43" s="615"/>
      <c r="AC43" s="615"/>
      <c r="AD43" s="616"/>
      <c r="AE43" s="613" t="str">
        <f>IF(ISBLANK(発行依頼書!I77),"",発行依頼書!I77)</f>
        <v/>
      </c>
      <c r="AF43" s="611"/>
      <c r="AG43" s="611"/>
      <c r="AH43" s="611"/>
      <c r="AI43" s="617"/>
      <c r="AJ43" s="10"/>
    </row>
    <row r="44" spans="1:36" ht="17.25" customHeight="1" x14ac:dyDescent="0.15">
      <c r="A44" s="7"/>
      <c r="B44" s="631" t="str">
        <f>IF(ISBLANK(発行依頼書!L79),"",発行依頼書!L79)</f>
        <v/>
      </c>
      <c r="C44" s="632"/>
      <c r="D44" s="632"/>
      <c r="E44" s="632"/>
      <c r="F44" s="632"/>
      <c r="G44" s="587" t="str">
        <f>IF(ISBLANK(発行依頼書!C79),"",発行依頼書!C79)</f>
        <v/>
      </c>
      <c r="H44" s="587"/>
      <c r="I44" s="587"/>
      <c r="J44" s="587"/>
      <c r="K44" s="587"/>
      <c r="L44" s="587"/>
      <c r="M44" s="587"/>
      <c r="N44" s="587"/>
      <c r="O44" s="587"/>
      <c r="P44" s="587"/>
      <c r="Q44" s="587"/>
      <c r="R44" s="587" t="str">
        <f>IF(ISBLANK(発行依頼書!F79),"",発行依頼書!F79)</f>
        <v/>
      </c>
      <c r="S44" s="587"/>
      <c r="T44" s="587"/>
      <c r="U44" s="587"/>
      <c r="V44" s="587"/>
      <c r="W44" s="587"/>
      <c r="X44" s="587"/>
      <c r="Y44" s="587"/>
      <c r="Z44" s="587"/>
      <c r="AA44" s="614" t="str">
        <f>IF(ISBLANK(発行依頼書!W80),"",CONCATENATE(発行依頼書!W80,発行依頼書!X79))</f>
        <v/>
      </c>
      <c r="AB44" s="615"/>
      <c r="AC44" s="615"/>
      <c r="AD44" s="616"/>
      <c r="AE44" s="613" t="str">
        <f>IF(ISBLANK(発行依頼書!I79),"",発行依頼書!I79)</f>
        <v/>
      </c>
      <c r="AF44" s="611"/>
      <c r="AG44" s="611"/>
      <c r="AH44" s="611"/>
      <c r="AI44" s="617"/>
      <c r="AJ44" s="10"/>
    </row>
    <row r="45" spans="1:36" ht="17.25" customHeight="1" x14ac:dyDescent="0.15">
      <c r="A45" s="7"/>
      <c r="B45" s="631" t="str">
        <f>IF(ISBLANK(発行依頼書!L81),"",発行依頼書!L81)</f>
        <v/>
      </c>
      <c r="C45" s="632"/>
      <c r="D45" s="632"/>
      <c r="E45" s="632"/>
      <c r="F45" s="632"/>
      <c r="G45" s="587" t="str">
        <f>IF(ISBLANK(発行依頼書!C81),"",発行依頼書!C81)</f>
        <v/>
      </c>
      <c r="H45" s="587"/>
      <c r="I45" s="587"/>
      <c r="J45" s="587"/>
      <c r="K45" s="587"/>
      <c r="L45" s="587"/>
      <c r="M45" s="587"/>
      <c r="N45" s="587"/>
      <c r="O45" s="587"/>
      <c r="P45" s="587"/>
      <c r="Q45" s="587"/>
      <c r="R45" s="587" t="str">
        <f>IF(ISBLANK(発行依頼書!F81),"",発行依頼書!F81)</f>
        <v/>
      </c>
      <c r="S45" s="587"/>
      <c r="T45" s="587"/>
      <c r="U45" s="587"/>
      <c r="V45" s="587"/>
      <c r="W45" s="587"/>
      <c r="X45" s="587"/>
      <c r="Y45" s="587"/>
      <c r="Z45" s="587"/>
      <c r="AA45" s="614" t="str">
        <f>IF(ISBLANK(発行依頼書!W82),"",CONCATENATE(発行依頼書!W82,発行依頼書!X81))</f>
        <v/>
      </c>
      <c r="AB45" s="615"/>
      <c r="AC45" s="615"/>
      <c r="AD45" s="616"/>
      <c r="AE45" s="613" t="str">
        <f>IF(ISBLANK(発行依頼書!I81),"",発行依頼書!I81)</f>
        <v/>
      </c>
      <c r="AF45" s="611"/>
      <c r="AG45" s="611"/>
      <c r="AH45" s="611"/>
      <c r="AI45" s="617"/>
      <c r="AJ45" s="10"/>
    </row>
    <row r="46" spans="1:36" ht="17.25" customHeight="1" x14ac:dyDescent="0.15">
      <c r="A46" s="7"/>
      <c r="B46" s="631" t="str">
        <f>IF(ISBLANK(発行依頼書!L83),"",発行依頼書!L83)</f>
        <v/>
      </c>
      <c r="C46" s="632"/>
      <c r="D46" s="632"/>
      <c r="E46" s="632"/>
      <c r="F46" s="632"/>
      <c r="G46" s="587" t="str">
        <f>IF(ISBLANK(発行依頼書!C83),"",発行依頼書!C83)</f>
        <v/>
      </c>
      <c r="H46" s="587"/>
      <c r="I46" s="587"/>
      <c r="J46" s="587"/>
      <c r="K46" s="587"/>
      <c r="L46" s="587"/>
      <c r="M46" s="587"/>
      <c r="N46" s="587"/>
      <c r="O46" s="587"/>
      <c r="P46" s="587"/>
      <c r="Q46" s="587"/>
      <c r="R46" s="587" t="str">
        <f>IF(ISBLANK(発行依頼書!F83),"",発行依頼書!F83)</f>
        <v/>
      </c>
      <c r="S46" s="587"/>
      <c r="T46" s="587"/>
      <c r="U46" s="587"/>
      <c r="V46" s="587"/>
      <c r="W46" s="587"/>
      <c r="X46" s="587"/>
      <c r="Y46" s="587"/>
      <c r="Z46" s="587"/>
      <c r="AA46" s="614" t="str">
        <f>IF(ISBLANK(発行依頼書!W84),"",CONCATENATE(発行依頼書!W84,発行依頼書!X83))</f>
        <v/>
      </c>
      <c r="AB46" s="615"/>
      <c r="AC46" s="615"/>
      <c r="AD46" s="616"/>
      <c r="AE46" s="613" t="str">
        <f>IF(ISBLANK(発行依頼書!I83),"",発行依頼書!I83)</f>
        <v/>
      </c>
      <c r="AF46" s="611"/>
      <c r="AG46" s="611"/>
      <c r="AH46" s="611"/>
      <c r="AI46" s="617"/>
      <c r="AJ46" s="10"/>
    </row>
    <row r="47" spans="1:36" ht="17.25" customHeight="1" x14ac:dyDescent="0.15">
      <c r="A47" s="7"/>
      <c r="B47" s="631" t="str">
        <f>IF(ISBLANK(発行依頼書!L85),"",発行依頼書!L85)</f>
        <v/>
      </c>
      <c r="C47" s="632"/>
      <c r="D47" s="632"/>
      <c r="E47" s="632"/>
      <c r="F47" s="632"/>
      <c r="G47" s="587" t="str">
        <f>IF(ISBLANK(発行依頼書!C85),"",発行依頼書!C85)</f>
        <v/>
      </c>
      <c r="H47" s="587"/>
      <c r="I47" s="587"/>
      <c r="J47" s="587"/>
      <c r="K47" s="587"/>
      <c r="L47" s="587"/>
      <c r="M47" s="587"/>
      <c r="N47" s="587"/>
      <c r="O47" s="587"/>
      <c r="P47" s="587"/>
      <c r="Q47" s="587"/>
      <c r="R47" s="587" t="str">
        <f>IF(ISBLANK(発行依頼書!F85),"",発行依頼書!F85)</f>
        <v/>
      </c>
      <c r="S47" s="587"/>
      <c r="T47" s="587"/>
      <c r="U47" s="587"/>
      <c r="V47" s="587"/>
      <c r="W47" s="587"/>
      <c r="X47" s="587"/>
      <c r="Y47" s="587"/>
      <c r="Z47" s="587"/>
      <c r="AA47" s="614" t="str">
        <f>IF(ISBLANK(発行依頼書!W86),"",CONCATENATE(発行依頼書!W86,発行依頼書!X85))</f>
        <v/>
      </c>
      <c r="AB47" s="615"/>
      <c r="AC47" s="615"/>
      <c r="AD47" s="616"/>
      <c r="AE47" s="613" t="str">
        <f>IF(ISBLANK(発行依頼書!I85),"",発行依頼書!I85)</f>
        <v/>
      </c>
      <c r="AF47" s="611"/>
      <c r="AG47" s="611"/>
      <c r="AH47" s="611"/>
      <c r="AI47" s="617"/>
      <c r="AJ47" s="10"/>
    </row>
    <row r="48" spans="1:36" ht="17.25" customHeight="1" x14ac:dyDescent="0.15">
      <c r="A48" s="7"/>
      <c r="B48" s="631" t="str">
        <f>IF(ISBLANK(発行依頼書!L87),"",発行依頼書!L87)</f>
        <v/>
      </c>
      <c r="C48" s="632"/>
      <c r="D48" s="632"/>
      <c r="E48" s="632"/>
      <c r="F48" s="632"/>
      <c r="G48" s="587" t="str">
        <f>IF(ISBLANK(発行依頼書!C87),"",発行依頼書!C87)</f>
        <v/>
      </c>
      <c r="H48" s="587"/>
      <c r="I48" s="587"/>
      <c r="J48" s="587"/>
      <c r="K48" s="587"/>
      <c r="L48" s="587"/>
      <c r="M48" s="587"/>
      <c r="N48" s="587"/>
      <c r="O48" s="587"/>
      <c r="P48" s="587"/>
      <c r="Q48" s="587"/>
      <c r="R48" s="587" t="str">
        <f>IF(ISBLANK(発行依頼書!F87),"",発行依頼書!F87)</f>
        <v/>
      </c>
      <c r="S48" s="587"/>
      <c r="T48" s="587"/>
      <c r="U48" s="587"/>
      <c r="V48" s="587"/>
      <c r="W48" s="587"/>
      <c r="X48" s="587"/>
      <c r="Y48" s="587"/>
      <c r="Z48" s="587"/>
      <c r="AA48" s="614" t="str">
        <f>IF(ISBLANK(発行依頼書!W88),"",CONCATENATE(発行依頼書!W88,発行依頼書!X87))</f>
        <v/>
      </c>
      <c r="AB48" s="615"/>
      <c r="AC48" s="615"/>
      <c r="AD48" s="616"/>
      <c r="AE48" s="613" t="str">
        <f>IF(ISBLANK(発行依頼書!I87),"",発行依頼書!I87)</f>
        <v/>
      </c>
      <c r="AF48" s="611"/>
      <c r="AG48" s="611"/>
      <c r="AH48" s="611"/>
      <c r="AI48" s="617"/>
      <c r="AJ48" s="10"/>
    </row>
    <row r="49" spans="1:42" ht="17.25" customHeight="1" x14ac:dyDescent="0.15">
      <c r="A49" s="7"/>
      <c r="B49" s="631" t="str">
        <f>IF(ISBLANK(発行依頼書!L89),"",発行依頼書!L89)</f>
        <v/>
      </c>
      <c r="C49" s="632"/>
      <c r="D49" s="632"/>
      <c r="E49" s="632"/>
      <c r="F49" s="632"/>
      <c r="G49" s="587" t="str">
        <f>IF(ISBLANK(発行依頼書!C89),"",発行依頼書!C89)</f>
        <v/>
      </c>
      <c r="H49" s="587"/>
      <c r="I49" s="587"/>
      <c r="J49" s="587"/>
      <c r="K49" s="587"/>
      <c r="L49" s="587"/>
      <c r="M49" s="587"/>
      <c r="N49" s="587"/>
      <c r="O49" s="587"/>
      <c r="P49" s="587"/>
      <c r="Q49" s="587"/>
      <c r="R49" s="587" t="str">
        <f>IF(ISBLANK(発行依頼書!F89),"",発行依頼書!F89)</f>
        <v/>
      </c>
      <c r="S49" s="587"/>
      <c r="T49" s="587"/>
      <c r="U49" s="587"/>
      <c r="V49" s="587"/>
      <c r="W49" s="587"/>
      <c r="X49" s="587"/>
      <c r="Y49" s="587"/>
      <c r="Z49" s="587"/>
      <c r="AA49" s="614" t="str">
        <f>IF(ISBLANK(発行依頼書!W90),"",CONCATENATE(発行依頼書!W90,発行依頼書!X89))</f>
        <v/>
      </c>
      <c r="AB49" s="615"/>
      <c r="AC49" s="615"/>
      <c r="AD49" s="616"/>
      <c r="AE49" s="613" t="str">
        <f>IF(ISBLANK(発行依頼書!I89),"",発行依頼書!I89)</f>
        <v/>
      </c>
      <c r="AF49" s="611"/>
      <c r="AG49" s="611"/>
      <c r="AH49" s="611"/>
      <c r="AI49" s="617"/>
      <c r="AJ49" s="10"/>
    </row>
    <row r="50" spans="1:42" ht="17.25" customHeight="1" x14ac:dyDescent="0.15">
      <c r="A50" s="7"/>
      <c r="B50" s="631" t="str">
        <f>IF(ISBLANK(発行依頼書!L91),"",発行依頼書!L91)</f>
        <v/>
      </c>
      <c r="C50" s="632"/>
      <c r="D50" s="632"/>
      <c r="E50" s="632"/>
      <c r="F50" s="632"/>
      <c r="G50" s="587" t="str">
        <f>IF(ISBLANK(発行依頼書!C91),"",発行依頼書!C91)</f>
        <v/>
      </c>
      <c r="H50" s="587"/>
      <c r="I50" s="587"/>
      <c r="J50" s="587"/>
      <c r="K50" s="587"/>
      <c r="L50" s="587"/>
      <c r="M50" s="587"/>
      <c r="N50" s="587"/>
      <c r="O50" s="587"/>
      <c r="P50" s="587"/>
      <c r="Q50" s="587"/>
      <c r="R50" s="587" t="str">
        <f>IF(ISBLANK(発行依頼書!F91),"",発行依頼書!F91)</f>
        <v/>
      </c>
      <c r="S50" s="587"/>
      <c r="T50" s="587"/>
      <c r="U50" s="587"/>
      <c r="V50" s="587"/>
      <c r="W50" s="587"/>
      <c r="X50" s="587"/>
      <c r="Y50" s="587"/>
      <c r="Z50" s="587"/>
      <c r="AA50" s="614" t="str">
        <f>IF(ISBLANK(発行依頼書!W92),"",CONCATENATE(発行依頼書!W92,発行依頼書!X91))</f>
        <v/>
      </c>
      <c r="AB50" s="615"/>
      <c r="AC50" s="615"/>
      <c r="AD50" s="616"/>
      <c r="AE50" s="613" t="str">
        <f>IF(ISBLANK(発行依頼書!I91),"",発行依頼書!I91)</f>
        <v/>
      </c>
      <c r="AF50" s="611"/>
      <c r="AG50" s="611"/>
      <c r="AH50" s="611"/>
      <c r="AI50" s="617"/>
      <c r="AJ50" s="10"/>
    </row>
    <row r="51" spans="1:42" ht="17.25" customHeight="1" x14ac:dyDescent="0.15">
      <c r="A51" s="7"/>
      <c r="B51" s="631" t="str">
        <f>IF(ISBLANK(発行依頼書!L93),"",発行依頼書!L93)</f>
        <v/>
      </c>
      <c r="C51" s="632"/>
      <c r="D51" s="632"/>
      <c r="E51" s="632"/>
      <c r="F51" s="632"/>
      <c r="G51" s="587" t="str">
        <f>IF(ISBLANK(発行依頼書!C93),"",発行依頼書!C93)</f>
        <v/>
      </c>
      <c r="H51" s="587"/>
      <c r="I51" s="587"/>
      <c r="J51" s="587"/>
      <c r="K51" s="587"/>
      <c r="L51" s="587"/>
      <c r="M51" s="587"/>
      <c r="N51" s="587"/>
      <c r="O51" s="587"/>
      <c r="P51" s="587"/>
      <c r="Q51" s="587"/>
      <c r="R51" s="587" t="str">
        <f>IF(ISBLANK(発行依頼書!F93),"",発行依頼書!F93)</f>
        <v/>
      </c>
      <c r="S51" s="587"/>
      <c r="T51" s="587"/>
      <c r="U51" s="587"/>
      <c r="V51" s="587"/>
      <c r="W51" s="587"/>
      <c r="X51" s="587"/>
      <c r="Y51" s="587"/>
      <c r="Z51" s="587"/>
      <c r="AA51" s="614" t="str">
        <f>IF(ISBLANK(発行依頼書!W94),"",CONCATENATE(発行依頼書!W94,発行依頼書!X93))</f>
        <v/>
      </c>
      <c r="AB51" s="615"/>
      <c r="AC51" s="615"/>
      <c r="AD51" s="616"/>
      <c r="AE51" s="613" t="str">
        <f>IF(ISBLANK(発行依頼書!I93),"",発行依頼書!I93)</f>
        <v/>
      </c>
      <c r="AF51" s="611"/>
      <c r="AG51" s="611"/>
      <c r="AH51" s="611"/>
      <c r="AI51" s="617"/>
      <c r="AJ51" s="10"/>
    </row>
    <row r="52" spans="1:42" ht="17.25" customHeight="1" x14ac:dyDescent="0.15">
      <c r="A52" s="7"/>
      <c r="B52" s="631" t="str">
        <f>IF(ISBLANK(発行依頼書!L95),"",発行依頼書!L95)</f>
        <v/>
      </c>
      <c r="C52" s="632"/>
      <c r="D52" s="632"/>
      <c r="E52" s="632"/>
      <c r="F52" s="632"/>
      <c r="G52" s="587" t="str">
        <f>IF(ISBLANK(発行依頼書!C95),"",発行依頼書!C95)</f>
        <v/>
      </c>
      <c r="H52" s="587"/>
      <c r="I52" s="587"/>
      <c r="J52" s="587"/>
      <c r="K52" s="587"/>
      <c r="L52" s="587"/>
      <c r="M52" s="587"/>
      <c r="N52" s="587"/>
      <c r="O52" s="587"/>
      <c r="P52" s="587"/>
      <c r="Q52" s="587"/>
      <c r="R52" s="587" t="str">
        <f>IF(ISBLANK(発行依頼書!F95),"",発行依頼書!F95)</f>
        <v/>
      </c>
      <c r="S52" s="587"/>
      <c r="T52" s="587"/>
      <c r="U52" s="587"/>
      <c r="V52" s="587"/>
      <c r="W52" s="587"/>
      <c r="X52" s="587"/>
      <c r="Y52" s="587"/>
      <c r="Z52" s="587"/>
      <c r="AA52" s="614" t="str">
        <f>IF(ISBLANK(発行依頼書!W96),"",CONCATENATE(発行依頼書!W96,発行依頼書!X95))</f>
        <v/>
      </c>
      <c r="AB52" s="615"/>
      <c r="AC52" s="615"/>
      <c r="AD52" s="616"/>
      <c r="AE52" s="613" t="str">
        <f>IF(ISBLANK(発行依頼書!I95),"",発行依頼書!I95)</f>
        <v/>
      </c>
      <c r="AF52" s="611"/>
      <c r="AG52" s="611"/>
      <c r="AH52" s="611"/>
      <c r="AI52" s="617"/>
      <c r="AJ52" s="10"/>
    </row>
    <row r="53" spans="1:42" ht="17.25" customHeight="1" x14ac:dyDescent="0.15">
      <c r="A53" s="7"/>
      <c r="B53" s="631" t="str">
        <f>IF(ISBLANK(発行依頼書!L97),"",発行依頼書!L97)</f>
        <v/>
      </c>
      <c r="C53" s="632"/>
      <c r="D53" s="632"/>
      <c r="E53" s="632"/>
      <c r="F53" s="632"/>
      <c r="G53" s="587" t="str">
        <f>IF(ISBLANK(発行依頼書!C97),"",発行依頼書!C97)</f>
        <v/>
      </c>
      <c r="H53" s="587"/>
      <c r="I53" s="587"/>
      <c r="J53" s="587"/>
      <c r="K53" s="587"/>
      <c r="L53" s="587"/>
      <c r="M53" s="587"/>
      <c r="N53" s="587"/>
      <c r="O53" s="587"/>
      <c r="P53" s="587"/>
      <c r="Q53" s="587"/>
      <c r="R53" s="587" t="str">
        <f>IF(ISBLANK(発行依頼書!F97),"",発行依頼書!F97)</f>
        <v/>
      </c>
      <c r="S53" s="587"/>
      <c r="T53" s="587"/>
      <c r="U53" s="587"/>
      <c r="V53" s="587"/>
      <c r="W53" s="587"/>
      <c r="X53" s="587"/>
      <c r="Y53" s="587"/>
      <c r="Z53" s="587"/>
      <c r="AA53" s="614" t="str">
        <f>IF(ISBLANK(発行依頼書!W98),"",CONCATENATE(発行依頼書!W98,発行依頼書!X97))</f>
        <v/>
      </c>
      <c r="AB53" s="615"/>
      <c r="AC53" s="615"/>
      <c r="AD53" s="616"/>
      <c r="AE53" s="613" t="str">
        <f>IF(ISBLANK(発行依頼書!I97),"",発行依頼書!I97)</f>
        <v/>
      </c>
      <c r="AF53" s="611"/>
      <c r="AG53" s="611"/>
      <c r="AH53" s="611"/>
      <c r="AI53" s="617"/>
      <c r="AJ53" s="10"/>
    </row>
    <row r="54" spans="1:42" ht="17.25" customHeight="1" x14ac:dyDescent="0.15">
      <c r="A54" s="7"/>
      <c r="B54" s="631" t="str">
        <f>IF(ISBLANK(発行依頼書!L99),"",発行依頼書!L99)</f>
        <v/>
      </c>
      <c r="C54" s="632"/>
      <c r="D54" s="632"/>
      <c r="E54" s="632"/>
      <c r="F54" s="632"/>
      <c r="G54" s="587" t="str">
        <f>IF(ISBLANK(発行依頼書!C99),"",発行依頼書!C99)</f>
        <v/>
      </c>
      <c r="H54" s="587"/>
      <c r="I54" s="587"/>
      <c r="J54" s="587"/>
      <c r="K54" s="587"/>
      <c r="L54" s="587"/>
      <c r="M54" s="587"/>
      <c r="N54" s="587"/>
      <c r="O54" s="587"/>
      <c r="P54" s="587"/>
      <c r="Q54" s="587"/>
      <c r="R54" s="587" t="str">
        <f>IF(ISBLANK(発行依頼書!F99),"",発行依頼書!F99)</f>
        <v/>
      </c>
      <c r="S54" s="587"/>
      <c r="T54" s="587"/>
      <c r="U54" s="587"/>
      <c r="V54" s="587"/>
      <c r="W54" s="587"/>
      <c r="X54" s="587"/>
      <c r="Y54" s="587"/>
      <c r="Z54" s="587"/>
      <c r="AA54" s="614" t="str">
        <f>IF(ISBLANK(発行依頼書!W100),"",CONCATENATE(発行依頼書!W100,発行依頼書!X99))</f>
        <v/>
      </c>
      <c r="AB54" s="615"/>
      <c r="AC54" s="615"/>
      <c r="AD54" s="616"/>
      <c r="AE54" s="613" t="str">
        <f>IF(ISBLANK(発行依頼書!I99),"",発行依頼書!I99)</f>
        <v/>
      </c>
      <c r="AF54" s="611"/>
      <c r="AG54" s="611"/>
      <c r="AH54" s="611"/>
      <c r="AI54" s="617"/>
      <c r="AJ54" s="10"/>
    </row>
    <row r="55" spans="1:42" ht="17.25" customHeight="1" x14ac:dyDescent="0.15">
      <c r="A55" s="7"/>
      <c r="B55" s="631" t="str">
        <f>IF(ISBLANK(発行依頼書!L101),"",発行依頼書!L101)</f>
        <v/>
      </c>
      <c r="C55" s="632"/>
      <c r="D55" s="632"/>
      <c r="E55" s="632"/>
      <c r="F55" s="632"/>
      <c r="G55" s="587" t="str">
        <f>IF(ISBLANK(発行依頼書!C101),"",発行依頼書!C101)</f>
        <v/>
      </c>
      <c r="H55" s="587"/>
      <c r="I55" s="587"/>
      <c r="J55" s="587"/>
      <c r="K55" s="587"/>
      <c r="L55" s="587"/>
      <c r="M55" s="587"/>
      <c r="N55" s="587"/>
      <c r="O55" s="587"/>
      <c r="P55" s="587"/>
      <c r="Q55" s="587"/>
      <c r="R55" s="587" t="str">
        <f>IF(ISBLANK(発行依頼書!F101),"",発行依頼書!F101)</f>
        <v/>
      </c>
      <c r="S55" s="587"/>
      <c r="T55" s="587"/>
      <c r="U55" s="587"/>
      <c r="V55" s="587"/>
      <c r="W55" s="587"/>
      <c r="X55" s="587"/>
      <c r="Y55" s="587"/>
      <c r="Z55" s="587"/>
      <c r="AA55" s="614" t="str">
        <f>IF(ISBLANK(発行依頼書!W102),"",CONCATENATE(発行依頼書!W102,発行依頼書!X101))</f>
        <v/>
      </c>
      <c r="AB55" s="615"/>
      <c r="AC55" s="615"/>
      <c r="AD55" s="616"/>
      <c r="AE55" s="613" t="str">
        <f>IF(ISBLANK(発行依頼書!I101),"",発行依頼書!I101)</f>
        <v/>
      </c>
      <c r="AF55" s="611"/>
      <c r="AG55" s="611"/>
      <c r="AH55" s="611"/>
      <c r="AI55" s="617"/>
      <c r="AJ55" s="10"/>
    </row>
    <row r="56" spans="1:42" ht="17.25" customHeight="1" x14ac:dyDescent="0.15">
      <c r="A56" s="7"/>
      <c r="B56" s="631" t="str">
        <f>IF(ISBLANK(発行依頼書!L103),"",発行依頼書!L103)</f>
        <v/>
      </c>
      <c r="C56" s="632"/>
      <c r="D56" s="632"/>
      <c r="E56" s="632"/>
      <c r="F56" s="632"/>
      <c r="G56" s="587" t="str">
        <f>IF(ISBLANK(発行依頼書!C103),"",発行依頼書!C103)</f>
        <v/>
      </c>
      <c r="H56" s="587"/>
      <c r="I56" s="587"/>
      <c r="J56" s="587"/>
      <c r="K56" s="587"/>
      <c r="L56" s="587"/>
      <c r="M56" s="587"/>
      <c r="N56" s="587"/>
      <c r="O56" s="587"/>
      <c r="P56" s="587"/>
      <c r="Q56" s="587"/>
      <c r="R56" s="587" t="str">
        <f>IF(ISBLANK(発行依頼書!F103),"",発行依頼書!F103)</f>
        <v/>
      </c>
      <c r="S56" s="587"/>
      <c r="T56" s="587"/>
      <c r="U56" s="587"/>
      <c r="V56" s="587"/>
      <c r="W56" s="587"/>
      <c r="X56" s="587"/>
      <c r="Y56" s="587"/>
      <c r="Z56" s="587"/>
      <c r="AA56" s="614" t="str">
        <f>IF(ISBLANK(発行依頼書!W104),"",CONCATENATE(発行依頼書!W104,発行依頼書!X103))</f>
        <v/>
      </c>
      <c r="AB56" s="615"/>
      <c r="AC56" s="615"/>
      <c r="AD56" s="616"/>
      <c r="AE56" s="613" t="str">
        <f>IF(ISBLANK(発行依頼書!I103),"",発行依頼書!I103)</f>
        <v/>
      </c>
      <c r="AF56" s="611"/>
      <c r="AG56" s="611"/>
      <c r="AH56" s="611"/>
      <c r="AI56" s="617"/>
      <c r="AJ56" s="10"/>
    </row>
    <row r="57" spans="1:42" ht="17.25" customHeight="1" x14ac:dyDescent="0.15">
      <c r="A57" s="7"/>
      <c r="B57" s="634" t="str">
        <f>IF(ISBLANK(発行依頼書!L105),"",発行依頼書!L105)</f>
        <v/>
      </c>
      <c r="C57" s="635"/>
      <c r="D57" s="635"/>
      <c r="E57" s="635"/>
      <c r="F57" s="635"/>
      <c r="G57" s="595" t="str">
        <f>IF(ISBLANK(発行依頼書!C105),"",発行依頼書!C105)</f>
        <v/>
      </c>
      <c r="H57" s="595"/>
      <c r="I57" s="595"/>
      <c r="J57" s="595"/>
      <c r="K57" s="595"/>
      <c r="L57" s="595"/>
      <c r="M57" s="595"/>
      <c r="N57" s="595"/>
      <c r="O57" s="595"/>
      <c r="P57" s="595"/>
      <c r="Q57" s="595"/>
      <c r="R57" s="595" t="str">
        <f>IF(ISBLANK(発行依頼書!F105),"",発行依頼書!F105)</f>
        <v/>
      </c>
      <c r="S57" s="595"/>
      <c r="T57" s="595"/>
      <c r="U57" s="595"/>
      <c r="V57" s="595"/>
      <c r="W57" s="595"/>
      <c r="X57" s="595"/>
      <c r="Y57" s="595"/>
      <c r="Z57" s="595"/>
      <c r="AA57" s="606" t="str">
        <f>IF(ISBLANK(発行依頼書!W106),"",CONCATENATE(発行依頼書!W106,発行依頼書!X105))</f>
        <v/>
      </c>
      <c r="AB57" s="607"/>
      <c r="AC57" s="607"/>
      <c r="AD57" s="608"/>
      <c r="AE57" s="605" t="str">
        <f>IF(ISBLANK(発行依頼書!I105),"",発行依頼書!I105)</f>
        <v/>
      </c>
      <c r="AF57" s="603"/>
      <c r="AG57" s="603"/>
      <c r="AH57" s="603"/>
      <c r="AI57" s="609"/>
      <c r="AJ57" s="10"/>
      <c r="AL57" s="47"/>
      <c r="AM57" s="47"/>
      <c r="AN57" s="47"/>
      <c r="AO57" s="47"/>
      <c r="AP57" s="47"/>
    </row>
    <row r="58" spans="1:42" x14ac:dyDescent="0.15">
      <c r="A58" s="13"/>
      <c r="AI58" s="40"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x14ac:dyDescent="0.15">
      <c r="A62" s="13"/>
      <c r="AJ62" s="14"/>
      <c r="AL62" s="47"/>
      <c r="AM62" s="47"/>
      <c r="AN62" s="47"/>
      <c r="AO62" s="47"/>
      <c r="AP62" s="47"/>
    </row>
    <row r="63" spans="1:42" ht="17.25" customHeight="1" x14ac:dyDescent="0.15">
      <c r="A63" s="7"/>
      <c r="B63" s="585" t="s">
        <v>93</v>
      </c>
      <c r="C63" s="586"/>
      <c r="D63" s="586"/>
      <c r="E63" s="586"/>
      <c r="F63" s="586"/>
      <c r="G63" s="586" t="s">
        <v>617</v>
      </c>
      <c r="H63" s="586"/>
      <c r="I63" s="586"/>
      <c r="J63" s="586"/>
      <c r="K63" s="586"/>
      <c r="L63" s="586"/>
      <c r="M63" s="586"/>
      <c r="N63" s="586"/>
      <c r="O63" s="586"/>
      <c r="P63" s="586"/>
      <c r="Q63" s="586"/>
      <c r="R63" s="586" t="s">
        <v>618</v>
      </c>
      <c r="S63" s="586"/>
      <c r="T63" s="586"/>
      <c r="U63" s="586"/>
      <c r="V63" s="586"/>
      <c r="W63" s="586"/>
      <c r="X63" s="586"/>
      <c r="Y63" s="586"/>
      <c r="Z63" s="586"/>
      <c r="AA63" s="629" t="s">
        <v>96</v>
      </c>
      <c r="AB63" s="627"/>
      <c r="AC63" s="627"/>
      <c r="AD63" s="628"/>
      <c r="AE63" s="629" t="s">
        <v>615</v>
      </c>
      <c r="AF63" s="627"/>
      <c r="AG63" s="627"/>
      <c r="AH63" s="627"/>
      <c r="AI63" s="630"/>
      <c r="AJ63" s="10"/>
      <c r="AL63" s="47"/>
      <c r="AM63" s="47"/>
      <c r="AN63" s="47"/>
      <c r="AO63" s="47"/>
      <c r="AP63" s="47"/>
    </row>
    <row r="64" spans="1:42" ht="17.25" customHeight="1" x14ac:dyDescent="0.15">
      <c r="A64" s="7"/>
      <c r="B64" s="641" t="str">
        <f>IF(ISBLANK(発行依頼書!L107),"",発行依頼書!L107)</f>
        <v/>
      </c>
      <c r="C64" s="642"/>
      <c r="D64" s="642"/>
      <c r="E64" s="642"/>
      <c r="F64" s="642"/>
      <c r="G64" s="643" t="str">
        <f>IF(ISBLANK(発行依頼書!C107),"",発行依頼書!C107)</f>
        <v/>
      </c>
      <c r="H64" s="643"/>
      <c r="I64" s="643"/>
      <c r="J64" s="643"/>
      <c r="K64" s="643"/>
      <c r="L64" s="643"/>
      <c r="M64" s="643"/>
      <c r="N64" s="643"/>
      <c r="O64" s="643"/>
      <c r="P64" s="643"/>
      <c r="Q64" s="643"/>
      <c r="R64" s="643" t="str">
        <f>IF(ISBLANK(発行依頼書!F107),"",発行依頼書!F107)</f>
        <v/>
      </c>
      <c r="S64" s="643"/>
      <c r="T64" s="643"/>
      <c r="U64" s="643"/>
      <c r="V64" s="643"/>
      <c r="W64" s="643"/>
      <c r="X64" s="643"/>
      <c r="Y64" s="643"/>
      <c r="Z64" s="643"/>
      <c r="AA64" s="623" t="str">
        <f>IF(ISBLANK(発行依頼書!W108),"",CONCATENATE(発行依頼書!W108,発行依頼書!X107))</f>
        <v/>
      </c>
      <c r="AB64" s="624"/>
      <c r="AC64" s="624"/>
      <c r="AD64" s="625"/>
      <c r="AE64" s="618" t="str">
        <f>IF(ISBLANK(発行依頼書!I107),"",発行依頼書!I107)</f>
        <v/>
      </c>
      <c r="AF64" s="619"/>
      <c r="AG64" s="619"/>
      <c r="AH64" s="619"/>
      <c r="AI64" s="620"/>
      <c r="AJ64" s="10"/>
      <c r="AL64" s="47"/>
      <c r="AM64" s="47"/>
      <c r="AN64" s="47"/>
      <c r="AO64" s="47"/>
      <c r="AP64" s="47"/>
    </row>
    <row r="65" spans="1:42" ht="17.25" customHeight="1" x14ac:dyDescent="0.15">
      <c r="A65" s="7"/>
      <c r="B65" s="631" t="str">
        <f>IF(ISBLANK(発行依頼書!L109),"",発行依頼書!L109)</f>
        <v/>
      </c>
      <c r="C65" s="632"/>
      <c r="D65" s="632"/>
      <c r="E65" s="632"/>
      <c r="F65" s="632"/>
      <c r="G65" s="587" t="str">
        <f>IF(ISBLANK(発行依頼書!C109),"",発行依頼書!C109)</f>
        <v/>
      </c>
      <c r="H65" s="587"/>
      <c r="I65" s="587"/>
      <c r="J65" s="587"/>
      <c r="K65" s="587"/>
      <c r="L65" s="587"/>
      <c r="M65" s="587"/>
      <c r="N65" s="587"/>
      <c r="O65" s="587"/>
      <c r="P65" s="587"/>
      <c r="Q65" s="587"/>
      <c r="R65" s="587" t="str">
        <f>IF(ISBLANK(発行依頼書!F109),"",発行依頼書!F109)</f>
        <v/>
      </c>
      <c r="S65" s="587"/>
      <c r="T65" s="587"/>
      <c r="U65" s="587"/>
      <c r="V65" s="587"/>
      <c r="W65" s="587"/>
      <c r="X65" s="587"/>
      <c r="Y65" s="587"/>
      <c r="Z65" s="587"/>
      <c r="AA65" s="614" t="str">
        <f>IF(ISBLANK(発行依頼書!W110),"",CONCATENATE(発行依頼書!W110,発行依頼書!X109))</f>
        <v/>
      </c>
      <c r="AB65" s="615"/>
      <c r="AC65" s="615"/>
      <c r="AD65" s="616"/>
      <c r="AE65" s="613" t="str">
        <f>IF(ISBLANK(発行依頼書!I109),"",発行依頼書!I109)</f>
        <v/>
      </c>
      <c r="AF65" s="611"/>
      <c r="AG65" s="611"/>
      <c r="AH65" s="611"/>
      <c r="AI65" s="617"/>
      <c r="AJ65" s="10"/>
      <c r="AL65" s="47"/>
      <c r="AM65" s="47"/>
      <c r="AN65" s="47"/>
      <c r="AO65" s="47"/>
      <c r="AP65" s="47"/>
    </row>
    <row r="66" spans="1:42" ht="17.25" customHeight="1" x14ac:dyDescent="0.15">
      <c r="A66" s="7"/>
      <c r="B66" s="631" t="str">
        <f>IF(ISBLANK(発行依頼書!L111),"",発行依頼書!L111)</f>
        <v/>
      </c>
      <c r="C66" s="632"/>
      <c r="D66" s="632"/>
      <c r="E66" s="632"/>
      <c r="F66" s="632"/>
      <c r="G66" s="587" t="str">
        <f>IF(ISBLANK(発行依頼書!C111),"",発行依頼書!C111)</f>
        <v/>
      </c>
      <c r="H66" s="587"/>
      <c r="I66" s="587"/>
      <c r="J66" s="587"/>
      <c r="K66" s="587"/>
      <c r="L66" s="587"/>
      <c r="M66" s="587"/>
      <c r="N66" s="587"/>
      <c r="O66" s="587"/>
      <c r="P66" s="587"/>
      <c r="Q66" s="587"/>
      <c r="R66" s="587" t="str">
        <f>IF(ISBLANK(発行依頼書!F111),"",発行依頼書!F111)</f>
        <v/>
      </c>
      <c r="S66" s="587"/>
      <c r="T66" s="587"/>
      <c r="U66" s="587"/>
      <c r="V66" s="587"/>
      <c r="W66" s="587"/>
      <c r="X66" s="587"/>
      <c r="Y66" s="587"/>
      <c r="Z66" s="587"/>
      <c r="AA66" s="614" t="str">
        <f>IF(ISBLANK(発行依頼書!W112),"",CONCATENATE(発行依頼書!W112,発行依頼書!X111))</f>
        <v/>
      </c>
      <c r="AB66" s="615"/>
      <c r="AC66" s="615"/>
      <c r="AD66" s="616"/>
      <c r="AE66" s="613" t="str">
        <f>IF(ISBLANK(発行依頼書!I111),"",発行依頼書!I111)</f>
        <v/>
      </c>
      <c r="AF66" s="611"/>
      <c r="AG66" s="611"/>
      <c r="AH66" s="611"/>
      <c r="AI66" s="617"/>
      <c r="AJ66" s="10"/>
      <c r="AL66" s="47"/>
      <c r="AM66" s="47"/>
      <c r="AN66" s="47"/>
      <c r="AO66" s="47"/>
      <c r="AP66" s="47"/>
    </row>
    <row r="67" spans="1:42" ht="17.25" customHeight="1" x14ac:dyDescent="0.15">
      <c r="A67" s="7"/>
      <c r="B67" s="631" t="str">
        <f>IF(ISBLANK(発行依頼書!L113),"",発行依頼書!L113)</f>
        <v/>
      </c>
      <c r="C67" s="632"/>
      <c r="D67" s="632"/>
      <c r="E67" s="632"/>
      <c r="F67" s="632"/>
      <c r="G67" s="587" t="str">
        <f>IF(ISBLANK(発行依頼書!C113),"",発行依頼書!C113)</f>
        <v/>
      </c>
      <c r="H67" s="587"/>
      <c r="I67" s="587"/>
      <c r="J67" s="587"/>
      <c r="K67" s="587"/>
      <c r="L67" s="587"/>
      <c r="M67" s="587"/>
      <c r="N67" s="587"/>
      <c r="O67" s="587"/>
      <c r="P67" s="587"/>
      <c r="Q67" s="587"/>
      <c r="R67" s="587" t="str">
        <f>IF(ISBLANK(発行依頼書!F113),"",発行依頼書!F113)</f>
        <v/>
      </c>
      <c r="S67" s="587"/>
      <c r="T67" s="587"/>
      <c r="U67" s="587"/>
      <c r="V67" s="587"/>
      <c r="W67" s="587"/>
      <c r="X67" s="587"/>
      <c r="Y67" s="587"/>
      <c r="Z67" s="587"/>
      <c r="AA67" s="614" t="str">
        <f>IF(ISBLANK(発行依頼書!W114),"",CONCATENATE(発行依頼書!W114,発行依頼書!X113))</f>
        <v/>
      </c>
      <c r="AB67" s="615"/>
      <c r="AC67" s="615"/>
      <c r="AD67" s="616"/>
      <c r="AE67" s="613" t="str">
        <f>IF(ISBLANK(発行依頼書!I113),"",発行依頼書!I113)</f>
        <v/>
      </c>
      <c r="AF67" s="611"/>
      <c r="AG67" s="611"/>
      <c r="AH67" s="611"/>
      <c r="AI67" s="617"/>
      <c r="AJ67" s="10"/>
      <c r="AL67" s="47"/>
      <c r="AM67" s="47"/>
      <c r="AN67" s="47"/>
      <c r="AO67" s="47"/>
      <c r="AP67" s="47"/>
    </row>
    <row r="68" spans="1:42" ht="17.25" customHeight="1" x14ac:dyDescent="0.15">
      <c r="A68" s="7"/>
      <c r="B68" s="631" t="str">
        <f>IF(ISBLANK(発行依頼書!L115),"",発行依頼書!L115)</f>
        <v/>
      </c>
      <c r="C68" s="632"/>
      <c r="D68" s="632"/>
      <c r="E68" s="632"/>
      <c r="F68" s="632"/>
      <c r="G68" s="587" t="str">
        <f>IF(ISBLANK(発行依頼書!C115),"",発行依頼書!C115)</f>
        <v/>
      </c>
      <c r="H68" s="587"/>
      <c r="I68" s="587"/>
      <c r="J68" s="587"/>
      <c r="K68" s="587"/>
      <c r="L68" s="587"/>
      <c r="M68" s="587"/>
      <c r="N68" s="587"/>
      <c r="O68" s="587"/>
      <c r="P68" s="587"/>
      <c r="Q68" s="587"/>
      <c r="R68" s="587" t="str">
        <f>IF(ISBLANK(発行依頼書!F115),"",発行依頼書!F115)</f>
        <v/>
      </c>
      <c r="S68" s="587"/>
      <c r="T68" s="587"/>
      <c r="U68" s="587"/>
      <c r="V68" s="587"/>
      <c r="W68" s="587"/>
      <c r="X68" s="587"/>
      <c r="Y68" s="587"/>
      <c r="Z68" s="587"/>
      <c r="AA68" s="614" t="str">
        <f>IF(ISBLANK(発行依頼書!W116),"",CONCATENATE(発行依頼書!W116,発行依頼書!X115))</f>
        <v/>
      </c>
      <c r="AB68" s="615"/>
      <c r="AC68" s="615"/>
      <c r="AD68" s="616"/>
      <c r="AE68" s="613" t="str">
        <f>IF(ISBLANK(発行依頼書!I115),"",発行依頼書!I115)</f>
        <v/>
      </c>
      <c r="AF68" s="611"/>
      <c r="AG68" s="611"/>
      <c r="AH68" s="611"/>
      <c r="AI68" s="617"/>
      <c r="AJ68" s="10"/>
      <c r="AL68" s="47"/>
      <c r="AM68" s="47"/>
      <c r="AN68" s="47"/>
      <c r="AO68" s="47"/>
      <c r="AP68" s="47"/>
    </row>
    <row r="69" spans="1:42" ht="17.25" customHeight="1" x14ac:dyDescent="0.15">
      <c r="A69" s="7"/>
      <c r="B69" s="631" t="str">
        <f>IF(ISBLANK(発行依頼書!L117),"",発行依頼書!L117)</f>
        <v/>
      </c>
      <c r="C69" s="632"/>
      <c r="D69" s="632"/>
      <c r="E69" s="632"/>
      <c r="F69" s="632"/>
      <c r="G69" s="587" t="str">
        <f>IF(ISBLANK(発行依頼書!C117),"",発行依頼書!C117)</f>
        <v/>
      </c>
      <c r="H69" s="587"/>
      <c r="I69" s="587"/>
      <c r="J69" s="587"/>
      <c r="K69" s="587"/>
      <c r="L69" s="587"/>
      <c r="M69" s="587"/>
      <c r="N69" s="587"/>
      <c r="O69" s="587"/>
      <c r="P69" s="587"/>
      <c r="Q69" s="587"/>
      <c r="R69" s="587" t="str">
        <f>IF(ISBLANK(発行依頼書!F117),"",発行依頼書!F117)</f>
        <v/>
      </c>
      <c r="S69" s="587"/>
      <c r="T69" s="587"/>
      <c r="U69" s="587"/>
      <c r="V69" s="587"/>
      <c r="W69" s="587"/>
      <c r="X69" s="587"/>
      <c r="Y69" s="587"/>
      <c r="Z69" s="587"/>
      <c r="AA69" s="614" t="str">
        <f>IF(ISBLANK(発行依頼書!W118),"",CONCATENATE(発行依頼書!W118,発行依頼書!X117))</f>
        <v/>
      </c>
      <c r="AB69" s="615"/>
      <c r="AC69" s="615"/>
      <c r="AD69" s="616"/>
      <c r="AE69" s="613" t="str">
        <f>IF(ISBLANK(発行依頼書!I117),"",発行依頼書!I117)</f>
        <v/>
      </c>
      <c r="AF69" s="611"/>
      <c r="AG69" s="611"/>
      <c r="AH69" s="611"/>
      <c r="AI69" s="617"/>
      <c r="AJ69" s="10"/>
      <c r="AL69" s="47"/>
      <c r="AM69" s="47"/>
      <c r="AN69" s="47"/>
      <c r="AO69" s="47"/>
      <c r="AP69" s="47"/>
    </row>
    <row r="70" spans="1:42" ht="17.25" customHeight="1" x14ac:dyDescent="0.15">
      <c r="A70" s="7"/>
      <c r="B70" s="631" t="str">
        <f>IF(ISBLANK(発行依頼書!L119),"",発行依頼書!L119)</f>
        <v/>
      </c>
      <c r="C70" s="632"/>
      <c r="D70" s="632"/>
      <c r="E70" s="632"/>
      <c r="F70" s="632"/>
      <c r="G70" s="587" t="str">
        <f>IF(ISBLANK(発行依頼書!C119),"",発行依頼書!C119)</f>
        <v/>
      </c>
      <c r="H70" s="587"/>
      <c r="I70" s="587"/>
      <c r="J70" s="587"/>
      <c r="K70" s="587"/>
      <c r="L70" s="587"/>
      <c r="M70" s="587"/>
      <c r="N70" s="587"/>
      <c r="O70" s="587"/>
      <c r="P70" s="587"/>
      <c r="Q70" s="587"/>
      <c r="R70" s="587" t="str">
        <f>IF(ISBLANK(発行依頼書!F119),"",発行依頼書!F119)</f>
        <v/>
      </c>
      <c r="S70" s="587"/>
      <c r="T70" s="587"/>
      <c r="U70" s="587"/>
      <c r="V70" s="587"/>
      <c r="W70" s="587"/>
      <c r="X70" s="587"/>
      <c r="Y70" s="587"/>
      <c r="Z70" s="587"/>
      <c r="AA70" s="614" t="str">
        <f>IF(ISBLANK(発行依頼書!W120),"",CONCATENATE(発行依頼書!W120,発行依頼書!X119))</f>
        <v/>
      </c>
      <c r="AB70" s="615"/>
      <c r="AC70" s="615"/>
      <c r="AD70" s="616"/>
      <c r="AE70" s="613" t="str">
        <f>IF(ISBLANK(発行依頼書!I119),"",発行依頼書!I119)</f>
        <v/>
      </c>
      <c r="AF70" s="611"/>
      <c r="AG70" s="611"/>
      <c r="AH70" s="611"/>
      <c r="AI70" s="617"/>
      <c r="AJ70" s="10"/>
      <c r="AL70" s="47"/>
      <c r="AM70" s="47"/>
      <c r="AN70" s="47"/>
      <c r="AO70" s="47"/>
      <c r="AP70" s="47"/>
    </row>
    <row r="71" spans="1:42" ht="17.25" customHeight="1" x14ac:dyDescent="0.15">
      <c r="A71" s="7"/>
      <c r="B71" s="631" t="str">
        <f>IF(ISBLANK(発行依頼書!L121),"",発行依頼書!L121)</f>
        <v/>
      </c>
      <c r="C71" s="632"/>
      <c r="D71" s="632"/>
      <c r="E71" s="632"/>
      <c r="F71" s="632"/>
      <c r="G71" s="587" t="str">
        <f>IF(ISBLANK(発行依頼書!C121),"",発行依頼書!C121)</f>
        <v/>
      </c>
      <c r="H71" s="587"/>
      <c r="I71" s="587"/>
      <c r="J71" s="587"/>
      <c r="K71" s="587"/>
      <c r="L71" s="587"/>
      <c r="M71" s="587"/>
      <c r="N71" s="587"/>
      <c r="O71" s="587"/>
      <c r="P71" s="587"/>
      <c r="Q71" s="587"/>
      <c r="R71" s="587" t="str">
        <f>IF(ISBLANK(発行依頼書!F121),"",発行依頼書!F121)</f>
        <v/>
      </c>
      <c r="S71" s="587"/>
      <c r="T71" s="587"/>
      <c r="U71" s="587"/>
      <c r="V71" s="587"/>
      <c r="W71" s="587"/>
      <c r="X71" s="587"/>
      <c r="Y71" s="587"/>
      <c r="Z71" s="587"/>
      <c r="AA71" s="614" t="str">
        <f>IF(ISBLANK(発行依頼書!W122),"",CONCATENATE(発行依頼書!W122,発行依頼書!X121))</f>
        <v/>
      </c>
      <c r="AB71" s="615"/>
      <c r="AC71" s="615"/>
      <c r="AD71" s="616"/>
      <c r="AE71" s="613" t="str">
        <f>IF(ISBLANK(発行依頼書!I121),"",発行依頼書!I121)</f>
        <v/>
      </c>
      <c r="AF71" s="611"/>
      <c r="AG71" s="611"/>
      <c r="AH71" s="611"/>
      <c r="AI71" s="617"/>
      <c r="AJ71" s="10"/>
      <c r="AL71" s="47"/>
      <c r="AM71" s="47"/>
      <c r="AN71" s="47"/>
      <c r="AO71" s="47"/>
      <c r="AP71" s="47"/>
    </row>
    <row r="72" spans="1:42" ht="17.25" customHeight="1" x14ac:dyDescent="0.15">
      <c r="A72" s="7"/>
      <c r="B72" s="631" t="str">
        <f>IF(ISBLANK(発行依頼書!L123),"",発行依頼書!L123)</f>
        <v/>
      </c>
      <c r="C72" s="632"/>
      <c r="D72" s="632"/>
      <c r="E72" s="632"/>
      <c r="F72" s="632"/>
      <c r="G72" s="587" t="str">
        <f>IF(ISBLANK(発行依頼書!C123),"",発行依頼書!C123)</f>
        <v/>
      </c>
      <c r="H72" s="587"/>
      <c r="I72" s="587"/>
      <c r="J72" s="587"/>
      <c r="K72" s="587"/>
      <c r="L72" s="587"/>
      <c r="M72" s="587"/>
      <c r="N72" s="587"/>
      <c r="O72" s="587"/>
      <c r="P72" s="587"/>
      <c r="Q72" s="587"/>
      <c r="R72" s="587" t="str">
        <f>IF(ISBLANK(発行依頼書!F123),"",発行依頼書!F123)</f>
        <v/>
      </c>
      <c r="S72" s="587"/>
      <c r="T72" s="587"/>
      <c r="U72" s="587"/>
      <c r="V72" s="587"/>
      <c r="W72" s="587"/>
      <c r="X72" s="587"/>
      <c r="Y72" s="587"/>
      <c r="Z72" s="587"/>
      <c r="AA72" s="614" t="str">
        <f>IF(ISBLANK(発行依頼書!W124),"",CONCATENATE(発行依頼書!W124,発行依頼書!X123))</f>
        <v/>
      </c>
      <c r="AB72" s="615"/>
      <c r="AC72" s="615"/>
      <c r="AD72" s="616"/>
      <c r="AE72" s="613" t="str">
        <f>IF(ISBLANK(発行依頼書!I123),"",発行依頼書!I123)</f>
        <v/>
      </c>
      <c r="AF72" s="611"/>
      <c r="AG72" s="611"/>
      <c r="AH72" s="611"/>
      <c r="AI72" s="617"/>
      <c r="AJ72" s="10"/>
      <c r="AL72" s="47"/>
      <c r="AM72" s="47"/>
      <c r="AN72" s="47"/>
      <c r="AO72" s="47"/>
      <c r="AP72" s="47"/>
    </row>
    <row r="73" spans="1:42" ht="17.25" customHeight="1" x14ac:dyDescent="0.15">
      <c r="A73" s="7"/>
      <c r="B73" s="631" t="str">
        <f>IF(ISBLANK(発行依頼書!L125),"",発行依頼書!L125)</f>
        <v/>
      </c>
      <c r="C73" s="632"/>
      <c r="D73" s="632"/>
      <c r="E73" s="632"/>
      <c r="F73" s="632"/>
      <c r="G73" s="587" t="str">
        <f>IF(ISBLANK(発行依頼書!C125),"",発行依頼書!C125)</f>
        <v/>
      </c>
      <c r="H73" s="587"/>
      <c r="I73" s="587"/>
      <c r="J73" s="587"/>
      <c r="K73" s="587"/>
      <c r="L73" s="587"/>
      <c r="M73" s="587"/>
      <c r="N73" s="587"/>
      <c r="O73" s="587"/>
      <c r="P73" s="587"/>
      <c r="Q73" s="587"/>
      <c r="R73" s="587" t="str">
        <f>IF(ISBLANK(発行依頼書!F125),"",発行依頼書!F125)</f>
        <v/>
      </c>
      <c r="S73" s="587"/>
      <c r="T73" s="587"/>
      <c r="U73" s="587"/>
      <c r="V73" s="587"/>
      <c r="W73" s="587"/>
      <c r="X73" s="587"/>
      <c r="Y73" s="587"/>
      <c r="Z73" s="587"/>
      <c r="AA73" s="614" t="str">
        <f>IF(ISBLANK(発行依頼書!W126),"",CONCATENATE(発行依頼書!W126,発行依頼書!X125))</f>
        <v/>
      </c>
      <c r="AB73" s="615"/>
      <c r="AC73" s="615"/>
      <c r="AD73" s="616"/>
      <c r="AE73" s="613" t="str">
        <f>IF(ISBLANK(発行依頼書!I125),"",発行依頼書!I125)</f>
        <v/>
      </c>
      <c r="AF73" s="611"/>
      <c r="AG73" s="611"/>
      <c r="AH73" s="611"/>
      <c r="AI73" s="617"/>
      <c r="AJ73" s="10"/>
      <c r="AL73" s="47"/>
      <c r="AM73" s="47"/>
      <c r="AN73" s="47"/>
      <c r="AO73" s="47"/>
      <c r="AP73" s="47"/>
    </row>
    <row r="74" spans="1:42" ht="17.25" customHeight="1" x14ac:dyDescent="0.15">
      <c r="A74" s="7"/>
      <c r="B74" s="631" t="str">
        <f>IF(ISBLANK(発行依頼書!L127),"",発行依頼書!L127)</f>
        <v/>
      </c>
      <c r="C74" s="632"/>
      <c r="D74" s="632"/>
      <c r="E74" s="632"/>
      <c r="F74" s="632"/>
      <c r="G74" s="587" t="str">
        <f>IF(ISBLANK(発行依頼書!C127),"",発行依頼書!C127)</f>
        <v/>
      </c>
      <c r="H74" s="587"/>
      <c r="I74" s="587"/>
      <c r="J74" s="587"/>
      <c r="K74" s="587"/>
      <c r="L74" s="587"/>
      <c r="M74" s="587"/>
      <c r="N74" s="587"/>
      <c r="O74" s="587"/>
      <c r="P74" s="587"/>
      <c r="Q74" s="587"/>
      <c r="R74" s="587" t="str">
        <f>IF(ISBLANK(発行依頼書!F127),"",発行依頼書!F127)</f>
        <v/>
      </c>
      <c r="S74" s="587"/>
      <c r="T74" s="587"/>
      <c r="U74" s="587"/>
      <c r="V74" s="587"/>
      <c r="W74" s="587"/>
      <c r="X74" s="587"/>
      <c r="Y74" s="587"/>
      <c r="Z74" s="587"/>
      <c r="AA74" s="614" t="str">
        <f>IF(ISBLANK(発行依頼書!W128),"",CONCATENATE(発行依頼書!W128,発行依頼書!X127))</f>
        <v/>
      </c>
      <c r="AB74" s="615"/>
      <c r="AC74" s="615"/>
      <c r="AD74" s="616"/>
      <c r="AE74" s="613" t="str">
        <f>IF(ISBLANK(発行依頼書!I127),"",発行依頼書!I127)</f>
        <v/>
      </c>
      <c r="AF74" s="611"/>
      <c r="AG74" s="611"/>
      <c r="AH74" s="611"/>
      <c r="AI74" s="617"/>
      <c r="AJ74" s="10"/>
      <c r="AL74" s="47"/>
      <c r="AM74" s="47"/>
      <c r="AN74" s="47"/>
      <c r="AO74" s="47"/>
      <c r="AP74" s="47"/>
    </row>
    <row r="75" spans="1:42" ht="17.25" customHeight="1" x14ac:dyDescent="0.15">
      <c r="A75" s="7"/>
      <c r="B75" s="631" t="str">
        <f>IF(ISBLANK(発行依頼書!L129),"",発行依頼書!L129)</f>
        <v/>
      </c>
      <c r="C75" s="632"/>
      <c r="D75" s="632"/>
      <c r="E75" s="632"/>
      <c r="F75" s="632"/>
      <c r="G75" s="587" t="str">
        <f>IF(ISBLANK(発行依頼書!C129),"",発行依頼書!C129)</f>
        <v/>
      </c>
      <c r="H75" s="587"/>
      <c r="I75" s="587"/>
      <c r="J75" s="587"/>
      <c r="K75" s="587"/>
      <c r="L75" s="587"/>
      <c r="M75" s="587"/>
      <c r="N75" s="587"/>
      <c r="O75" s="587"/>
      <c r="P75" s="587"/>
      <c r="Q75" s="587"/>
      <c r="R75" s="587" t="str">
        <f>IF(ISBLANK(発行依頼書!F129),"",発行依頼書!F129)</f>
        <v/>
      </c>
      <c r="S75" s="587"/>
      <c r="T75" s="587"/>
      <c r="U75" s="587"/>
      <c r="V75" s="587"/>
      <c r="W75" s="587"/>
      <c r="X75" s="587"/>
      <c r="Y75" s="587"/>
      <c r="Z75" s="587"/>
      <c r="AA75" s="614" t="str">
        <f>IF(ISBLANK(発行依頼書!W130),"",CONCATENATE(発行依頼書!W130,発行依頼書!X129))</f>
        <v/>
      </c>
      <c r="AB75" s="615"/>
      <c r="AC75" s="615"/>
      <c r="AD75" s="616"/>
      <c r="AE75" s="613" t="str">
        <f>IF(ISBLANK(発行依頼書!I129),"",発行依頼書!I129)</f>
        <v/>
      </c>
      <c r="AF75" s="611"/>
      <c r="AG75" s="611"/>
      <c r="AH75" s="611"/>
      <c r="AI75" s="617"/>
      <c r="AJ75" s="10"/>
      <c r="AL75" s="47"/>
      <c r="AM75" s="47"/>
      <c r="AN75" s="47"/>
      <c r="AO75" s="47"/>
      <c r="AP75" s="47"/>
    </row>
    <row r="76" spans="1:42" ht="17.25" customHeight="1" x14ac:dyDescent="0.15">
      <c r="A76" s="7"/>
      <c r="B76" s="631" t="str">
        <f>IF(ISBLANK(発行依頼書!L131),"",発行依頼書!L131)</f>
        <v/>
      </c>
      <c r="C76" s="632"/>
      <c r="D76" s="632"/>
      <c r="E76" s="632"/>
      <c r="F76" s="632"/>
      <c r="G76" s="587" t="str">
        <f>IF(ISBLANK(発行依頼書!C131),"",発行依頼書!C131)</f>
        <v/>
      </c>
      <c r="H76" s="587"/>
      <c r="I76" s="587"/>
      <c r="J76" s="587"/>
      <c r="K76" s="587"/>
      <c r="L76" s="587"/>
      <c r="M76" s="587"/>
      <c r="N76" s="587"/>
      <c r="O76" s="587"/>
      <c r="P76" s="587"/>
      <c r="Q76" s="587"/>
      <c r="R76" s="587" t="str">
        <f>IF(ISBLANK(発行依頼書!F131),"",発行依頼書!F131)</f>
        <v/>
      </c>
      <c r="S76" s="587"/>
      <c r="T76" s="587"/>
      <c r="U76" s="587"/>
      <c r="V76" s="587"/>
      <c r="W76" s="587"/>
      <c r="X76" s="587"/>
      <c r="Y76" s="587"/>
      <c r="Z76" s="587"/>
      <c r="AA76" s="614" t="str">
        <f>IF(ISBLANK(発行依頼書!W132),"",CONCATENATE(発行依頼書!W132,発行依頼書!X131))</f>
        <v/>
      </c>
      <c r="AB76" s="615"/>
      <c r="AC76" s="615"/>
      <c r="AD76" s="616"/>
      <c r="AE76" s="613" t="str">
        <f>IF(ISBLANK(発行依頼書!I131),"",発行依頼書!I131)</f>
        <v/>
      </c>
      <c r="AF76" s="611"/>
      <c r="AG76" s="611"/>
      <c r="AH76" s="611"/>
      <c r="AI76" s="617"/>
      <c r="AJ76" s="10"/>
      <c r="AL76" s="47"/>
      <c r="AM76" s="47"/>
      <c r="AN76" s="47"/>
      <c r="AO76" s="47"/>
      <c r="AP76" s="47"/>
    </row>
    <row r="77" spans="1:42" ht="17.25" customHeight="1" x14ac:dyDescent="0.15">
      <c r="A77" s="7"/>
      <c r="B77" s="631" t="str">
        <f>IF(ISBLANK(発行依頼書!L133),"",発行依頼書!L133)</f>
        <v/>
      </c>
      <c r="C77" s="632"/>
      <c r="D77" s="632"/>
      <c r="E77" s="632"/>
      <c r="F77" s="632"/>
      <c r="G77" s="587" t="str">
        <f>IF(ISBLANK(発行依頼書!C133),"",発行依頼書!C133)</f>
        <v/>
      </c>
      <c r="H77" s="587"/>
      <c r="I77" s="587"/>
      <c r="J77" s="587"/>
      <c r="K77" s="587"/>
      <c r="L77" s="587"/>
      <c r="M77" s="587"/>
      <c r="N77" s="587"/>
      <c r="O77" s="587"/>
      <c r="P77" s="587"/>
      <c r="Q77" s="587"/>
      <c r="R77" s="587" t="str">
        <f>IF(ISBLANK(発行依頼書!F133),"",発行依頼書!F133)</f>
        <v/>
      </c>
      <c r="S77" s="587"/>
      <c r="T77" s="587"/>
      <c r="U77" s="587"/>
      <c r="V77" s="587"/>
      <c r="W77" s="587"/>
      <c r="X77" s="587"/>
      <c r="Y77" s="587"/>
      <c r="Z77" s="587"/>
      <c r="AA77" s="614" t="str">
        <f>IF(ISBLANK(発行依頼書!W134),"",CONCATENATE(発行依頼書!W134,発行依頼書!X133))</f>
        <v/>
      </c>
      <c r="AB77" s="615"/>
      <c r="AC77" s="615"/>
      <c r="AD77" s="616"/>
      <c r="AE77" s="613" t="str">
        <f>IF(ISBLANK(発行依頼書!I133),"",発行依頼書!I133)</f>
        <v/>
      </c>
      <c r="AF77" s="611"/>
      <c r="AG77" s="611"/>
      <c r="AH77" s="611"/>
      <c r="AI77" s="617"/>
      <c r="AJ77" s="10"/>
      <c r="AL77" s="47"/>
      <c r="AM77" s="47"/>
      <c r="AN77" s="47"/>
      <c r="AO77" s="47"/>
      <c r="AP77" s="47"/>
    </row>
    <row r="78" spans="1:42" ht="17.25" customHeight="1" x14ac:dyDescent="0.15">
      <c r="A78" s="7"/>
      <c r="B78" s="631" t="str">
        <f>IF(ISBLANK(発行依頼書!L135),"",発行依頼書!L135)</f>
        <v/>
      </c>
      <c r="C78" s="632"/>
      <c r="D78" s="632"/>
      <c r="E78" s="632"/>
      <c r="F78" s="632"/>
      <c r="G78" s="587" t="str">
        <f>IF(ISBLANK(発行依頼書!C135),"",発行依頼書!C135)</f>
        <v/>
      </c>
      <c r="H78" s="587"/>
      <c r="I78" s="587"/>
      <c r="J78" s="587"/>
      <c r="K78" s="587"/>
      <c r="L78" s="587"/>
      <c r="M78" s="587"/>
      <c r="N78" s="587"/>
      <c r="O78" s="587"/>
      <c r="P78" s="587"/>
      <c r="Q78" s="587"/>
      <c r="R78" s="587" t="str">
        <f>IF(ISBLANK(発行依頼書!F135),"",発行依頼書!F135)</f>
        <v/>
      </c>
      <c r="S78" s="587"/>
      <c r="T78" s="587"/>
      <c r="U78" s="587"/>
      <c r="V78" s="587"/>
      <c r="W78" s="587"/>
      <c r="X78" s="587"/>
      <c r="Y78" s="587"/>
      <c r="Z78" s="587"/>
      <c r="AA78" s="614" t="str">
        <f>IF(ISBLANK(発行依頼書!W136),"",CONCATENATE(発行依頼書!W136,発行依頼書!X135))</f>
        <v/>
      </c>
      <c r="AB78" s="615"/>
      <c r="AC78" s="615"/>
      <c r="AD78" s="616"/>
      <c r="AE78" s="613" t="str">
        <f>IF(ISBLANK(発行依頼書!I135),"",発行依頼書!I135)</f>
        <v/>
      </c>
      <c r="AF78" s="611"/>
      <c r="AG78" s="611"/>
      <c r="AH78" s="611"/>
      <c r="AI78" s="617"/>
      <c r="AJ78" s="10"/>
      <c r="AL78" s="47"/>
      <c r="AM78" s="47"/>
      <c r="AN78" s="47"/>
      <c r="AO78" s="47"/>
      <c r="AP78" s="47"/>
    </row>
    <row r="79" spans="1:42" ht="17.25" customHeight="1" x14ac:dyDescent="0.15">
      <c r="A79" s="7"/>
      <c r="B79" s="631" t="str">
        <f>IF(ISBLANK(発行依頼書!L137),"",発行依頼書!L137)</f>
        <v/>
      </c>
      <c r="C79" s="632"/>
      <c r="D79" s="632"/>
      <c r="E79" s="632"/>
      <c r="F79" s="632"/>
      <c r="G79" s="587" t="str">
        <f>IF(ISBLANK(発行依頼書!C137),"",発行依頼書!C137)</f>
        <v/>
      </c>
      <c r="H79" s="587"/>
      <c r="I79" s="587"/>
      <c r="J79" s="587"/>
      <c r="K79" s="587"/>
      <c r="L79" s="587"/>
      <c r="M79" s="587"/>
      <c r="N79" s="587"/>
      <c r="O79" s="587"/>
      <c r="P79" s="587"/>
      <c r="Q79" s="587"/>
      <c r="R79" s="587" t="str">
        <f>IF(ISBLANK(発行依頼書!F137),"",発行依頼書!F137)</f>
        <v/>
      </c>
      <c r="S79" s="587"/>
      <c r="T79" s="587"/>
      <c r="U79" s="587"/>
      <c r="V79" s="587"/>
      <c r="W79" s="587"/>
      <c r="X79" s="587"/>
      <c r="Y79" s="587"/>
      <c r="Z79" s="587"/>
      <c r="AA79" s="614" t="str">
        <f>IF(ISBLANK(発行依頼書!W138),"",CONCATENATE(発行依頼書!W138,発行依頼書!X137))</f>
        <v/>
      </c>
      <c r="AB79" s="615"/>
      <c r="AC79" s="615"/>
      <c r="AD79" s="616"/>
      <c r="AE79" s="613" t="str">
        <f>IF(ISBLANK(発行依頼書!I137),"",発行依頼書!I137)</f>
        <v/>
      </c>
      <c r="AF79" s="611"/>
      <c r="AG79" s="611"/>
      <c r="AH79" s="611"/>
      <c r="AI79" s="617"/>
      <c r="AJ79" s="10"/>
      <c r="AL79" s="47"/>
      <c r="AM79" s="47"/>
      <c r="AN79" s="47"/>
      <c r="AO79" s="47"/>
      <c r="AP79" s="47"/>
    </row>
    <row r="80" spans="1:42" ht="17.25" customHeight="1" x14ac:dyDescent="0.15">
      <c r="A80" s="7"/>
      <c r="B80" s="631" t="str">
        <f>IF(ISBLANK(発行依頼書!L139),"",発行依頼書!L139)</f>
        <v/>
      </c>
      <c r="C80" s="632"/>
      <c r="D80" s="632"/>
      <c r="E80" s="632"/>
      <c r="F80" s="632"/>
      <c r="G80" s="587" t="str">
        <f>IF(ISBLANK(発行依頼書!C139),"",発行依頼書!C139)</f>
        <v/>
      </c>
      <c r="H80" s="587"/>
      <c r="I80" s="587"/>
      <c r="J80" s="587"/>
      <c r="K80" s="587"/>
      <c r="L80" s="587"/>
      <c r="M80" s="587"/>
      <c r="N80" s="587"/>
      <c r="O80" s="587"/>
      <c r="P80" s="587"/>
      <c r="Q80" s="587"/>
      <c r="R80" s="587" t="str">
        <f>IF(ISBLANK(発行依頼書!F139),"",発行依頼書!F139)</f>
        <v/>
      </c>
      <c r="S80" s="587"/>
      <c r="T80" s="587"/>
      <c r="U80" s="587"/>
      <c r="V80" s="587"/>
      <c r="W80" s="587"/>
      <c r="X80" s="587"/>
      <c r="Y80" s="587"/>
      <c r="Z80" s="587"/>
      <c r="AA80" s="614" t="str">
        <f>IF(ISBLANK(発行依頼書!W140),"",CONCATENATE(発行依頼書!W140,発行依頼書!X139))</f>
        <v/>
      </c>
      <c r="AB80" s="615"/>
      <c r="AC80" s="615"/>
      <c r="AD80" s="616"/>
      <c r="AE80" s="613" t="str">
        <f>IF(ISBLANK(発行依頼書!I139),"",発行依頼書!I139)</f>
        <v/>
      </c>
      <c r="AF80" s="611"/>
      <c r="AG80" s="611"/>
      <c r="AH80" s="611"/>
      <c r="AI80" s="617"/>
      <c r="AJ80" s="10"/>
      <c r="AL80" s="47"/>
      <c r="AM80" s="47"/>
      <c r="AN80" s="47"/>
      <c r="AO80" s="47"/>
      <c r="AP80" s="47"/>
    </row>
    <row r="81" spans="1:42" ht="17.25" customHeight="1" x14ac:dyDescent="0.15">
      <c r="A81" s="7"/>
      <c r="B81" s="631" t="str">
        <f>IF(ISBLANK(発行依頼書!L141),"",発行依頼書!L141)</f>
        <v/>
      </c>
      <c r="C81" s="632"/>
      <c r="D81" s="632"/>
      <c r="E81" s="632"/>
      <c r="F81" s="632"/>
      <c r="G81" s="587" t="str">
        <f>IF(ISBLANK(発行依頼書!C141),"",発行依頼書!C141)</f>
        <v/>
      </c>
      <c r="H81" s="587"/>
      <c r="I81" s="587"/>
      <c r="J81" s="587"/>
      <c r="K81" s="587"/>
      <c r="L81" s="587"/>
      <c r="M81" s="587"/>
      <c r="N81" s="587"/>
      <c r="O81" s="587"/>
      <c r="P81" s="587"/>
      <c r="Q81" s="587"/>
      <c r="R81" s="587" t="str">
        <f>IF(ISBLANK(発行依頼書!F141),"",発行依頼書!F141)</f>
        <v/>
      </c>
      <c r="S81" s="587"/>
      <c r="T81" s="587"/>
      <c r="U81" s="587"/>
      <c r="V81" s="587"/>
      <c r="W81" s="587"/>
      <c r="X81" s="587"/>
      <c r="Y81" s="587"/>
      <c r="Z81" s="587"/>
      <c r="AA81" s="614" t="str">
        <f>IF(ISBLANK(発行依頼書!W142),"",CONCATENATE(発行依頼書!W142,発行依頼書!X141))</f>
        <v/>
      </c>
      <c r="AB81" s="615"/>
      <c r="AC81" s="615"/>
      <c r="AD81" s="616"/>
      <c r="AE81" s="613" t="str">
        <f>IF(ISBLANK(発行依頼書!I141),"",発行依頼書!I141)</f>
        <v/>
      </c>
      <c r="AF81" s="611"/>
      <c r="AG81" s="611"/>
      <c r="AH81" s="611"/>
      <c r="AI81" s="617"/>
      <c r="AJ81" s="10"/>
      <c r="AL81" s="47"/>
      <c r="AM81" s="47"/>
      <c r="AN81" s="47"/>
      <c r="AO81" s="47"/>
      <c r="AP81" s="47"/>
    </row>
    <row r="82" spans="1:42" ht="17.25" customHeight="1" x14ac:dyDescent="0.15">
      <c r="A82" s="7"/>
      <c r="B82" s="631" t="str">
        <f>IF(ISBLANK(発行依頼書!L143),"",発行依頼書!L143)</f>
        <v/>
      </c>
      <c r="C82" s="632"/>
      <c r="D82" s="632"/>
      <c r="E82" s="632"/>
      <c r="F82" s="632"/>
      <c r="G82" s="587" t="str">
        <f>IF(ISBLANK(発行依頼書!C143),"",発行依頼書!C143)</f>
        <v/>
      </c>
      <c r="H82" s="587"/>
      <c r="I82" s="587"/>
      <c r="J82" s="587"/>
      <c r="K82" s="587"/>
      <c r="L82" s="587"/>
      <c r="M82" s="587"/>
      <c r="N82" s="587"/>
      <c r="O82" s="587"/>
      <c r="P82" s="587"/>
      <c r="Q82" s="587"/>
      <c r="R82" s="587" t="str">
        <f>IF(ISBLANK(発行依頼書!F143),"",発行依頼書!F143)</f>
        <v/>
      </c>
      <c r="S82" s="587"/>
      <c r="T82" s="587"/>
      <c r="U82" s="587"/>
      <c r="V82" s="587"/>
      <c r="W82" s="587"/>
      <c r="X82" s="587"/>
      <c r="Y82" s="587"/>
      <c r="Z82" s="587"/>
      <c r="AA82" s="614" t="str">
        <f>IF(ISBLANK(発行依頼書!W144),"",CONCATENATE(発行依頼書!W144,発行依頼書!X143))</f>
        <v/>
      </c>
      <c r="AB82" s="615"/>
      <c r="AC82" s="615"/>
      <c r="AD82" s="616"/>
      <c r="AE82" s="613" t="str">
        <f>IF(ISBLANK(発行依頼書!I143),"",発行依頼書!I143)</f>
        <v/>
      </c>
      <c r="AF82" s="611"/>
      <c r="AG82" s="611"/>
      <c r="AH82" s="611"/>
      <c r="AI82" s="617"/>
      <c r="AJ82" s="10"/>
      <c r="AL82" s="47"/>
      <c r="AM82" s="47"/>
      <c r="AN82" s="47"/>
      <c r="AO82" s="47"/>
      <c r="AP82" s="47"/>
    </row>
    <row r="83" spans="1:42" ht="17.25" customHeight="1" x14ac:dyDescent="0.15">
      <c r="A83" s="7"/>
      <c r="B83" s="631" t="str">
        <f>IF(ISBLANK(発行依頼書!L145),"",発行依頼書!L145)</f>
        <v/>
      </c>
      <c r="C83" s="632"/>
      <c r="D83" s="632"/>
      <c r="E83" s="632"/>
      <c r="F83" s="632"/>
      <c r="G83" s="587" t="str">
        <f>IF(ISBLANK(発行依頼書!C145),"",発行依頼書!C145)</f>
        <v/>
      </c>
      <c r="H83" s="587"/>
      <c r="I83" s="587"/>
      <c r="J83" s="587"/>
      <c r="K83" s="587"/>
      <c r="L83" s="587"/>
      <c r="M83" s="587"/>
      <c r="N83" s="587"/>
      <c r="O83" s="587"/>
      <c r="P83" s="587"/>
      <c r="Q83" s="587"/>
      <c r="R83" s="587" t="str">
        <f>IF(ISBLANK(発行依頼書!F145),"",発行依頼書!F145)</f>
        <v/>
      </c>
      <c r="S83" s="587"/>
      <c r="T83" s="587"/>
      <c r="U83" s="587"/>
      <c r="V83" s="587"/>
      <c r="W83" s="587"/>
      <c r="X83" s="587"/>
      <c r="Y83" s="587"/>
      <c r="Z83" s="587"/>
      <c r="AA83" s="614" t="str">
        <f>IF(ISBLANK(発行依頼書!W146),"",CONCATENATE(発行依頼書!W146,発行依頼書!X145))</f>
        <v/>
      </c>
      <c r="AB83" s="615"/>
      <c r="AC83" s="615"/>
      <c r="AD83" s="616"/>
      <c r="AE83" s="613" t="str">
        <f>IF(ISBLANK(発行依頼書!I145),"",発行依頼書!I145)</f>
        <v/>
      </c>
      <c r="AF83" s="611"/>
      <c r="AG83" s="611"/>
      <c r="AH83" s="611"/>
      <c r="AI83" s="617"/>
      <c r="AJ83" s="10"/>
      <c r="AL83" s="47"/>
      <c r="AM83" s="47"/>
      <c r="AN83" s="47"/>
      <c r="AO83" s="47"/>
      <c r="AP83" s="47"/>
    </row>
    <row r="84" spans="1:42" ht="17.25" customHeight="1" x14ac:dyDescent="0.15">
      <c r="A84" s="7"/>
      <c r="B84" s="631" t="str">
        <f>IF(ISBLANK(発行依頼書!L147),"",発行依頼書!L147)</f>
        <v/>
      </c>
      <c r="C84" s="632"/>
      <c r="D84" s="632"/>
      <c r="E84" s="632"/>
      <c r="F84" s="632"/>
      <c r="G84" s="587" t="str">
        <f>IF(ISBLANK(発行依頼書!C147),"",発行依頼書!C147)</f>
        <v/>
      </c>
      <c r="H84" s="587"/>
      <c r="I84" s="587"/>
      <c r="J84" s="587"/>
      <c r="K84" s="587"/>
      <c r="L84" s="587"/>
      <c r="M84" s="587"/>
      <c r="N84" s="587"/>
      <c r="O84" s="587"/>
      <c r="P84" s="587"/>
      <c r="Q84" s="587"/>
      <c r="R84" s="587" t="str">
        <f>IF(ISBLANK(発行依頼書!F147),"",発行依頼書!F147)</f>
        <v/>
      </c>
      <c r="S84" s="587"/>
      <c r="T84" s="587"/>
      <c r="U84" s="587"/>
      <c r="V84" s="587"/>
      <c r="W84" s="587"/>
      <c r="X84" s="587"/>
      <c r="Y84" s="587"/>
      <c r="Z84" s="587"/>
      <c r="AA84" s="614" t="str">
        <f>IF(ISBLANK(発行依頼書!W148),"",CONCATENATE(発行依頼書!W148,発行依頼書!X147))</f>
        <v/>
      </c>
      <c r="AB84" s="615"/>
      <c r="AC84" s="615"/>
      <c r="AD84" s="616"/>
      <c r="AE84" s="613" t="str">
        <f>IF(ISBLANK(発行依頼書!I147),"",発行依頼書!I147)</f>
        <v/>
      </c>
      <c r="AF84" s="611"/>
      <c r="AG84" s="611"/>
      <c r="AH84" s="611"/>
      <c r="AI84" s="617"/>
      <c r="AJ84" s="10"/>
      <c r="AL84" s="47"/>
      <c r="AM84" s="47"/>
      <c r="AN84" s="47"/>
      <c r="AO84" s="47"/>
      <c r="AP84" s="47"/>
    </row>
    <row r="85" spans="1:42" ht="17.25" customHeight="1" x14ac:dyDescent="0.15">
      <c r="A85" s="7"/>
      <c r="B85" s="631" t="str">
        <f>IF(ISBLANK(発行依頼書!L149),"",発行依頼書!L149)</f>
        <v/>
      </c>
      <c r="C85" s="632"/>
      <c r="D85" s="632"/>
      <c r="E85" s="632"/>
      <c r="F85" s="632"/>
      <c r="G85" s="587" t="str">
        <f>IF(ISBLANK(発行依頼書!C149),"",発行依頼書!C149)</f>
        <v/>
      </c>
      <c r="H85" s="587"/>
      <c r="I85" s="587"/>
      <c r="J85" s="587"/>
      <c r="K85" s="587"/>
      <c r="L85" s="587"/>
      <c r="M85" s="587"/>
      <c r="N85" s="587"/>
      <c r="O85" s="587"/>
      <c r="P85" s="587"/>
      <c r="Q85" s="587"/>
      <c r="R85" s="587" t="str">
        <f>IF(ISBLANK(発行依頼書!F149),"",発行依頼書!F149)</f>
        <v/>
      </c>
      <c r="S85" s="587"/>
      <c r="T85" s="587"/>
      <c r="U85" s="587"/>
      <c r="V85" s="587"/>
      <c r="W85" s="587"/>
      <c r="X85" s="587"/>
      <c r="Y85" s="587"/>
      <c r="Z85" s="587"/>
      <c r="AA85" s="614" t="str">
        <f>IF(ISBLANK(発行依頼書!W150),"",CONCATENATE(発行依頼書!W150,発行依頼書!X149))</f>
        <v/>
      </c>
      <c r="AB85" s="615"/>
      <c r="AC85" s="615"/>
      <c r="AD85" s="616"/>
      <c r="AE85" s="613" t="str">
        <f>IF(ISBLANK(発行依頼書!I149),"",発行依頼書!I149)</f>
        <v/>
      </c>
      <c r="AF85" s="611"/>
      <c r="AG85" s="611"/>
      <c r="AH85" s="611"/>
      <c r="AI85" s="617"/>
      <c r="AJ85" s="10"/>
      <c r="AL85" s="47"/>
      <c r="AM85" s="47"/>
      <c r="AN85" s="47"/>
      <c r="AO85" s="47"/>
      <c r="AP85" s="47"/>
    </row>
    <row r="86" spans="1:42" ht="17.25" customHeight="1" x14ac:dyDescent="0.15">
      <c r="A86" s="7"/>
      <c r="B86" s="631" t="str">
        <f>IF(ISBLANK(発行依頼書!L151),"",発行依頼書!L151)</f>
        <v/>
      </c>
      <c r="C86" s="632"/>
      <c r="D86" s="632"/>
      <c r="E86" s="632"/>
      <c r="F86" s="632"/>
      <c r="G86" s="587" t="str">
        <f>IF(ISBLANK(発行依頼書!C151),"",発行依頼書!C151)</f>
        <v/>
      </c>
      <c r="H86" s="587"/>
      <c r="I86" s="587"/>
      <c r="J86" s="587"/>
      <c r="K86" s="587"/>
      <c r="L86" s="587"/>
      <c r="M86" s="587"/>
      <c r="N86" s="587"/>
      <c r="O86" s="587"/>
      <c r="P86" s="587"/>
      <c r="Q86" s="587"/>
      <c r="R86" s="587" t="str">
        <f>IF(ISBLANK(発行依頼書!F151),"",発行依頼書!F151)</f>
        <v/>
      </c>
      <c r="S86" s="587"/>
      <c r="T86" s="587"/>
      <c r="U86" s="587"/>
      <c r="V86" s="587"/>
      <c r="W86" s="587"/>
      <c r="X86" s="587"/>
      <c r="Y86" s="587"/>
      <c r="Z86" s="587"/>
      <c r="AA86" s="614" t="str">
        <f>IF(ISBLANK(発行依頼書!W152),"",CONCATENATE(発行依頼書!W152,発行依頼書!X151))</f>
        <v/>
      </c>
      <c r="AB86" s="615"/>
      <c r="AC86" s="615"/>
      <c r="AD86" s="616"/>
      <c r="AE86" s="613" t="str">
        <f>IF(ISBLANK(発行依頼書!I151),"",発行依頼書!I151)</f>
        <v/>
      </c>
      <c r="AF86" s="611"/>
      <c r="AG86" s="611"/>
      <c r="AH86" s="611"/>
      <c r="AI86" s="617"/>
      <c r="AJ86" s="10"/>
      <c r="AL86" s="47"/>
      <c r="AM86" s="47"/>
      <c r="AN86" s="47"/>
      <c r="AO86" s="47"/>
      <c r="AP86" s="47"/>
    </row>
    <row r="87" spans="1:42" ht="17.25" customHeight="1" x14ac:dyDescent="0.15">
      <c r="A87" s="7"/>
      <c r="B87" s="631" t="str">
        <f>IF(ISBLANK(発行依頼書!L153),"",発行依頼書!L153)</f>
        <v/>
      </c>
      <c r="C87" s="632"/>
      <c r="D87" s="632"/>
      <c r="E87" s="632"/>
      <c r="F87" s="632"/>
      <c r="G87" s="587" t="str">
        <f>IF(ISBLANK(発行依頼書!C153),"",発行依頼書!C153)</f>
        <v/>
      </c>
      <c r="H87" s="587"/>
      <c r="I87" s="587"/>
      <c r="J87" s="587"/>
      <c r="K87" s="587"/>
      <c r="L87" s="587"/>
      <c r="M87" s="587"/>
      <c r="N87" s="587"/>
      <c r="O87" s="587"/>
      <c r="P87" s="587"/>
      <c r="Q87" s="587"/>
      <c r="R87" s="587" t="str">
        <f>IF(ISBLANK(発行依頼書!F153),"",発行依頼書!F153)</f>
        <v/>
      </c>
      <c r="S87" s="587"/>
      <c r="T87" s="587"/>
      <c r="U87" s="587"/>
      <c r="V87" s="587"/>
      <c r="W87" s="587"/>
      <c r="X87" s="587"/>
      <c r="Y87" s="587"/>
      <c r="Z87" s="587"/>
      <c r="AA87" s="614" t="str">
        <f>IF(ISBLANK(発行依頼書!W154),"",CONCATENATE(発行依頼書!W154,発行依頼書!X153))</f>
        <v/>
      </c>
      <c r="AB87" s="615"/>
      <c r="AC87" s="615"/>
      <c r="AD87" s="616"/>
      <c r="AE87" s="613" t="str">
        <f>IF(ISBLANK(発行依頼書!I153),"",発行依頼書!I153)</f>
        <v/>
      </c>
      <c r="AF87" s="611"/>
      <c r="AG87" s="611"/>
      <c r="AH87" s="611"/>
      <c r="AI87" s="617"/>
      <c r="AJ87" s="10"/>
      <c r="AL87" s="47"/>
      <c r="AM87" s="47"/>
      <c r="AN87" s="47"/>
      <c r="AO87" s="47"/>
      <c r="AP87" s="47"/>
    </row>
    <row r="88" spans="1:42" ht="17.25" customHeight="1" x14ac:dyDescent="0.15">
      <c r="A88" s="7"/>
      <c r="B88" s="631" t="str">
        <f>IF(ISBLANK(発行依頼書!L155),"",発行依頼書!L155)</f>
        <v/>
      </c>
      <c r="C88" s="632"/>
      <c r="D88" s="632"/>
      <c r="E88" s="632"/>
      <c r="F88" s="632"/>
      <c r="G88" s="587" t="str">
        <f>IF(ISBLANK(発行依頼書!C155),"",発行依頼書!C155)</f>
        <v/>
      </c>
      <c r="H88" s="587"/>
      <c r="I88" s="587"/>
      <c r="J88" s="587"/>
      <c r="K88" s="587"/>
      <c r="L88" s="587"/>
      <c r="M88" s="587"/>
      <c r="N88" s="587"/>
      <c r="O88" s="587"/>
      <c r="P88" s="587"/>
      <c r="Q88" s="587"/>
      <c r="R88" s="587" t="str">
        <f>IF(ISBLANK(発行依頼書!F155),"",発行依頼書!F155)</f>
        <v/>
      </c>
      <c r="S88" s="587"/>
      <c r="T88" s="587"/>
      <c r="U88" s="587"/>
      <c r="V88" s="587"/>
      <c r="W88" s="587"/>
      <c r="X88" s="587"/>
      <c r="Y88" s="587"/>
      <c r="Z88" s="587"/>
      <c r="AA88" s="614" t="str">
        <f>IF(ISBLANK(発行依頼書!W156),"",CONCATENATE(発行依頼書!W156,発行依頼書!X155))</f>
        <v/>
      </c>
      <c r="AB88" s="615"/>
      <c r="AC88" s="615"/>
      <c r="AD88" s="616"/>
      <c r="AE88" s="613" t="str">
        <f>IF(ISBLANK(発行依頼書!I155),"",発行依頼書!I155)</f>
        <v/>
      </c>
      <c r="AF88" s="611"/>
      <c r="AG88" s="611"/>
      <c r="AH88" s="611"/>
      <c r="AI88" s="617"/>
      <c r="AJ88" s="10"/>
      <c r="AL88" s="47"/>
      <c r="AM88" s="47"/>
      <c r="AN88" s="47"/>
      <c r="AO88" s="47"/>
      <c r="AP88" s="47"/>
    </row>
    <row r="89" spans="1:42" ht="17.25" customHeight="1" x14ac:dyDescent="0.15">
      <c r="A89" s="7"/>
      <c r="B89" s="631" t="str">
        <f>IF(ISBLANK(発行依頼書!L157),"",発行依頼書!L157)</f>
        <v/>
      </c>
      <c r="C89" s="632"/>
      <c r="D89" s="632"/>
      <c r="E89" s="632"/>
      <c r="F89" s="632"/>
      <c r="G89" s="587" t="str">
        <f>IF(ISBLANK(発行依頼書!C157),"",発行依頼書!C157)</f>
        <v/>
      </c>
      <c r="H89" s="587"/>
      <c r="I89" s="587"/>
      <c r="J89" s="587"/>
      <c r="K89" s="587"/>
      <c r="L89" s="587"/>
      <c r="M89" s="587"/>
      <c r="N89" s="587"/>
      <c r="O89" s="587"/>
      <c r="P89" s="587"/>
      <c r="Q89" s="587"/>
      <c r="R89" s="587" t="str">
        <f>IF(ISBLANK(発行依頼書!F157),"",発行依頼書!F157)</f>
        <v/>
      </c>
      <c r="S89" s="587"/>
      <c r="T89" s="587"/>
      <c r="U89" s="587"/>
      <c r="V89" s="587"/>
      <c r="W89" s="587"/>
      <c r="X89" s="587"/>
      <c r="Y89" s="587"/>
      <c r="Z89" s="587"/>
      <c r="AA89" s="614" t="str">
        <f>IF(ISBLANK(発行依頼書!W158),"",CONCATENATE(発行依頼書!W158,発行依頼書!X157))</f>
        <v/>
      </c>
      <c r="AB89" s="615"/>
      <c r="AC89" s="615"/>
      <c r="AD89" s="616"/>
      <c r="AE89" s="613" t="str">
        <f>IF(ISBLANK(発行依頼書!I157),"",発行依頼書!I157)</f>
        <v/>
      </c>
      <c r="AF89" s="611"/>
      <c r="AG89" s="611"/>
      <c r="AH89" s="611"/>
      <c r="AI89" s="617"/>
      <c r="AJ89" s="10"/>
      <c r="AL89" s="47"/>
      <c r="AM89" s="47"/>
      <c r="AN89" s="47"/>
      <c r="AO89" s="47"/>
      <c r="AP89" s="47"/>
    </row>
    <row r="90" spans="1:42" ht="17.25" customHeight="1" x14ac:dyDescent="0.15">
      <c r="A90" s="7"/>
      <c r="B90" s="631" t="str">
        <f>IF(ISBLANK(発行依頼書!L159),"",発行依頼書!L159)</f>
        <v/>
      </c>
      <c r="C90" s="632"/>
      <c r="D90" s="632"/>
      <c r="E90" s="632"/>
      <c r="F90" s="632"/>
      <c r="G90" s="587" t="str">
        <f>IF(ISBLANK(発行依頼書!C159),"",発行依頼書!C159)</f>
        <v/>
      </c>
      <c r="H90" s="587"/>
      <c r="I90" s="587"/>
      <c r="J90" s="587"/>
      <c r="K90" s="587"/>
      <c r="L90" s="587"/>
      <c r="M90" s="587"/>
      <c r="N90" s="587"/>
      <c r="O90" s="587"/>
      <c r="P90" s="587"/>
      <c r="Q90" s="587"/>
      <c r="R90" s="587" t="str">
        <f>IF(ISBLANK(発行依頼書!F159),"",発行依頼書!F159)</f>
        <v/>
      </c>
      <c r="S90" s="587"/>
      <c r="T90" s="587"/>
      <c r="U90" s="587"/>
      <c r="V90" s="587"/>
      <c r="W90" s="587"/>
      <c r="X90" s="587"/>
      <c r="Y90" s="587"/>
      <c r="Z90" s="587"/>
      <c r="AA90" s="614" t="str">
        <f>IF(ISBLANK(発行依頼書!W160),"",CONCATENATE(発行依頼書!W160,発行依頼書!X159))</f>
        <v/>
      </c>
      <c r="AB90" s="615"/>
      <c r="AC90" s="615"/>
      <c r="AD90" s="616"/>
      <c r="AE90" s="613" t="str">
        <f>IF(ISBLANK(発行依頼書!I159),"",発行依頼書!I159)</f>
        <v/>
      </c>
      <c r="AF90" s="611"/>
      <c r="AG90" s="611"/>
      <c r="AH90" s="611"/>
      <c r="AI90" s="617"/>
      <c r="AJ90" s="10"/>
      <c r="AL90" s="47"/>
      <c r="AM90" s="47"/>
      <c r="AN90" s="47"/>
      <c r="AO90" s="47"/>
      <c r="AP90" s="47"/>
    </row>
    <row r="91" spans="1:42" ht="17.25" customHeight="1" x14ac:dyDescent="0.15">
      <c r="A91" s="7"/>
      <c r="B91" s="631" t="str">
        <f>IF(ISBLANK(発行依頼書!L161),"",発行依頼書!L161)</f>
        <v/>
      </c>
      <c r="C91" s="632"/>
      <c r="D91" s="632"/>
      <c r="E91" s="632"/>
      <c r="F91" s="632"/>
      <c r="G91" s="587" t="str">
        <f>IF(ISBLANK(発行依頼書!C161),"",発行依頼書!C161)</f>
        <v/>
      </c>
      <c r="H91" s="587"/>
      <c r="I91" s="587"/>
      <c r="J91" s="587"/>
      <c r="K91" s="587"/>
      <c r="L91" s="587"/>
      <c r="M91" s="587"/>
      <c r="N91" s="587"/>
      <c r="O91" s="587"/>
      <c r="P91" s="587"/>
      <c r="Q91" s="587"/>
      <c r="R91" s="587" t="str">
        <f>IF(ISBLANK(発行依頼書!F161),"",発行依頼書!F161)</f>
        <v/>
      </c>
      <c r="S91" s="587"/>
      <c r="T91" s="587"/>
      <c r="U91" s="587"/>
      <c r="V91" s="587"/>
      <c r="W91" s="587"/>
      <c r="X91" s="587"/>
      <c r="Y91" s="587"/>
      <c r="Z91" s="587"/>
      <c r="AA91" s="614" t="str">
        <f>IF(ISBLANK(発行依頼書!W162),"",CONCATENATE(発行依頼書!W162,発行依頼書!X161))</f>
        <v/>
      </c>
      <c r="AB91" s="615"/>
      <c r="AC91" s="615"/>
      <c r="AD91" s="616"/>
      <c r="AE91" s="613" t="str">
        <f>IF(ISBLANK(発行依頼書!I161),"",発行依頼書!I161)</f>
        <v/>
      </c>
      <c r="AF91" s="611"/>
      <c r="AG91" s="611"/>
      <c r="AH91" s="611"/>
      <c r="AI91" s="617"/>
      <c r="AJ91" s="10"/>
      <c r="AL91" s="47"/>
      <c r="AM91" s="47"/>
      <c r="AN91" s="47"/>
      <c r="AO91" s="47"/>
      <c r="AP91" s="47"/>
    </row>
    <row r="92" spans="1:42" ht="17.25" customHeight="1" x14ac:dyDescent="0.15">
      <c r="A92" s="7"/>
      <c r="B92" s="631" t="str">
        <f>IF(ISBLANK(発行依頼書!L163),"",発行依頼書!L163)</f>
        <v/>
      </c>
      <c r="C92" s="632"/>
      <c r="D92" s="632"/>
      <c r="E92" s="632"/>
      <c r="F92" s="632"/>
      <c r="G92" s="587" t="str">
        <f>IF(ISBLANK(発行依頼書!C163),"",発行依頼書!C163)</f>
        <v/>
      </c>
      <c r="H92" s="587"/>
      <c r="I92" s="587"/>
      <c r="J92" s="587"/>
      <c r="K92" s="587"/>
      <c r="L92" s="587"/>
      <c r="M92" s="587"/>
      <c r="N92" s="587"/>
      <c r="O92" s="587"/>
      <c r="P92" s="587"/>
      <c r="Q92" s="587"/>
      <c r="R92" s="587" t="str">
        <f>IF(ISBLANK(発行依頼書!F163),"",発行依頼書!F163)</f>
        <v/>
      </c>
      <c r="S92" s="587"/>
      <c r="T92" s="587"/>
      <c r="U92" s="587"/>
      <c r="V92" s="587"/>
      <c r="W92" s="587"/>
      <c r="X92" s="587"/>
      <c r="Y92" s="587"/>
      <c r="Z92" s="587"/>
      <c r="AA92" s="614" t="str">
        <f>IF(ISBLANK(発行依頼書!W164),"",CONCATENATE(発行依頼書!W164,発行依頼書!X163))</f>
        <v/>
      </c>
      <c r="AB92" s="615"/>
      <c r="AC92" s="615"/>
      <c r="AD92" s="616"/>
      <c r="AE92" s="613" t="str">
        <f>IF(ISBLANK(発行依頼書!I163),"",発行依頼書!I163)</f>
        <v/>
      </c>
      <c r="AF92" s="611"/>
      <c r="AG92" s="611"/>
      <c r="AH92" s="611"/>
      <c r="AI92" s="617"/>
      <c r="AJ92" s="10"/>
      <c r="AL92" s="47"/>
      <c r="AM92" s="47"/>
      <c r="AN92" s="47"/>
      <c r="AO92" s="47"/>
      <c r="AP92" s="47"/>
    </row>
    <row r="93" spans="1:42" ht="17.25" customHeight="1" x14ac:dyDescent="0.15">
      <c r="A93" s="7"/>
      <c r="B93" s="631" t="str">
        <f>IF(ISBLANK(発行依頼書!L165),"",発行依頼書!L165)</f>
        <v/>
      </c>
      <c r="C93" s="632"/>
      <c r="D93" s="632"/>
      <c r="E93" s="632"/>
      <c r="F93" s="632"/>
      <c r="G93" s="587" t="str">
        <f>IF(ISBLANK(発行依頼書!C165),"",発行依頼書!C165)</f>
        <v/>
      </c>
      <c r="H93" s="587"/>
      <c r="I93" s="587"/>
      <c r="J93" s="587"/>
      <c r="K93" s="587"/>
      <c r="L93" s="587"/>
      <c r="M93" s="587"/>
      <c r="N93" s="587"/>
      <c r="O93" s="587"/>
      <c r="P93" s="587"/>
      <c r="Q93" s="587"/>
      <c r="R93" s="587" t="str">
        <f>IF(ISBLANK(発行依頼書!F165),"",発行依頼書!F165)</f>
        <v/>
      </c>
      <c r="S93" s="587"/>
      <c r="T93" s="587"/>
      <c r="U93" s="587"/>
      <c r="V93" s="587"/>
      <c r="W93" s="587"/>
      <c r="X93" s="587"/>
      <c r="Y93" s="587"/>
      <c r="Z93" s="587"/>
      <c r="AA93" s="614" t="str">
        <f>IF(ISBLANK(発行依頼書!W166),"",CONCATENATE(発行依頼書!W166,発行依頼書!X165))</f>
        <v/>
      </c>
      <c r="AB93" s="615"/>
      <c r="AC93" s="615"/>
      <c r="AD93" s="616"/>
      <c r="AE93" s="613" t="str">
        <f>IF(ISBLANK(発行依頼書!I165),"",発行依頼書!I165)</f>
        <v/>
      </c>
      <c r="AF93" s="611"/>
      <c r="AG93" s="611"/>
      <c r="AH93" s="611"/>
      <c r="AI93" s="617"/>
      <c r="AJ93" s="10"/>
      <c r="AL93" s="47"/>
      <c r="AM93" s="47"/>
      <c r="AN93" s="47"/>
      <c r="AO93" s="47"/>
      <c r="AP93" s="47"/>
    </row>
    <row r="94" spans="1:42" ht="17.25" customHeight="1" x14ac:dyDescent="0.15">
      <c r="A94" s="7"/>
      <c r="B94" s="631" t="str">
        <f>IF(ISBLANK(発行依頼書!L167),"",発行依頼書!L167)</f>
        <v/>
      </c>
      <c r="C94" s="632"/>
      <c r="D94" s="632"/>
      <c r="E94" s="632"/>
      <c r="F94" s="632"/>
      <c r="G94" s="587" t="str">
        <f>IF(ISBLANK(発行依頼書!C167),"",発行依頼書!C167)</f>
        <v/>
      </c>
      <c r="H94" s="587"/>
      <c r="I94" s="587"/>
      <c r="J94" s="587"/>
      <c r="K94" s="587"/>
      <c r="L94" s="587"/>
      <c r="M94" s="587"/>
      <c r="N94" s="587"/>
      <c r="O94" s="587"/>
      <c r="P94" s="587"/>
      <c r="Q94" s="587"/>
      <c r="R94" s="587" t="str">
        <f>IF(ISBLANK(発行依頼書!F167),"",発行依頼書!F167)</f>
        <v/>
      </c>
      <c r="S94" s="587"/>
      <c r="T94" s="587"/>
      <c r="U94" s="587"/>
      <c r="V94" s="587"/>
      <c r="W94" s="587"/>
      <c r="X94" s="587"/>
      <c r="Y94" s="587"/>
      <c r="Z94" s="587"/>
      <c r="AA94" s="614" t="str">
        <f>IF(ISBLANK(発行依頼書!W168),"",CONCATENATE(発行依頼書!W168,発行依頼書!X167))</f>
        <v/>
      </c>
      <c r="AB94" s="615"/>
      <c r="AC94" s="615"/>
      <c r="AD94" s="616"/>
      <c r="AE94" s="613" t="str">
        <f>IF(ISBLANK(発行依頼書!I167),"",発行依頼書!I167)</f>
        <v/>
      </c>
      <c r="AF94" s="611"/>
      <c r="AG94" s="611"/>
      <c r="AH94" s="611"/>
      <c r="AI94" s="617"/>
      <c r="AJ94" s="10"/>
      <c r="AL94" s="47"/>
      <c r="AM94" s="47"/>
      <c r="AN94" s="47"/>
      <c r="AO94" s="47"/>
      <c r="AP94" s="47"/>
    </row>
    <row r="95" spans="1:42" ht="17.25" customHeight="1" x14ac:dyDescent="0.15">
      <c r="A95" s="7"/>
      <c r="B95" s="631" t="str">
        <f>IF(ISBLANK(発行依頼書!L169),"",発行依頼書!L169)</f>
        <v/>
      </c>
      <c r="C95" s="632"/>
      <c r="D95" s="632"/>
      <c r="E95" s="632"/>
      <c r="F95" s="632"/>
      <c r="G95" s="587" t="str">
        <f>IF(ISBLANK(発行依頼書!C169),"",発行依頼書!C169)</f>
        <v/>
      </c>
      <c r="H95" s="587"/>
      <c r="I95" s="587"/>
      <c r="J95" s="587"/>
      <c r="K95" s="587"/>
      <c r="L95" s="587"/>
      <c r="M95" s="587"/>
      <c r="N95" s="587"/>
      <c r="O95" s="587"/>
      <c r="P95" s="587"/>
      <c r="Q95" s="587"/>
      <c r="R95" s="587" t="str">
        <f>IF(ISBLANK(発行依頼書!F169),"",発行依頼書!F169)</f>
        <v/>
      </c>
      <c r="S95" s="587"/>
      <c r="T95" s="587"/>
      <c r="U95" s="587"/>
      <c r="V95" s="587"/>
      <c r="W95" s="587"/>
      <c r="X95" s="587"/>
      <c r="Y95" s="587"/>
      <c r="Z95" s="587"/>
      <c r="AA95" s="614" t="str">
        <f>IF(ISBLANK(発行依頼書!W170),"",CONCATENATE(発行依頼書!W170,発行依頼書!X169))</f>
        <v/>
      </c>
      <c r="AB95" s="615"/>
      <c r="AC95" s="615"/>
      <c r="AD95" s="616"/>
      <c r="AE95" s="613" t="str">
        <f>IF(ISBLANK(発行依頼書!I169),"",発行依頼書!I169)</f>
        <v/>
      </c>
      <c r="AF95" s="611"/>
      <c r="AG95" s="611"/>
      <c r="AH95" s="611"/>
      <c r="AI95" s="617"/>
      <c r="AJ95" s="10"/>
      <c r="AL95" s="47"/>
      <c r="AM95" s="47"/>
      <c r="AN95" s="47"/>
      <c r="AO95" s="47"/>
      <c r="AP95" s="47"/>
    </row>
    <row r="96" spans="1:42" ht="17.25" customHeight="1" x14ac:dyDescent="0.15">
      <c r="A96" s="7"/>
      <c r="B96" s="631" t="str">
        <f>IF(ISBLANK(発行依頼書!L171),"",発行依頼書!L171)</f>
        <v/>
      </c>
      <c r="C96" s="632"/>
      <c r="D96" s="632"/>
      <c r="E96" s="632"/>
      <c r="F96" s="632"/>
      <c r="G96" s="587" t="str">
        <f>IF(ISBLANK(発行依頼書!C171),"",発行依頼書!C171)</f>
        <v/>
      </c>
      <c r="H96" s="587"/>
      <c r="I96" s="587"/>
      <c r="J96" s="587"/>
      <c r="K96" s="587"/>
      <c r="L96" s="587"/>
      <c r="M96" s="587"/>
      <c r="N96" s="587"/>
      <c r="O96" s="587"/>
      <c r="P96" s="587"/>
      <c r="Q96" s="587"/>
      <c r="R96" s="587" t="str">
        <f>IF(ISBLANK(発行依頼書!F171),"",発行依頼書!F171)</f>
        <v/>
      </c>
      <c r="S96" s="587"/>
      <c r="T96" s="587"/>
      <c r="U96" s="587"/>
      <c r="V96" s="587"/>
      <c r="W96" s="587"/>
      <c r="X96" s="587"/>
      <c r="Y96" s="587"/>
      <c r="Z96" s="587"/>
      <c r="AA96" s="614" t="str">
        <f>IF(ISBLANK(発行依頼書!W172),"",CONCATENATE(発行依頼書!W172,発行依頼書!X171))</f>
        <v/>
      </c>
      <c r="AB96" s="615"/>
      <c r="AC96" s="615"/>
      <c r="AD96" s="616"/>
      <c r="AE96" s="613" t="str">
        <f>IF(ISBLANK(発行依頼書!I171),"",発行依頼書!I171)</f>
        <v/>
      </c>
      <c r="AF96" s="611"/>
      <c r="AG96" s="611"/>
      <c r="AH96" s="611"/>
      <c r="AI96" s="617"/>
      <c r="AJ96" s="10"/>
      <c r="AL96" s="47"/>
      <c r="AM96" s="47"/>
      <c r="AN96" s="47"/>
      <c r="AO96" s="47"/>
      <c r="AP96" s="47"/>
    </row>
    <row r="97" spans="1:42" ht="17.25" customHeight="1" x14ac:dyDescent="0.15">
      <c r="A97" s="7"/>
      <c r="B97" s="631" t="str">
        <f>IF(ISBLANK(発行依頼書!L173),"",発行依頼書!L173)</f>
        <v/>
      </c>
      <c r="C97" s="632"/>
      <c r="D97" s="632"/>
      <c r="E97" s="632"/>
      <c r="F97" s="632"/>
      <c r="G97" s="587" t="str">
        <f>IF(ISBLANK(発行依頼書!C173),"",発行依頼書!C173)</f>
        <v/>
      </c>
      <c r="H97" s="587"/>
      <c r="I97" s="587"/>
      <c r="J97" s="587"/>
      <c r="K97" s="587"/>
      <c r="L97" s="587"/>
      <c r="M97" s="587"/>
      <c r="N97" s="587"/>
      <c r="O97" s="587"/>
      <c r="P97" s="587"/>
      <c r="Q97" s="587"/>
      <c r="R97" s="587" t="str">
        <f>IF(ISBLANK(発行依頼書!F173),"",発行依頼書!F173)</f>
        <v/>
      </c>
      <c r="S97" s="587"/>
      <c r="T97" s="587"/>
      <c r="U97" s="587"/>
      <c r="V97" s="587"/>
      <c r="W97" s="587"/>
      <c r="X97" s="587"/>
      <c r="Y97" s="587"/>
      <c r="Z97" s="587"/>
      <c r="AA97" s="614" t="str">
        <f>IF(ISBLANK(発行依頼書!W174),"",CONCATENATE(発行依頼書!W174,発行依頼書!X173))</f>
        <v/>
      </c>
      <c r="AB97" s="615"/>
      <c r="AC97" s="615"/>
      <c r="AD97" s="616"/>
      <c r="AE97" s="613" t="str">
        <f>IF(ISBLANK(発行依頼書!I173),"",発行依頼書!I173)</f>
        <v/>
      </c>
      <c r="AF97" s="611"/>
      <c r="AG97" s="611"/>
      <c r="AH97" s="611"/>
      <c r="AI97" s="617"/>
      <c r="AJ97" s="10"/>
      <c r="AL97" s="47"/>
      <c r="AM97" s="47"/>
      <c r="AN97" s="47"/>
      <c r="AO97" s="47"/>
      <c r="AP97" s="47"/>
    </row>
    <row r="98" spans="1:42" ht="17.25" customHeight="1" x14ac:dyDescent="0.15">
      <c r="A98" s="7"/>
      <c r="B98" s="631" t="str">
        <f>IF(ISBLANK(発行依頼書!L175),"",発行依頼書!L175)</f>
        <v/>
      </c>
      <c r="C98" s="632"/>
      <c r="D98" s="632"/>
      <c r="E98" s="632"/>
      <c r="F98" s="632"/>
      <c r="G98" s="587" t="str">
        <f>IF(ISBLANK(発行依頼書!C175),"",発行依頼書!C175)</f>
        <v/>
      </c>
      <c r="H98" s="587"/>
      <c r="I98" s="587"/>
      <c r="J98" s="587"/>
      <c r="K98" s="587"/>
      <c r="L98" s="587"/>
      <c r="M98" s="587"/>
      <c r="N98" s="587"/>
      <c r="O98" s="587"/>
      <c r="P98" s="587"/>
      <c r="Q98" s="587"/>
      <c r="R98" s="587" t="str">
        <f>IF(ISBLANK(発行依頼書!F175),"",発行依頼書!F175)</f>
        <v/>
      </c>
      <c r="S98" s="587"/>
      <c r="T98" s="587"/>
      <c r="U98" s="587"/>
      <c r="V98" s="587"/>
      <c r="W98" s="587"/>
      <c r="X98" s="587"/>
      <c r="Y98" s="587"/>
      <c r="Z98" s="587"/>
      <c r="AA98" s="614" t="str">
        <f>IF(ISBLANK(発行依頼書!W176),"",CONCATENATE(発行依頼書!W176,発行依頼書!X175))</f>
        <v/>
      </c>
      <c r="AB98" s="615"/>
      <c r="AC98" s="615"/>
      <c r="AD98" s="616"/>
      <c r="AE98" s="613" t="str">
        <f>IF(ISBLANK(発行依頼書!I175),"",発行依頼書!I175)</f>
        <v/>
      </c>
      <c r="AF98" s="611"/>
      <c r="AG98" s="611"/>
      <c r="AH98" s="611"/>
      <c r="AI98" s="617"/>
      <c r="AJ98" s="10"/>
      <c r="AL98" s="47"/>
      <c r="AM98" s="47"/>
      <c r="AN98" s="47"/>
      <c r="AO98" s="47"/>
      <c r="AP98" s="47"/>
    </row>
    <row r="99" spans="1:42" ht="17.25" customHeight="1" x14ac:dyDescent="0.15">
      <c r="A99" s="7"/>
      <c r="B99" s="631" t="str">
        <f>IF(ISBLANK(発行依頼書!L177),"",発行依頼書!L177)</f>
        <v/>
      </c>
      <c r="C99" s="632"/>
      <c r="D99" s="632"/>
      <c r="E99" s="632"/>
      <c r="F99" s="632"/>
      <c r="G99" s="587" t="str">
        <f>IF(ISBLANK(発行依頼書!C177),"",発行依頼書!C177)</f>
        <v/>
      </c>
      <c r="H99" s="587"/>
      <c r="I99" s="587"/>
      <c r="J99" s="587"/>
      <c r="K99" s="587"/>
      <c r="L99" s="587"/>
      <c r="M99" s="587"/>
      <c r="N99" s="587"/>
      <c r="O99" s="587"/>
      <c r="P99" s="587"/>
      <c r="Q99" s="587"/>
      <c r="R99" s="587" t="str">
        <f>IF(ISBLANK(発行依頼書!F177),"",発行依頼書!F177)</f>
        <v/>
      </c>
      <c r="S99" s="587"/>
      <c r="T99" s="587"/>
      <c r="U99" s="587"/>
      <c r="V99" s="587"/>
      <c r="W99" s="587"/>
      <c r="X99" s="587"/>
      <c r="Y99" s="587"/>
      <c r="Z99" s="587"/>
      <c r="AA99" s="614" t="str">
        <f>IF(ISBLANK(発行依頼書!W178),"",CONCATENATE(発行依頼書!W178,発行依頼書!X177))</f>
        <v/>
      </c>
      <c r="AB99" s="615"/>
      <c r="AC99" s="615"/>
      <c r="AD99" s="616"/>
      <c r="AE99" s="613" t="str">
        <f>IF(ISBLANK(発行依頼書!I177),"",発行依頼書!I177)</f>
        <v/>
      </c>
      <c r="AF99" s="611"/>
      <c r="AG99" s="611"/>
      <c r="AH99" s="611"/>
      <c r="AI99" s="617"/>
      <c r="AJ99" s="10"/>
      <c r="AL99" s="47"/>
      <c r="AM99" s="47"/>
      <c r="AN99" s="47"/>
      <c r="AO99" s="47"/>
      <c r="AP99" s="47"/>
    </row>
    <row r="100" spans="1:42" ht="17.25" customHeight="1" x14ac:dyDescent="0.15">
      <c r="A100" s="7"/>
      <c r="B100" s="631" t="str">
        <f>IF(ISBLANK(発行依頼書!L179),"",発行依頼書!L179)</f>
        <v/>
      </c>
      <c r="C100" s="632"/>
      <c r="D100" s="632"/>
      <c r="E100" s="632"/>
      <c r="F100" s="632"/>
      <c r="G100" s="587" t="str">
        <f>IF(ISBLANK(発行依頼書!C179),"",発行依頼書!C179)</f>
        <v/>
      </c>
      <c r="H100" s="587"/>
      <c r="I100" s="587"/>
      <c r="J100" s="587"/>
      <c r="K100" s="587"/>
      <c r="L100" s="587"/>
      <c r="M100" s="587"/>
      <c r="N100" s="587"/>
      <c r="O100" s="587"/>
      <c r="P100" s="587"/>
      <c r="Q100" s="587"/>
      <c r="R100" s="587" t="str">
        <f>IF(ISBLANK(発行依頼書!F179),"",発行依頼書!F179)</f>
        <v/>
      </c>
      <c r="S100" s="587"/>
      <c r="T100" s="587"/>
      <c r="U100" s="587"/>
      <c r="V100" s="587"/>
      <c r="W100" s="587"/>
      <c r="X100" s="587"/>
      <c r="Y100" s="587"/>
      <c r="Z100" s="587"/>
      <c r="AA100" s="614" t="str">
        <f>IF(ISBLANK(発行依頼書!W180),"",CONCATENATE(発行依頼書!W180,発行依頼書!X179))</f>
        <v/>
      </c>
      <c r="AB100" s="615"/>
      <c r="AC100" s="615"/>
      <c r="AD100" s="616"/>
      <c r="AE100" s="613" t="str">
        <f>IF(ISBLANK(発行依頼書!I179),"",発行依頼書!I179)</f>
        <v/>
      </c>
      <c r="AF100" s="611"/>
      <c r="AG100" s="611"/>
      <c r="AH100" s="611"/>
      <c r="AI100" s="617"/>
      <c r="AJ100" s="10"/>
      <c r="AL100" s="47"/>
      <c r="AM100" s="47"/>
      <c r="AN100" s="47"/>
      <c r="AO100" s="47"/>
      <c r="AP100" s="47"/>
    </row>
    <row r="101" spans="1:42" ht="17.25" customHeight="1" x14ac:dyDescent="0.15">
      <c r="A101" s="7"/>
      <c r="B101" s="631" t="str">
        <f>IF(ISBLANK(発行依頼書!L181),"",発行依頼書!L181)</f>
        <v/>
      </c>
      <c r="C101" s="632"/>
      <c r="D101" s="632"/>
      <c r="E101" s="632"/>
      <c r="F101" s="632"/>
      <c r="G101" s="587" t="str">
        <f>IF(ISBLANK(発行依頼書!C181),"",発行依頼書!C181)</f>
        <v/>
      </c>
      <c r="H101" s="587"/>
      <c r="I101" s="587"/>
      <c r="J101" s="587"/>
      <c r="K101" s="587"/>
      <c r="L101" s="587"/>
      <c r="M101" s="587"/>
      <c r="N101" s="587"/>
      <c r="O101" s="587"/>
      <c r="P101" s="587"/>
      <c r="Q101" s="587"/>
      <c r="R101" s="587" t="str">
        <f>IF(ISBLANK(発行依頼書!F181),"",発行依頼書!F181)</f>
        <v/>
      </c>
      <c r="S101" s="587"/>
      <c r="T101" s="587"/>
      <c r="U101" s="587"/>
      <c r="V101" s="587"/>
      <c r="W101" s="587"/>
      <c r="X101" s="587"/>
      <c r="Y101" s="587"/>
      <c r="Z101" s="587"/>
      <c r="AA101" s="614" t="str">
        <f>IF(ISBLANK(発行依頼書!W182),"",CONCATENATE(発行依頼書!W182,発行依頼書!X181))</f>
        <v/>
      </c>
      <c r="AB101" s="615"/>
      <c r="AC101" s="615"/>
      <c r="AD101" s="616"/>
      <c r="AE101" s="613" t="str">
        <f>IF(ISBLANK(発行依頼書!I181),"",発行依頼書!I181)</f>
        <v/>
      </c>
      <c r="AF101" s="611"/>
      <c r="AG101" s="611"/>
      <c r="AH101" s="611"/>
      <c r="AI101" s="617"/>
      <c r="AJ101" s="10"/>
      <c r="AL101" s="47"/>
      <c r="AM101" s="47"/>
      <c r="AN101" s="47"/>
      <c r="AO101" s="47"/>
      <c r="AP101" s="47"/>
    </row>
    <row r="102" spans="1:42" ht="17.25" customHeight="1" x14ac:dyDescent="0.15">
      <c r="A102" s="7"/>
      <c r="B102" s="631" t="str">
        <f>IF(ISBLANK(発行依頼書!L183),"",発行依頼書!L183)</f>
        <v/>
      </c>
      <c r="C102" s="632"/>
      <c r="D102" s="632"/>
      <c r="E102" s="632"/>
      <c r="F102" s="632"/>
      <c r="G102" s="587" t="str">
        <f>IF(ISBLANK(発行依頼書!C183),"",発行依頼書!C183)</f>
        <v/>
      </c>
      <c r="H102" s="587"/>
      <c r="I102" s="587"/>
      <c r="J102" s="587"/>
      <c r="K102" s="587"/>
      <c r="L102" s="587"/>
      <c r="M102" s="587"/>
      <c r="N102" s="587"/>
      <c r="O102" s="587"/>
      <c r="P102" s="587"/>
      <c r="Q102" s="587"/>
      <c r="R102" s="587" t="str">
        <f>IF(ISBLANK(発行依頼書!F183),"",発行依頼書!F183)</f>
        <v/>
      </c>
      <c r="S102" s="587"/>
      <c r="T102" s="587"/>
      <c r="U102" s="587"/>
      <c r="V102" s="587"/>
      <c r="W102" s="587"/>
      <c r="X102" s="587"/>
      <c r="Y102" s="587"/>
      <c r="Z102" s="587"/>
      <c r="AA102" s="614" t="str">
        <f>IF(ISBLANK(発行依頼書!W184),"",CONCATENATE(発行依頼書!W184,発行依頼書!X183))</f>
        <v/>
      </c>
      <c r="AB102" s="615"/>
      <c r="AC102" s="615"/>
      <c r="AD102" s="616"/>
      <c r="AE102" s="613" t="str">
        <f>IF(ISBLANK(発行依頼書!I183),"",発行依頼書!I183)</f>
        <v/>
      </c>
      <c r="AF102" s="611"/>
      <c r="AG102" s="611"/>
      <c r="AH102" s="611"/>
      <c r="AI102" s="617"/>
      <c r="AJ102" s="10"/>
      <c r="AL102" s="47"/>
      <c r="AM102" s="47"/>
      <c r="AN102" s="47"/>
      <c r="AO102" s="47"/>
      <c r="AP102" s="47"/>
    </row>
    <row r="103" spans="1:42" ht="17.25" customHeight="1" x14ac:dyDescent="0.15">
      <c r="A103" s="7"/>
      <c r="B103" s="631" t="str">
        <f>IF(ISBLANK(発行依頼書!L185),"",発行依頼書!L185)</f>
        <v/>
      </c>
      <c r="C103" s="632"/>
      <c r="D103" s="632"/>
      <c r="E103" s="632"/>
      <c r="F103" s="632"/>
      <c r="G103" s="587" t="str">
        <f>IF(ISBLANK(発行依頼書!C185),"",発行依頼書!C185)</f>
        <v/>
      </c>
      <c r="H103" s="587"/>
      <c r="I103" s="587"/>
      <c r="J103" s="587"/>
      <c r="K103" s="587"/>
      <c r="L103" s="587"/>
      <c r="M103" s="587"/>
      <c r="N103" s="587"/>
      <c r="O103" s="587"/>
      <c r="P103" s="587"/>
      <c r="Q103" s="587"/>
      <c r="R103" s="587" t="str">
        <f>IF(ISBLANK(発行依頼書!F185),"",発行依頼書!F185)</f>
        <v/>
      </c>
      <c r="S103" s="587"/>
      <c r="T103" s="587"/>
      <c r="U103" s="587"/>
      <c r="V103" s="587"/>
      <c r="W103" s="587"/>
      <c r="X103" s="587"/>
      <c r="Y103" s="587"/>
      <c r="Z103" s="587"/>
      <c r="AA103" s="614" t="str">
        <f>IF(ISBLANK(発行依頼書!W186),"",CONCATENATE(発行依頼書!W186,発行依頼書!X185))</f>
        <v/>
      </c>
      <c r="AB103" s="615"/>
      <c r="AC103" s="615"/>
      <c r="AD103" s="616"/>
      <c r="AE103" s="613" t="str">
        <f>IF(ISBLANK(発行依頼書!I185),"",発行依頼書!I185)</f>
        <v/>
      </c>
      <c r="AF103" s="611"/>
      <c r="AG103" s="611"/>
      <c r="AH103" s="611"/>
      <c r="AI103" s="617"/>
      <c r="AJ103" s="10"/>
      <c r="AL103" s="47"/>
      <c r="AM103" s="47"/>
      <c r="AN103" s="47"/>
      <c r="AO103" s="47"/>
      <c r="AP103" s="47"/>
    </row>
    <row r="104" spans="1:42" ht="17.25" customHeight="1" x14ac:dyDescent="0.15">
      <c r="A104" s="7"/>
      <c r="B104" s="631" t="str">
        <f>IF(ISBLANK(発行依頼書!L187),"",発行依頼書!L187)</f>
        <v/>
      </c>
      <c r="C104" s="632"/>
      <c r="D104" s="632"/>
      <c r="E104" s="632"/>
      <c r="F104" s="632"/>
      <c r="G104" s="587" t="str">
        <f>IF(ISBLANK(発行依頼書!C187),"",発行依頼書!C187)</f>
        <v/>
      </c>
      <c r="H104" s="587"/>
      <c r="I104" s="587"/>
      <c r="J104" s="587"/>
      <c r="K104" s="587"/>
      <c r="L104" s="587"/>
      <c r="M104" s="587"/>
      <c r="N104" s="587"/>
      <c r="O104" s="587"/>
      <c r="P104" s="587"/>
      <c r="Q104" s="587"/>
      <c r="R104" s="587" t="str">
        <f>IF(ISBLANK(発行依頼書!F187),"",発行依頼書!F187)</f>
        <v/>
      </c>
      <c r="S104" s="587"/>
      <c r="T104" s="587"/>
      <c r="U104" s="587"/>
      <c r="V104" s="587"/>
      <c r="W104" s="587"/>
      <c r="X104" s="587"/>
      <c r="Y104" s="587"/>
      <c r="Z104" s="587"/>
      <c r="AA104" s="614" t="str">
        <f>IF(ISBLANK(発行依頼書!W188),"",CONCATENATE(発行依頼書!W188,発行依頼書!X187))</f>
        <v/>
      </c>
      <c r="AB104" s="615"/>
      <c r="AC104" s="615"/>
      <c r="AD104" s="616"/>
      <c r="AE104" s="613" t="str">
        <f>IF(ISBLANK(発行依頼書!I187),"",発行依頼書!I187)</f>
        <v/>
      </c>
      <c r="AF104" s="611"/>
      <c r="AG104" s="611"/>
      <c r="AH104" s="611"/>
      <c r="AI104" s="617"/>
      <c r="AJ104" s="10"/>
      <c r="AL104" s="47"/>
      <c r="AM104" s="47"/>
      <c r="AN104" s="47"/>
      <c r="AO104" s="47"/>
      <c r="AP104" s="47"/>
    </row>
    <row r="105" spans="1:42" ht="17.25" customHeight="1" x14ac:dyDescent="0.15">
      <c r="A105" s="7"/>
      <c r="B105" s="631" t="str">
        <f>IF(ISBLANK(発行依頼書!L189),"",発行依頼書!L189)</f>
        <v/>
      </c>
      <c r="C105" s="632"/>
      <c r="D105" s="632"/>
      <c r="E105" s="632"/>
      <c r="F105" s="632"/>
      <c r="G105" s="587" t="str">
        <f>IF(ISBLANK(発行依頼書!C189),"",発行依頼書!C189)</f>
        <v/>
      </c>
      <c r="H105" s="587"/>
      <c r="I105" s="587"/>
      <c r="J105" s="587"/>
      <c r="K105" s="587"/>
      <c r="L105" s="587"/>
      <c r="M105" s="587"/>
      <c r="N105" s="587"/>
      <c r="O105" s="587"/>
      <c r="P105" s="587"/>
      <c r="Q105" s="587"/>
      <c r="R105" s="587" t="str">
        <f>IF(ISBLANK(発行依頼書!F189),"",発行依頼書!F189)</f>
        <v/>
      </c>
      <c r="S105" s="587"/>
      <c r="T105" s="587"/>
      <c r="U105" s="587"/>
      <c r="V105" s="587"/>
      <c r="W105" s="587"/>
      <c r="X105" s="587"/>
      <c r="Y105" s="587"/>
      <c r="Z105" s="587"/>
      <c r="AA105" s="614" t="str">
        <f>IF(ISBLANK(発行依頼書!W190),"",CONCATENATE(発行依頼書!W190,発行依頼書!X189))</f>
        <v/>
      </c>
      <c r="AB105" s="615"/>
      <c r="AC105" s="615"/>
      <c r="AD105" s="616"/>
      <c r="AE105" s="613" t="str">
        <f>IF(ISBLANK(発行依頼書!I189),"",発行依頼書!I189)</f>
        <v/>
      </c>
      <c r="AF105" s="611"/>
      <c r="AG105" s="611"/>
      <c r="AH105" s="611"/>
      <c r="AI105" s="617"/>
      <c r="AJ105" s="10"/>
      <c r="AL105" s="47"/>
      <c r="AM105" s="47"/>
      <c r="AN105" s="47"/>
      <c r="AO105" s="47"/>
      <c r="AP105" s="47"/>
    </row>
    <row r="106" spans="1:42" ht="17.25" customHeight="1" x14ac:dyDescent="0.15">
      <c r="A106" s="7"/>
      <c r="B106" s="631" t="str">
        <f>IF(ISBLANK(発行依頼書!L191),"",発行依頼書!L191)</f>
        <v/>
      </c>
      <c r="C106" s="632"/>
      <c r="D106" s="632"/>
      <c r="E106" s="632"/>
      <c r="F106" s="632"/>
      <c r="G106" s="587" t="str">
        <f>IF(ISBLANK(発行依頼書!C191),"",発行依頼書!C191)</f>
        <v/>
      </c>
      <c r="H106" s="587"/>
      <c r="I106" s="587"/>
      <c r="J106" s="587"/>
      <c r="K106" s="587"/>
      <c r="L106" s="587"/>
      <c r="M106" s="587"/>
      <c r="N106" s="587"/>
      <c r="O106" s="587"/>
      <c r="P106" s="587"/>
      <c r="Q106" s="587"/>
      <c r="R106" s="587" t="str">
        <f>IF(ISBLANK(発行依頼書!F191),"",発行依頼書!F191)</f>
        <v/>
      </c>
      <c r="S106" s="587"/>
      <c r="T106" s="587"/>
      <c r="U106" s="587"/>
      <c r="V106" s="587"/>
      <c r="W106" s="587"/>
      <c r="X106" s="587"/>
      <c r="Y106" s="587"/>
      <c r="Z106" s="587"/>
      <c r="AA106" s="614" t="str">
        <f>IF(ISBLANK(発行依頼書!W192),"",CONCATENATE(発行依頼書!W192,発行依頼書!X191))</f>
        <v/>
      </c>
      <c r="AB106" s="615"/>
      <c r="AC106" s="615"/>
      <c r="AD106" s="616"/>
      <c r="AE106" s="613" t="str">
        <f>IF(ISBLANK(発行依頼書!I191),"",発行依頼書!I191)</f>
        <v/>
      </c>
      <c r="AF106" s="611"/>
      <c r="AG106" s="611"/>
      <c r="AH106" s="611"/>
      <c r="AI106" s="617"/>
      <c r="AJ106" s="10"/>
      <c r="AL106" s="47"/>
      <c r="AM106" s="47"/>
      <c r="AN106" s="47"/>
      <c r="AO106" s="47"/>
      <c r="AP106" s="47"/>
    </row>
    <row r="107" spans="1:42" ht="17.25" customHeight="1" x14ac:dyDescent="0.15">
      <c r="A107" s="7"/>
      <c r="B107" s="631" t="str">
        <f>IF(ISBLANK(発行依頼書!L193),"",発行依頼書!L193)</f>
        <v/>
      </c>
      <c r="C107" s="632"/>
      <c r="D107" s="632"/>
      <c r="E107" s="632"/>
      <c r="F107" s="632"/>
      <c r="G107" s="587" t="str">
        <f>IF(ISBLANK(発行依頼書!C193),"",発行依頼書!C193)</f>
        <v/>
      </c>
      <c r="H107" s="587"/>
      <c r="I107" s="587"/>
      <c r="J107" s="587"/>
      <c r="K107" s="587"/>
      <c r="L107" s="587"/>
      <c r="M107" s="587"/>
      <c r="N107" s="587"/>
      <c r="O107" s="587"/>
      <c r="P107" s="587"/>
      <c r="Q107" s="587"/>
      <c r="R107" s="587" t="str">
        <f>IF(ISBLANK(発行依頼書!F193),"",発行依頼書!F193)</f>
        <v/>
      </c>
      <c r="S107" s="587"/>
      <c r="T107" s="587"/>
      <c r="U107" s="587"/>
      <c r="V107" s="587"/>
      <c r="W107" s="587"/>
      <c r="X107" s="587"/>
      <c r="Y107" s="587"/>
      <c r="Z107" s="587"/>
      <c r="AA107" s="614" t="str">
        <f>IF(ISBLANK(発行依頼書!W194),"",CONCATENATE(発行依頼書!W194,発行依頼書!X193))</f>
        <v/>
      </c>
      <c r="AB107" s="615"/>
      <c r="AC107" s="615"/>
      <c r="AD107" s="616"/>
      <c r="AE107" s="613" t="str">
        <f>IF(ISBLANK(発行依頼書!I193),"",発行依頼書!I193)</f>
        <v/>
      </c>
      <c r="AF107" s="611"/>
      <c r="AG107" s="611"/>
      <c r="AH107" s="611"/>
      <c r="AI107" s="617"/>
      <c r="AJ107" s="10"/>
      <c r="AL107" s="47"/>
      <c r="AM107" s="47"/>
      <c r="AN107" s="47"/>
      <c r="AO107" s="47"/>
      <c r="AP107" s="47"/>
    </row>
    <row r="108" spans="1:42" ht="17.25" customHeight="1" x14ac:dyDescent="0.15">
      <c r="A108" s="7"/>
      <c r="B108" s="634" t="str">
        <f>IF(ISBLANK(発行依頼書!L195),"",発行依頼書!L195)</f>
        <v/>
      </c>
      <c r="C108" s="635"/>
      <c r="D108" s="635"/>
      <c r="E108" s="635"/>
      <c r="F108" s="635"/>
      <c r="G108" s="595" t="str">
        <f>IF(ISBLANK(発行依頼書!C195),"",発行依頼書!C195)</f>
        <v/>
      </c>
      <c r="H108" s="595"/>
      <c r="I108" s="595"/>
      <c r="J108" s="595"/>
      <c r="K108" s="595"/>
      <c r="L108" s="595"/>
      <c r="M108" s="595"/>
      <c r="N108" s="595"/>
      <c r="O108" s="595"/>
      <c r="P108" s="595"/>
      <c r="Q108" s="595"/>
      <c r="R108" s="595" t="str">
        <f>IF(ISBLANK(発行依頼書!F195),"",発行依頼書!F195)</f>
        <v/>
      </c>
      <c r="S108" s="595"/>
      <c r="T108" s="595"/>
      <c r="U108" s="595"/>
      <c r="V108" s="595"/>
      <c r="W108" s="595"/>
      <c r="X108" s="595"/>
      <c r="Y108" s="595"/>
      <c r="Z108" s="595"/>
      <c r="AA108" s="606" t="str">
        <f>IF(ISBLANK(発行依頼書!W196),"",CONCATENATE(発行依頼書!W196,発行依頼書!X195))</f>
        <v/>
      </c>
      <c r="AB108" s="607"/>
      <c r="AC108" s="607"/>
      <c r="AD108" s="608"/>
      <c r="AE108" s="605" t="str">
        <f>IF(ISBLANK(発行依頼書!I195),"",発行依頼書!I195)</f>
        <v/>
      </c>
      <c r="AF108" s="603"/>
      <c r="AG108" s="603"/>
      <c r="AH108" s="603"/>
      <c r="AI108" s="609"/>
      <c r="AJ108" s="10"/>
      <c r="AL108" s="47"/>
      <c r="AM108" s="47"/>
      <c r="AN108" s="47"/>
      <c r="AO108" s="47"/>
      <c r="AP108" s="47"/>
    </row>
    <row r="109" spans="1:42" x14ac:dyDescent="0.15">
      <c r="A109" s="13"/>
      <c r="AI109" s="40" t="str">
        <f>$AB$2</f>
        <v>9991234567-89</v>
      </c>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x14ac:dyDescent="0.15">
      <c r="A113" s="13"/>
      <c r="AJ113" s="14"/>
      <c r="AL113" s="47"/>
      <c r="AM113" s="47"/>
      <c r="AN113" s="47"/>
      <c r="AO113" s="47"/>
      <c r="AP113" s="47"/>
    </row>
    <row r="114" spans="1:42" ht="17.25" customHeight="1" x14ac:dyDescent="0.15">
      <c r="A114" s="7"/>
      <c r="B114" s="585" t="s">
        <v>93</v>
      </c>
      <c r="C114" s="586"/>
      <c r="D114" s="586"/>
      <c r="E114" s="586"/>
      <c r="F114" s="586"/>
      <c r="G114" s="586" t="s">
        <v>617</v>
      </c>
      <c r="H114" s="586"/>
      <c r="I114" s="586"/>
      <c r="J114" s="586"/>
      <c r="K114" s="586"/>
      <c r="L114" s="586"/>
      <c r="M114" s="586"/>
      <c r="N114" s="586"/>
      <c r="O114" s="586"/>
      <c r="P114" s="586"/>
      <c r="Q114" s="586"/>
      <c r="R114" s="586" t="s">
        <v>618</v>
      </c>
      <c r="S114" s="586"/>
      <c r="T114" s="586"/>
      <c r="U114" s="586"/>
      <c r="V114" s="586"/>
      <c r="W114" s="586"/>
      <c r="X114" s="586"/>
      <c r="Y114" s="586"/>
      <c r="Z114" s="586"/>
      <c r="AA114" s="629" t="s">
        <v>96</v>
      </c>
      <c r="AB114" s="627"/>
      <c r="AC114" s="627"/>
      <c r="AD114" s="628"/>
      <c r="AE114" s="629" t="s">
        <v>615</v>
      </c>
      <c r="AF114" s="627"/>
      <c r="AG114" s="627"/>
      <c r="AH114" s="627"/>
      <c r="AI114" s="630"/>
      <c r="AJ114" s="10"/>
      <c r="AL114" s="47"/>
      <c r="AM114" s="47"/>
      <c r="AN114" s="47"/>
      <c r="AO114" s="47"/>
      <c r="AP114" s="47"/>
    </row>
    <row r="115" spans="1:42" ht="17.25" customHeight="1" x14ac:dyDescent="0.15">
      <c r="A115" s="7"/>
      <c r="B115" s="641" t="str">
        <f>IF(ISBLANK(発行依頼書!L197),"",発行依頼書!L197)</f>
        <v/>
      </c>
      <c r="C115" s="642"/>
      <c r="D115" s="642"/>
      <c r="E115" s="642"/>
      <c r="F115" s="642"/>
      <c r="G115" s="643" t="str">
        <f>IF(ISBLANK(発行依頼書!C197),"",発行依頼書!C197)</f>
        <v/>
      </c>
      <c r="H115" s="643"/>
      <c r="I115" s="643"/>
      <c r="J115" s="643"/>
      <c r="K115" s="643"/>
      <c r="L115" s="643"/>
      <c r="M115" s="643"/>
      <c r="N115" s="643"/>
      <c r="O115" s="643"/>
      <c r="P115" s="643"/>
      <c r="Q115" s="643"/>
      <c r="R115" s="643" t="str">
        <f>IF(ISBLANK(発行依頼書!F197),"",発行依頼書!F197)</f>
        <v/>
      </c>
      <c r="S115" s="643"/>
      <c r="T115" s="643"/>
      <c r="U115" s="643"/>
      <c r="V115" s="643"/>
      <c r="W115" s="643"/>
      <c r="X115" s="643"/>
      <c r="Y115" s="643"/>
      <c r="Z115" s="643"/>
      <c r="AA115" s="623" t="str">
        <f>IF(ISBLANK(発行依頼書!W198),"",CONCATENATE(発行依頼書!W198,発行依頼書!X197))</f>
        <v/>
      </c>
      <c r="AB115" s="624"/>
      <c r="AC115" s="624"/>
      <c r="AD115" s="625"/>
      <c r="AE115" s="618" t="str">
        <f>IF(ISBLANK(発行依頼書!I197),"",発行依頼書!I197)</f>
        <v/>
      </c>
      <c r="AF115" s="619"/>
      <c r="AG115" s="619"/>
      <c r="AH115" s="619"/>
      <c r="AI115" s="620"/>
      <c r="AJ115" s="10"/>
      <c r="AL115" s="47"/>
      <c r="AM115" s="47"/>
      <c r="AN115" s="47"/>
      <c r="AO115" s="47"/>
      <c r="AP115" s="47"/>
    </row>
    <row r="116" spans="1:42" ht="17.25" customHeight="1" x14ac:dyDescent="0.15">
      <c r="A116" s="7"/>
      <c r="B116" s="631" t="str">
        <f>IF(ISBLANK(発行依頼書!L199),"",発行依頼書!L199)</f>
        <v/>
      </c>
      <c r="C116" s="632"/>
      <c r="D116" s="632"/>
      <c r="E116" s="632"/>
      <c r="F116" s="632"/>
      <c r="G116" s="587" t="str">
        <f>IF(ISBLANK(発行依頼書!C199),"",発行依頼書!C199)</f>
        <v/>
      </c>
      <c r="H116" s="587"/>
      <c r="I116" s="587"/>
      <c r="J116" s="587"/>
      <c r="K116" s="587"/>
      <c r="L116" s="587"/>
      <c r="M116" s="587"/>
      <c r="N116" s="587"/>
      <c r="O116" s="587"/>
      <c r="P116" s="587"/>
      <c r="Q116" s="587"/>
      <c r="R116" s="587" t="str">
        <f>IF(ISBLANK(発行依頼書!F199),"",発行依頼書!F199)</f>
        <v/>
      </c>
      <c r="S116" s="587"/>
      <c r="T116" s="587"/>
      <c r="U116" s="587"/>
      <c r="V116" s="587"/>
      <c r="W116" s="587"/>
      <c r="X116" s="587"/>
      <c r="Y116" s="587"/>
      <c r="Z116" s="587"/>
      <c r="AA116" s="614" t="str">
        <f>IF(ISBLANK(発行依頼書!W200),"",CONCATENATE(発行依頼書!W200,発行依頼書!X199))</f>
        <v/>
      </c>
      <c r="AB116" s="615"/>
      <c r="AC116" s="615"/>
      <c r="AD116" s="616"/>
      <c r="AE116" s="613" t="str">
        <f>IF(ISBLANK(発行依頼書!I199),"",発行依頼書!I199)</f>
        <v/>
      </c>
      <c r="AF116" s="611"/>
      <c r="AG116" s="611"/>
      <c r="AH116" s="611"/>
      <c r="AI116" s="617"/>
      <c r="AJ116" s="10"/>
      <c r="AL116" s="47"/>
      <c r="AM116" s="47"/>
      <c r="AN116" s="47"/>
      <c r="AO116" s="47"/>
      <c r="AP116" s="47"/>
    </row>
    <row r="117" spans="1:42" ht="17.25" customHeight="1" x14ac:dyDescent="0.15">
      <c r="A117" s="7"/>
      <c r="B117" s="631" t="str">
        <f>IF(ISBLANK(発行依頼書!L201),"",発行依頼書!L201)</f>
        <v/>
      </c>
      <c r="C117" s="632"/>
      <c r="D117" s="632"/>
      <c r="E117" s="632"/>
      <c r="F117" s="632"/>
      <c r="G117" s="587" t="str">
        <f>IF(ISBLANK(発行依頼書!C201),"",発行依頼書!C201)</f>
        <v/>
      </c>
      <c r="H117" s="587"/>
      <c r="I117" s="587"/>
      <c r="J117" s="587"/>
      <c r="K117" s="587"/>
      <c r="L117" s="587"/>
      <c r="M117" s="587"/>
      <c r="N117" s="587"/>
      <c r="O117" s="587"/>
      <c r="P117" s="587"/>
      <c r="Q117" s="587"/>
      <c r="R117" s="587" t="str">
        <f>IF(ISBLANK(発行依頼書!F201),"",発行依頼書!F201)</f>
        <v/>
      </c>
      <c r="S117" s="587"/>
      <c r="T117" s="587"/>
      <c r="U117" s="587"/>
      <c r="V117" s="587"/>
      <c r="W117" s="587"/>
      <c r="X117" s="587"/>
      <c r="Y117" s="587"/>
      <c r="Z117" s="587"/>
      <c r="AA117" s="614" t="str">
        <f>IF(ISBLANK(発行依頼書!W202),"",CONCATENATE(発行依頼書!W202,発行依頼書!X201))</f>
        <v/>
      </c>
      <c r="AB117" s="615"/>
      <c r="AC117" s="615"/>
      <c r="AD117" s="616"/>
      <c r="AE117" s="613" t="str">
        <f>IF(ISBLANK(発行依頼書!I201),"",発行依頼書!I201)</f>
        <v/>
      </c>
      <c r="AF117" s="611"/>
      <c r="AG117" s="611"/>
      <c r="AH117" s="611"/>
      <c r="AI117" s="617"/>
      <c r="AJ117" s="10"/>
    </row>
    <row r="118" spans="1:42" ht="17.25" customHeight="1" x14ac:dyDescent="0.15">
      <c r="A118" s="7"/>
      <c r="B118" s="631" t="str">
        <f>IF(ISBLANK(発行依頼書!L203),"",発行依頼書!L203)</f>
        <v/>
      </c>
      <c r="C118" s="632"/>
      <c r="D118" s="632"/>
      <c r="E118" s="632"/>
      <c r="F118" s="632"/>
      <c r="G118" s="587" t="str">
        <f>IF(ISBLANK(発行依頼書!C203),"",発行依頼書!C203)</f>
        <v/>
      </c>
      <c r="H118" s="587"/>
      <c r="I118" s="587"/>
      <c r="J118" s="587"/>
      <c r="K118" s="587"/>
      <c r="L118" s="587"/>
      <c r="M118" s="587"/>
      <c r="N118" s="587"/>
      <c r="O118" s="587"/>
      <c r="P118" s="587"/>
      <c r="Q118" s="587"/>
      <c r="R118" s="587" t="str">
        <f>IF(ISBLANK(発行依頼書!F203),"",発行依頼書!F203)</f>
        <v/>
      </c>
      <c r="S118" s="587"/>
      <c r="T118" s="587"/>
      <c r="U118" s="587"/>
      <c r="V118" s="587"/>
      <c r="W118" s="587"/>
      <c r="X118" s="587"/>
      <c r="Y118" s="587"/>
      <c r="Z118" s="587"/>
      <c r="AA118" s="614" t="str">
        <f>IF(ISBLANK(発行依頼書!W204),"",CONCATENATE(発行依頼書!W204,発行依頼書!X203))</f>
        <v/>
      </c>
      <c r="AB118" s="615"/>
      <c r="AC118" s="615"/>
      <c r="AD118" s="616"/>
      <c r="AE118" s="613" t="str">
        <f>IF(ISBLANK(発行依頼書!I203),"",発行依頼書!I203)</f>
        <v/>
      </c>
      <c r="AF118" s="611"/>
      <c r="AG118" s="611"/>
      <c r="AH118" s="611"/>
      <c r="AI118" s="617"/>
      <c r="AJ118" s="10"/>
    </row>
    <row r="119" spans="1:42" ht="17.25" customHeight="1" x14ac:dyDescent="0.15">
      <c r="A119" s="7"/>
      <c r="B119" s="631" t="str">
        <f>IF(ISBLANK(発行依頼書!L205),"",発行依頼書!L205)</f>
        <v/>
      </c>
      <c r="C119" s="632"/>
      <c r="D119" s="632"/>
      <c r="E119" s="632"/>
      <c r="F119" s="632"/>
      <c r="G119" s="587" t="str">
        <f>IF(ISBLANK(発行依頼書!C205),"",発行依頼書!C205)</f>
        <v/>
      </c>
      <c r="H119" s="587"/>
      <c r="I119" s="587"/>
      <c r="J119" s="587"/>
      <c r="K119" s="587"/>
      <c r="L119" s="587"/>
      <c r="M119" s="587"/>
      <c r="N119" s="587"/>
      <c r="O119" s="587"/>
      <c r="P119" s="587"/>
      <c r="Q119" s="587"/>
      <c r="R119" s="587" t="str">
        <f>IF(ISBLANK(発行依頼書!F205),"",発行依頼書!F205)</f>
        <v/>
      </c>
      <c r="S119" s="587"/>
      <c r="T119" s="587"/>
      <c r="U119" s="587"/>
      <c r="V119" s="587"/>
      <c r="W119" s="587"/>
      <c r="X119" s="587"/>
      <c r="Y119" s="587"/>
      <c r="Z119" s="587"/>
      <c r="AA119" s="614" t="str">
        <f>IF(ISBLANK(発行依頼書!W206),"",CONCATENATE(発行依頼書!W206,発行依頼書!X205))</f>
        <v/>
      </c>
      <c r="AB119" s="615"/>
      <c r="AC119" s="615"/>
      <c r="AD119" s="616"/>
      <c r="AE119" s="613" t="str">
        <f>IF(ISBLANK(発行依頼書!I205),"",発行依頼書!I205)</f>
        <v/>
      </c>
      <c r="AF119" s="611"/>
      <c r="AG119" s="611"/>
      <c r="AH119" s="611"/>
      <c r="AI119" s="617"/>
      <c r="AJ119" s="10"/>
    </row>
    <row r="120" spans="1:42" ht="17.25" customHeight="1" x14ac:dyDescent="0.15">
      <c r="A120" s="7"/>
      <c r="B120" s="631" t="str">
        <f>IF(ISBLANK(発行依頼書!L207),"",発行依頼書!L207)</f>
        <v/>
      </c>
      <c r="C120" s="632"/>
      <c r="D120" s="632"/>
      <c r="E120" s="632"/>
      <c r="F120" s="632"/>
      <c r="G120" s="587" t="str">
        <f>IF(ISBLANK(発行依頼書!C207),"",発行依頼書!C207)</f>
        <v/>
      </c>
      <c r="H120" s="587"/>
      <c r="I120" s="587"/>
      <c r="J120" s="587"/>
      <c r="K120" s="587"/>
      <c r="L120" s="587"/>
      <c r="M120" s="587"/>
      <c r="N120" s="587"/>
      <c r="O120" s="587"/>
      <c r="P120" s="587"/>
      <c r="Q120" s="587"/>
      <c r="R120" s="587" t="str">
        <f>IF(ISBLANK(発行依頼書!F207),"",発行依頼書!F207)</f>
        <v/>
      </c>
      <c r="S120" s="587"/>
      <c r="T120" s="587"/>
      <c r="U120" s="587"/>
      <c r="V120" s="587"/>
      <c r="W120" s="587"/>
      <c r="X120" s="587"/>
      <c r="Y120" s="587"/>
      <c r="Z120" s="587"/>
      <c r="AA120" s="614" t="str">
        <f>IF(ISBLANK(発行依頼書!W208),"",CONCATENATE(発行依頼書!W208,発行依頼書!X207))</f>
        <v/>
      </c>
      <c r="AB120" s="615"/>
      <c r="AC120" s="615"/>
      <c r="AD120" s="616"/>
      <c r="AE120" s="613" t="str">
        <f>IF(ISBLANK(発行依頼書!I207),"",発行依頼書!I207)</f>
        <v/>
      </c>
      <c r="AF120" s="611"/>
      <c r="AG120" s="611"/>
      <c r="AH120" s="611"/>
      <c r="AI120" s="617"/>
      <c r="AJ120" s="10"/>
    </row>
    <row r="121" spans="1:42" ht="17.25" customHeight="1" x14ac:dyDescent="0.15">
      <c r="A121" s="7"/>
      <c r="B121" s="631" t="str">
        <f>IF(ISBLANK(発行依頼書!L209),"",発行依頼書!L209)</f>
        <v/>
      </c>
      <c r="C121" s="632"/>
      <c r="D121" s="632"/>
      <c r="E121" s="632"/>
      <c r="F121" s="632"/>
      <c r="G121" s="587" t="str">
        <f>IF(ISBLANK(発行依頼書!C209),"",発行依頼書!C209)</f>
        <v/>
      </c>
      <c r="H121" s="587"/>
      <c r="I121" s="587"/>
      <c r="J121" s="587"/>
      <c r="K121" s="587"/>
      <c r="L121" s="587"/>
      <c r="M121" s="587"/>
      <c r="N121" s="587"/>
      <c r="O121" s="587"/>
      <c r="P121" s="587"/>
      <c r="Q121" s="587"/>
      <c r="R121" s="587" t="str">
        <f>IF(ISBLANK(発行依頼書!F209),"",発行依頼書!F209)</f>
        <v/>
      </c>
      <c r="S121" s="587"/>
      <c r="T121" s="587"/>
      <c r="U121" s="587"/>
      <c r="V121" s="587"/>
      <c r="W121" s="587"/>
      <c r="X121" s="587"/>
      <c r="Y121" s="587"/>
      <c r="Z121" s="587"/>
      <c r="AA121" s="614" t="str">
        <f>IF(ISBLANK(発行依頼書!W210),"",CONCATENATE(発行依頼書!W210,発行依頼書!X209))</f>
        <v/>
      </c>
      <c r="AB121" s="615"/>
      <c r="AC121" s="615"/>
      <c r="AD121" s="616"/>
      <c r="AE121" s="613" t="str">
        <f>IF(ISBLANK(発行依頼書!I209),"",発行依頼書!I209)</f>
        <v/>
      </c>
      <c r="AF121" s="611"/>
      <c r="AG121" s="611"/>
      <c r="AH121" s="611"/>
      <c r="AI121" s="617"/>
      <c r="AJ121" s="10"/>
    </row>
    <row r="122" spans="1:42" ht="17.25" customHeight="1" x14ac:dyDescent="0.15">
      <c r="A122" s="7"/>
      <c r="B122" s="631" t="str">
        <f>IF(ISBLANK(発行依頼書!L211),"",発行依頼書!L211)</f>
        <v/>
      </c>
      <c r="C122" s="632"/>
      <c r="D122" s="632"/>
      <c r="E122" s="632"/>
      <c r="F122" s="632"/>
      <c r="G122" s="587" t="str">
        <f>IF(ISBLANK(発行依頼書!C211),"",発行依頼書!C211)</f>
        <v/>
      </c>
      <c r="H122" s="587"/>
      <c r="I122" s="587"/>
      <c r="J122" s="587"/>
      <c r="K122" s="587"/>
      <c r="L122" s="587"/>
      <c r="M122" s="587"/>
      <c r="N122" s="587"/>
      <c r="O122" s="587"/>
      <c r="P122" s="587"/>
      <c r="Q122" s="587"/>
      <c r="R122" s="587" t="str">
        <f>IF(ISBLANK(発行依頼書!F211),"",発行依頼書!F211)</f>
        <v/>
      </c>
      <c r="S122" s="587"/>
      <c r="T122" s="587"/>
      <c r="U122" s="587"/>
      <c r="V122" s="587"/>
      <c r="W122" s="587"/>
      <c r="X122" s="587"/>
      <c r="Y122" s="587"/>
      <c r="Z122" s="587"/>
      <c r="AA122" s="614" t="str">
        <f>IF(ISBLANK(発行依頼書!W212),"",CONCATENATE(発行依頼書!W212,発行依頼書!X211))</f>
        <v/>
      </c>
      <c r="AB122" s="615"/>
      <c r="AC122" s="615"/>
      <c r="AD122" s="616"/>
      <c r="AE122" s="613" t="str">
        <f>IF(ISBLANK(発行依頼書!I211),"",発行依頼書!I211)</f>
        <v/>
      </c>
      <c r="AF122" s="611"/>
      <c r="AG122" s="611"/>
      <c r="AH122" s="611"/>
      <c r="AI122" s="617"/>
      <c r="AJ122" s="10"/>
    </row>
    <row r="123" spans="1:42" ht="17.25" customHeight="1" x14ac:dyDescent="0.15">
      <c r="A123" s="7"/>
      <c r="B123" s="631" t="str">
        <f>IF(ISBLANK(発行依頼書!L213),"",発行依頼書!L213)</f>
        <v/>
      </c>
      <c r="C123" s="632"/>
      <c r="D123" s="632"/>
      <c r="E123" s="632"/>
      <c r="F123" s="632"/>
      <c r="G123" s="587" t="str">
        <f>IF(ISBLANK(発行依頼書!C213),"",発行依頼書!C213)</f>
        <v/>
      </c>
      <c r="H123" s="587"/>
      <c r="I123" s="587"/>
      <c r="J123" s="587"/>
      <c r="K123" s="587"/>
      <c r="L123" s="587"/>
      <c r="M123" s="587"/>
      <c r="N123" s="587"/>
      <c r="O123" s="587"/>
      <c r="P123" s="587"/>
      <c r="Q123" s="587"/>
      <c r="R123" s="587" t="str">
        <f>IF(ISBLANK(発行依頼書!F213),"",発行依頼書!F213)</f>
        <v/>
      </c>
      <c r="S123" s="587"/>
      <c r="T123" s="587"/>
      <c r="U123" s="587"/>
      <c r="V123" s="587"/>
      <c r="W123" s="587"/>
      <c r="X123" s="587"/>
      <c r="Y123" s="587"/>
      <c r="Z123" s="587"/>
      <c r="AA123" s="614" t="str">
        <f>IF(ISBLANK(発行依頼書!W214),"",CONCATENATE(発行依頼書!W214,発行依頼書!X213))</f>
        <v/>
      </c>
      <c r="AB123" s="615"/>
      <c r="AC123" s="615"/>
      <c r="AD123" s="616"/>
      <c r="AE123" s="613" t="str">
        <f>IF(ISBLANK(発行依頼書!I213),"",発行依頼書!I213)</f>
        <v/>
      </c>
      <c r="AF123" s="611"/>
      <c r="AG123" s="611"/>
      <c r="AH123" s="611"/>
      <c r="AI123" s="617"/>
      <c r="AJ123" s="10"/>
    </row>
    <row r="124" spans="1:42" ht="17.25" customHeight="1" x14ac:dyDescent="0.15">
      <c r="A124" s="7"/>
      <c r="B124" s="631" t="str">
        <f>IF(ISBLANK(発行依頼書!L215),"",発行依頼書!L215)</f>
        <v/>
      </c>
      <c r="C124" s="632"/>
      <c r="D124" s="632"/>
      <c r="E124" s="632"/>
      <c r="F124" s="632"/>
      <c r="G124" s="587" t="str">
        <f>IF(ISBLANK(発行依頼書!C215),"",発行依頼書!C215)</f>
        <v/>
      </c>
      <c r="H124" s="587"/>
      <c r="I124" s="587"/>
      <c r="J124" s="587"/>
      <c r="K124" s="587"/>
      <c r="L124" s="587"/>
      <c r="M124" s="587"/>
      <c r="N124" s="587"/>
      <c r="O124" s="587"/>
      <c r="P124" s="587"/>
      <c r="Q124" s="587"/>
      <c r="R124" s="587" t="str">
        <f>IF(ISBLANK(発行依頼書!F215),"",発行依頼書!F215)</f>
        <v/>
      </c>
      <c r="S124" s="587"/>
      <c r="T124" s="587"/>
      <c r="U124" s="587"/>
      <c r="V124" s="587"/>
      <c r="W124" s="587"/>
      <c r="X124" s="587"/>
      <c r="Y124" s="587"/>
      <c r="Z124" s="587"/>
      <c r="AA124" s="614" t="str">
        <f>IF(ISBLANK(発行依頼書!W216),"",CONCATENATE(発行依頼書!W216,発行依頼書!X215))</f>
        <v/>
      </c>
      <c r="AB124" s="615"/>
      <c r="AC124" s="615"/>
      <c r="AD124" s="616"/>
      <c r="AE124" s="613" t="str">
        <f>IF(ISBLANK(発行依頼書!I215),"",発行依頼書!I215)</f>
        <v/>
      </c>
      <c r="AF124" s="611"/>
      <c r="AG124" s="611"/>
      <c r="AH124" s="611"/>
      <c r="AI124" s="617"/>
      <c r="AJ124" s="10"/>
    </row>
    <row r="125" spans="1:42" ht="17.25" customHeight="1" x14ac:dyDescent="0.15">
      <c r="A125" s="7"/>
      <c r="B125" s="631" t="str">
        <f>IF(ISBLANK(発行依頼書!L217),"",発行依頼書!L217)</f>
        <v/>
      </c>
      <c r="C125" s="632"/>
      <c r="D125" s="632"/>
      <c r="E125" s="632"/>
      <c r="F125" s="632"/>
      <c r="G125" s="587" t="str">
        <f>IF(ISBLANK(発行依頼書!C217),"",発行依頼書!C217)</f>
        <v/>
      </c>
      <c r="H125" s="587"/>
      <c r="I125" s="587"/>
      <c r="J125" s="587"/>
      <c r="K125" s="587"/>
      <c r="L125" s="587"/>
      <c r="M125" s="587"/>
      <c r="N125" s="587"/>
      <c r="O125" s="587"/>
      <c r="P125" s="587"/>
      <c r="Q125" s="587"/>
      <c r="R125" s="587" t="str">
        <f>IF(ISBLANK(発行依頼書!F217),"",発行依頼書!F217)</f>
        <v/>
      </c>
      <c r="S125" s="587"/>
      <c r="T125" s="587"/>
      <c r="U125" s="587"/>
      <c r="V125" s="587"/>
      <c r="W125" s="587"/>
      <c r="X125" s="587"/>
      <c r="Y125" s="587"/>
      <c r="Z125" s="587"/>
      <c r="AA125" s="614" t="str">
        <f>IF(ISBLANK(発行依頼書!W218),"",CONCATENATE(発行依頼書!W218,発行依頼書!X217))</f>
        <v/>
      </c>
      <c r="AB125" s="615"/>
      <c r="AC125" s="615"/>
      <c r="AD125" s="616"/>
      <c r="AE125" s="613" t="str">
        <f>IF(ISBLANK(発行依頼書!I217),"",発行依頼書!I217)</f>
        <v/>
      </c>
      <c r="AF125" s="611"/>
      <c r="AG125" s="611"/>
      <c r="AH125" s="611"/>
      <c r="AI125" s="617"/>
      <c r="AJ125" s="10"/>
    </row>
    <row r="126" spans="1:42" ht="17.25" customHeight="1" x14ac:dyDescent="0.15">
      <c r="A126" s="7"/>
      <c r="B126" s="631" t="str">
        <f>IF(ISBLANK(発行依頼書!L219),"",発行依頼書!L219)</f>
        <v/>
      </c>
      <c r="C126" s="632"/>
      <c r="D126" s="632"/>
      <c r="E126" s="632"/>
      <c r="F126" s="632"/>
      <c r="G126" s="587" t="str">
        <f>IF(ISBLANK(発行依頼書!C219),"",発行依頼書!C219)</f>
        <v/>
      </c>
      <c r="H126" s="587"/>
      <c r="I126" s="587"/>
      <c r="J126" s="587"/>
      <c r="K126" s="587"/>
      <c r="L126" s="587"/>
      <c r="M126" s="587"/>
      <c r="N126" s="587"/>
      <c r="O126" s="587"/>
      <c r="P126" s="587"/>
      <c r="Q126" s="587"/>
      <c r="R126" s="587" t="str">
        <f>IF(ISBLANK(発行依頼書!F219),"",発行依頼書!F219)</f>
        <v/>
      </c>
      <c r="S126" s="587"/>
      <c r="T126" s="587"/>
      <c r="U126" s="587"/>
      <c r="V126" s="587"/>
      <c r="W126" s="587"/>
      <c r="X126" s="587"/>
      <c r="Y126" s="587"/>
      <c r="Z126" s="587"/>
      <c r="AA126" s="614" t="str">
        <f>IF(ISBLANK(発行依頼書!W220),"",CONCATENATE(発行依頼書!W220,発行依頼書!X219))</f>
        <v/>
      </c>
      <c r="AB126" s="615"/>
      <c r="AC126" s="615"/>
      <c r="AD126" s="616"/>
      <c r="AE126" s="613" t="str">
        <f>IF(ISBLANK(発行依頼書!I219),"",発行依頼書!I219)</f>
        <v/>
      </c>
      <c r="AF126" s="611"/>
      <c r="AG126" s="611"/>
      <c r="AH126" s="611"/>
      <c r="AI126" s="617"/>
      <c r="AJ126" s="10"/>
    </row>
    <row r="127" spans="1:42" ht="17.25" customHeight="1" x14ac:dyDescent="0.15">
      <c r="A127" s="7"/>
      <c r="B127" s="631" t="str">
        <f>IF(ISBLANK(発行依頼書!L221),"",発行依頼書!L221)</f>
        <v/>
      </c>
      <c r="C127" s="632"/>
      <c r="D127" s="632"/>
      <c r="E127" s="632"/>
      <c r="F127" s="632"/>
      <c r="G127" s="587" t="str">
        <f>IF(ISBLANK(発行依頼書!C221),"",発行依頼書!C221)</f>
        <v/>
      </c>
      <c r="H127" s="587"/>
      <c r="I127" s="587"/>
      <c r="J127" s="587"/>
      <c r="K127" s="587"/>
      <c r="L127" s="587"/>
      <c r="M127" s="587"/>
      <c r="N127" s="587"/>
      <c r="O127" s="587"/>
      <c r="P127" s="587"/>
      <c r="Q127" s="587"/>
      <c r="R127" s="587" t="str">
        <f>IF(ISBLANK(発行依頼書!F221),"",発行依頼書!F221)</f>
        <v/>
      </c>
      <c r="S127" s="587"/>
      <c r="T127" s="587"/>
      <c r="U127" s="587"/>
      <c r="V127" s="587"/>
      <c r="W127" s="587"/>
      <c r="X127" s="587"/>
      <c r="Y127" s="587"/>
      <c r="Z127" s="587"/>
      <c r="AA127" s="614" t="str">
        <f>IF(ISBLANK(発行依頼書!W222),"",CONCATENATE(発行依頼書!W222,発行依頼書!X221))</f>
        <v/>
      </c>
      <c r="AB127" s="615"/>
      <c r="AC127" s="615"/>
      <c r="AD127" s="616"/>
      <c r="AE127" s="613" t="str">
        <f>IF(ISBLANK(発行依頼書!I221),"",発行依頼書!I221)</f>
        <v/>
      </c>
      <c r="AF127" s="611"/>
      <c r="AG127" s="611"/>
      <c r="AH127" s="611"/>
      <c r="AI127" s="617"/>
      <c r="AJ127" s="10"/>
    </row>
    <row r="128" spans="1:42" ht="17.25" customHeight="1" x14ac:dyDescent="0.15">
      <c r="A128" s="7"/>
      <c r="B128" s="631" t="str">
        <f>IF(ISBLANK(発行依頼書!L223),"",発行依頼書!L223)</f>
        <v/>
      </c>
      <c r="C128" s="632"/>
      <c r="D128" s="632"/>
      <c r="E128" s="632"/>
      <c r="F128" s="632"/>
      <c r="G128" s="587" t="str">
        <f>IF(ISBLANK(発行依頼書!C223),"",発行依頼書!C223)</f>
        <v/>
      </c>
      <c r="H128" s="587"/>
      <c r="I128" s="587"/>
      <c r="J128" s="587"/>
      <c r="K128" s="587"/>
      <c r="L128" s="587"/>
      <c r="M128" s="587"/>
      <c r="N128" s="587"/>
      <c r="O128" s="587"/>
      <c r="P128" s="587"/>
      <c r="Q128" s="587"/>
      <c r="R128" s="587" t="str">
        <f>IF(ISBLANK(発行依頼書!F223),"",発行依頼書!F223)</f>
        <v/>
      </c>
      <c r="S128" s="587"/>
      <c r="T128" s="587"/>
      <c r="U128" s="587"/>
      <c r="V128" s="587"/>
      <c r="W128" s="587"/>
      <c r="X128" s="587"/>
      <c r="Y128" s="587"/>
      <c r="Z128" s="587"/>
      <c r="AA128" s="614" t="str">
        <f>IF(ISBLANK(発行依頼書!W224),"",CONCATENATE(発行依頼書!W224,発行依頼書!X223))</f>
        <v/>
      </c>
      <c r="AB128" s="615"/>
      <c r="AC128" s="615"/>
      <c r="AD128" s="616"/>
      <c r="AE128" s="613" t="str">
        <f>IF(ISBLANK(発行依頼書!I223),"",発行依頼書!I223)</f>
        <v/>
      </c>
      <c r="AF128" s="611"/>
      <c r="AG128" s="611"/>
      <c r="AH128" s="611"/>
      <c r="AI128" s="617"/>
      <c r="AJ128" s="10"/>
    </row>
    <row r="129" spans="1:36" ht="17.25" customHeight="1" x14ac:dyDescent="0.15">
      <c r="A129" s="7"/>
      <c r="B129" s="631" t="str">
        <f>IF(ISBLANK(発行依頼書!L225),"",発行依頼書!L225)</f>
        <v/>
      </c>
      <c r="C129" s="632"/>
      <c r="D129" s="632"/>
      <c r="E129" s="632"/>
      <c r="F129" s="632"/>
      <c r="G129" s="587" t="str">
        <f>IF(ISBLANK(発行依頼書!C225),"",発行依頼書!C225)</f>
        <v/>
      </c>
      <c r="H129" s="587"/>
      <c r="I129" s="587"/>
      <c r="J129" s="587"/>
      <c r="K129" s="587"/>
      <c r="L129" s="587"/>
      <c r="M129" s="587"/>
      <c r="N129" s="587"/>
      <c r="O129" s="587"/>
      <c r="P129" s="587"/>
      <c r="Q129" s="587"/>
      <c r="R129" s="587" t="str">
        <f>IF(ISBLANK(発行依頼書!F225),"",発行依頼書!F225)</f>
        <v/>
      </c>
      <c r="S129" s="587"/>
      <c r="T129" s="587"/>
      <c r="U129" s="587"/>
      <c r="V129" s="587"/>
      <c r="W129" s="587"/>
      <c r="X129" s="587"/>
      <c r="Y129" s="587"/>
      <c r="Z129" s="587"/>
      <c r="AA129" s="614" t="str">
        <f>IF(ISBLANK(発行依頼書!W226),"",CONCATENATE(発行依頼書!W226,発行依頼書!X225))</f>
        <v/>
      </c>
      <c r="AB129" s="615"/>
      <c r="AC129" s="615"/>
      <c r="AD129" s="616"/>
      <c r="AE129" s="613" t="str">
        <f>IF(ISBLANK(発行依頼書!I225),"",発行依頼書!I225)</f>
        <v/>
      </c>
      <c r="AF129" s="611"/>
      <c r="AG129" s="611"/>
      <c r="AH129" s="611"/>
      <c r="AI129" s="617"/>
      <c r="AJ129" s="10"/>
    </row>
    <row r="130" spans="1:36" ht="17.25" customHeight="1" x14ac:dyDescent="0.15">
      <c r="A130" s="7"/>
      <c r="B130" s="631" t="str">
        <f>IF(ISBLANK(発行依頼書!L227),"",発行依頼書!L227)</f>
        <v/>
      </c>
      <c r="C130" s="632"/>
      <c r="D130" s="632"/>
      <c r="E130" s="632"/>
      <c r="F130" s="632"/>
      <c r="G130" s="587" t="str">
        <f>IF(ISBLANK(発行依頼書!C227),"",発行依頼書!C227)</f>
        <v/>
      </c>
      <c r="H130" s="587"/>
      <c r="I130" s="587"/>
      <c r="J130" s="587"/>
      <c r="K130" s="587"/>
      <c r="L130" s="587"/>
      <c r="M130" s="587"/>
      <c r="N130" s="587"/>
      <c r="O130" s="587"/>
      <c r="P130" s="587"/>
      <c r="Q130" s="587"/>
      <c r="R130" s="587" t="str">
        <f>IF(ISBLANK(発行依頼書!F227),"",発行依頼書!F227)</f>
        <v/>
      </c>
      <c r="S130" s="587"/>
      <c r="T130" s="587"/>
      <c r="U130" s="587"/>
      <c r="V130" s="587"/>
      <c r="W130" s="587"/>
      <c r="X130" s="587"/>
      <c r="Y130" s="587"/>
      <c r="Z130" s="587"/>
      <c r="AA130" s="614" t="str">
        <f>IF(ISBLANK(発行依頼書!W228),"",CONCATENATE(発行依頼書!W228,発行依頼書!X227))</f>
        <v/>
      </c>
      <c r="AB130" s="615"/>
      <c r="AC130" s="615"/>
      <c r="AD130" s="616"/>
      <c r="AE130" s="613" t="str">
        <f>IF(ISBLANK(発行依頼書!I227),"",発行依頼書!I227)</f>
        <v/>
      </c>
      <c r="AF130" s="611"/>
      <c r="AG130" s="611"/>
      <c r="AH130" s="611"/>
      <c r="AI130" s="617"/>
      <c r="AJ130" s="10"/>
    </row>
    <row r="131" spans="1:36" ht="17.25" customHeight="1" x14ac:dyDescent="0.15">
      <c r="A131" s="7"/>
      <c r="B131" s="631" t="str">
        <f>IF(ISBLANK(発行依頼書!L229),"",発行依頼書!L229)</f>
        <v/>
      </c>
      <c r="C131" s="632"/>
      <c r="D131" s="632"/>
      <c r="E131" s="632"/>
      <c r="F131" s="632"/>
      <c r="G131" s="587" t="str">
        <f>IF(ISBLANK(発行依頼書!C229),"",発行依頼書!C229)</f>
        <v/>
      </c>
      <c r="H131" s="587"/>
      <c r="I131" s="587"/>
      <c r="J131" s="587"/>
      <c r="K131" s="587"/>
      <c r="L131" s="587"/>
      <c r="M131" s="587"/>
      <c r="N131" s="587"/>
      <c r="O131" s="587"/>
      <c r="P131" s="587"/>
      <c r="Q131" s="587"/>
      <c r="R131" s="587" t="str">
        <f>IF(ISBLANK(発行依頼書!F229),"",発行依頼書!F229)</f>
        <v/>
      </c>
      <c r="S131" s="587"/>
      <c r="T131" s="587"/>
      <c r="U131" s="587"/>
      <c r="V131" s="587"/>
      <c r="W131" s="587"/>
      <c r="X131" s="587"/>
      <c r="Y131" s="587"/>
      <c r="Z131" s="587"/>
      <c r="AA131" s="614" t="str">
        <f>IF(ISBLANK(発行依頼書!W230),"",CONCATENATE(発行依頼書!W230,発行依頼書!X229))</f>
        <v/>
      </c>
      <c r="AB131" s="615"/>
      <c r="AC131" s="615"/>
      <c r="AD131" s="616"/>
      <c r="AE131" s="613" t="str">
        <f>IF(ISBLANK(発行依頼書!I229),"",発行依頼書!I229)</f>
        <v/>
      </c>
      <c r="AF131" s="611"/>
      <c r="AG131" s="611"/>
      <c r="AH131" s="611"/>
      <c r="AI131" s="617"/>
      <c r="AJ131" s="10"/>
    </row>
    <row r="132" spans="1:36" ht="17.25" customHeight="1" x14ac:dyDescent="0.15">
      <c r="A132" s="7"/>
      <c r="B132" s="631" t="str">
        <f>IF(ISBLANK(発行依頼書!L231),"",発行依頼書!L231)</f>
        <v/>
      </c>
      <c r="C132" s="632"/>
      <c r="D132" s="632"/>
      <c r="E132" s="632"/>
      <c r="F132" s="632"/>
      <c r="G132" s="587" t="str">
        <f>IF(ISBLANK(発行依頼書!C231),"",発行依頼書!C231)</f>
        <v/>
      </c>
      <c r="H132" s="587"/>
      <c r="I132" s="587"/>
      <c r="J132" s="587"/>
      <c r="K132" s="587"/>
      <c r="L132" s="587"/>
      <c r="M132" s="587"/>
      <c r="N132" s="587"/>
      <c r="O132" s="587"/>
      <c r="P132" s="587"/>
      <c r="Q132" s="587"/>
      <c r="R132" s="587" t="str">
        <f>IF(ISBLANK(発行依頼書!F231),"",発行依頼書!F231)</f>
        <v/>
      </c>
      <c r="S132" s="587"/>
      <c r="T132" s="587"/>
      <c r="U132" s="587"/>
      <c r="V132" s="587"/>
      <c r="W132" s="587"/>
      <c r="X132" s="587"/>
      <c r="Y132" s="587"/>
      <c r="Z132" s="587"/>
      <c r="AA132" s="614" t="str">
        <f>IF(ISBLANK(発行依頼書!W232),"",CONCATENATE(発行依頼書!W232,発行依頼書!X231))</f>
        <v/>
      </c>
      <c r="AB132" s="615"/>
      <c r="AC132" s="615"/>
      <c r="AD132" s="616"/>
      <c r="AE132" s="613" t="str">
        <f>IF(ISBLANK(発行依頼書!I231),"",発行依頼書!I231)</f>
        <v/>
      </c>
      <c r="AF132" s="611"/>
      <c r="AG132" s="611"/>
      <c r="AH132" s="611"/>
      <c r="AI132" s="617"/>
      <c r="AJ132" s="10"/>
    </row>
    <row r="133" spans="1:36" ht="17.25" customHeight="1" x14ac:dyDescent="0.15">
      <c r="A133" s="7"/>
      <c r="B133" s="631" t="str">
        <f>IF(ISBLANK(発行依頼書!L233),"",発行依頼書!L233)</f>
        <v/>
      </c>
      <c r="C133" s="632"/>
      <c r="D133" s="632"/>
      <c r="E133" s="632"/>
      <c r="F133" s="632"/>
      <c r="G133" s="587" t="str">
        <f>IF(ISBLANK(発行依頼書!C233),"",発行依頼書!C233)</f>
        <v/>
      </c>
      <c r="H133" s="587"/>
      <c r="I133" s="587"/>
      <c r="J133" s="587"/>
      <c r="K133" s="587"/>
      <c r="L133" s="587"/>
      <c r="M133" s="587"/>
      <c r="N133" s="587"/>
      <c r="O133" s="587"/>
      <c r="P133" s="587"/>
      <c r="Q133" s="587"/>
      <c r="R133" s="587" t="str">
        <f>IF(ISBLANK(発行依頼書!F233),"",発行依頼書!F233)</f>
        <v/>
      </c>
      <c r="S133" s="587"/>
      <c r="T133" s="587"/>
      <c r="U133" s="587"/>
      <c r="V133" s="587"/>
      <c r="W133" s="587"/>
      <c r="X133" s="587"/>
      <c r="Y133" s="587"/>
      <c r="Z133" s="587"/>
      <c r="AA133" s="614" t="str">
        <f>IF(ISBLANK(発行依頼書!W234),"",CONCATENATE(発行依頼書!W234,発行依頼書!X233))</f>
        <v/>
      </c>
      <c r="AB133" s="615"/>
      <c r="AC133" s="615"/>
      <c r="AD133" s="616"/>
      <c r="AE133" s="613" t="str">
        <f>IF(ISBLANK(発行依頼書!I233),"",発行依頼書!I233)</f>
        <v/>
      </c>
      <c r="AF133" s="611"/>
      <c r="AG133" s="611"/>
      <c r="AH133" s="611"/>
      <c r="AI133" s="617"/>
      <c r="AJ133" s="10"/>
    </row>
    <row r="134" spans="1:36" ht="17.25" customHeight="1" x14ac:dyDescent="0.15">
      <c r="A134" s="7"/>
      <c r="B134" s="631" t="str">
        <f>IF(ISBLANK(発行依頼書!L235),"",発行依頼書!L235)</f>
        <v/>
      </c>
      <c r="C134" s="632"/>
      <c r="D134" s="632"/>
      <c r="E134" s="632"/>
      <c r="F134" s="632"/>
      <c r="G134" s="587" t="str">
        <f>IF(ISBLANK(発行依頼書!C235),"",発行依頼書!C235)</f>
        <v/>
      </c>
      <c r="H134" s="587"/>
      <c r="I134" s="587"/>
      <c r="J134" s="587"/>
      <c r="K134" s="587"/>
      <c r="L134" s="587"/>
      <c r="M134" s="587"/>
      <c r="N134" s="587"/>
      <c r="O134" s="587"/>
      <c r="P134" s="587"/>
      <c r="Q134" s="587"/>
      <c r="R134" s="587" t="str">
        <f>IF(ISBLANK(発行依頼書!F235),"",発行依頼書!F235)</f>
        <v/>
      </c>
      <c r="S134" s="587"/>
      <c r="T134" s="587"/>
      <c r="U134" s="587"/>
      <c r="V134" s="587"/>
      <c r="W134" s="587"/>
      <c r="X134" s="587"/>
      <c r="Y134" s="587"/>
      <c r="Z134" s="587"/>
      <c r="AA134" s="614" t="str">
        <f>IF(ISBLANK(発行依頼書!W236),"",CONCATENATE(発行依頼書!W236,発行依頼書!X235))</f>
        <v/>
      </c>
      <c r="AB134" s="615"/>
      <c r="AC134" s="615"/>
      <c r="AD134" s="616"/>
      <c r="AE134" s="613" t="str">
        <f>IF(ISBLANK(発行依頼書!I235),"",発行依頼書!I235)</f>
        <v/>
      </c>
      <c r="AF134" s="611"/>
      <c r="AG134" s="611"/>
      <c r="AH134" s="611"/>
      <c r="AI134" s="617"/>
      <c r="AJ134" s="10"/>
    </row>
    <row r="135" spans="1:36" ht="17.25" customHeight="1" x14ac:dyDescent="0.15">
      <c r="A135" s="7"/>
      <c r="B135" s="631" t="str">
        <f>IF(ISBLANK(発行依頼書!L237),"",発行依頼書!L237)</f>
        <v/>
      </c>
      <c r="C135" s="632"/>
      <c r="D135" s="632"/>
      <c r="E135" s="632"/>
      <c r="F135" s="632"/>
      <c r="G135" s="587" t="str">
        <f>IF(ISBLANK(発行依頼書!C237),"",発行依頼書!C237)</f>
        <v/>
      </c>
      <c r="H135" s="587"/>
      <c r="I135" s="587"/>
      <c r="J135" s="587"/>
      <c r="K135" s="587"/>
      <c r="L135" s="587"/>
      <c r="M135" s="587"/>
      <c r="N135" s="587"/>
      <c r="O135" s="587"/>
      <c r="P135" s="587"/>
      <c r="Q135" s="587"/>
      <c r="R135" s="587" t="str">
        <f>IF(ISBLANK(発行依頼書!F237),"",発行依頼書!F237)</f>
        <v/>
      </c>
      <c r="S135" s="587"/>
      <c r="T135" s="587"/>
      <c r="U135" s="587"/>
      <c r="V135" s="587"/>
      <c r="W135" s="587"/>
      <c r="X135" s="587"/>
      <c r="Y135" s="587"/>
      <c r="Z135" s="587"/>
      <c r="AA135" s="614" t="str">
        <f>IF(ISBLANK(発行依頼書!W238),"",CONCATENATE(発行依頼書!W238,発行依頼書!X237))</f>
        <v/>
      </c>
      <c r="AB135" s="615"/>
      <c r="AC135" s="615"/>
      <c r="AD135" s="616"/>
      <c r="AE135" s="613" t="str">
        <f>IF(ISBLANK(発行依頼書!I237),"",発行依頼書!I237)</f>
        <v/>
      </c>
      <c r="AF135" s="611"/>
      <c r="AG135" s="611"/>
      <c r="AH135" s="611"/>
      <c r="AI135" s="617"/>
      <c r="AJ135" s="10"/>
    </row>
    <row r="136" spans="1:36" ht="17.25" customHeight="1" x14ac:dyDescent="0.15">
      <c r="A136" s="7"/>
      <c r="B136" s="631" t="str">
        <f>IF(ISBLANK(発行依頼書!L239),"",発行依頼書!L239)</f>
        <v/>
      </c>
      <c r="C136" s="632"/>
      <c r="D136" s="632"/>
      <c r="E136" s="632"/>
      <c r="F136" s="632"/>
      <c r="G136" s="587" t="str">
        <f>IF(ISBLANK(発行依頼書!C239),"",発行依頼書!C239)</f>
        <v/>
      </c>
      <c r="H136" s="587"/>
      <c r="I136" s="587"/>
      <c r="J136" s="587"/>
      <c r="K136" s="587"/>
      <c r="L136" s="587"/>
      <c r="M136" s="587"/>
      <c r="N136" s="587"/>
      <c r="O136" s="587"/>
      <c r="P136" s="587"/>
      <c r="Q136" s="587"/>
      <c r="R136" s="587" t="str">
        <f>IF(ISBLANK(発行依頼書!F239),"",発行依頼書!F239)</f>
        <v/>
      </c>
      <c r="S136" s="587"/>
      <c r="T136" s="587"/>
      <c r="U136" s="587"/>
      <c r="V136" s="587"/>
      <c r="W136" s="587"/>
      <c r="X136" s="587"/>
      <c r="Y136" s="587"/>
      <c r="Z136" s="587"/>
      <c r="AA136" s="614" t="str">
        <f>IF(ISBLANK(発行依頼書!W240),"",CONCATENATE(発行依頼書!W240,発行依頼書!X239))</f>
        <v/>
      </c>
      <c r="AB136" s="615"/>
      <c r="AC136" s="615"/>
      <c r="AD136" s="616"/>
      <c r="AE136" s="613" t="str">
        <f>IF(ISBLANK(発行依頼書!I239),"",発行依頼書!I239)</f>
        <v/>
      </c>
      <c r="AF136" s="611"/>
      <c r="AG136" s="611"/>
      <c r="AH136" s="611"/>
      <c r="AI136" s="617"/>
      <c r="AJ136" s="10"/>
    </row>
    <row r="137" spans="1:36" ht="17.25" customHeight="1" x14ac:dyDescent="0.15">
      <c r="A137" s="7"/>
      <c r="B137" s="631" t="str">
        <f>IF(ISBLANK(発行依頼書!L241),"",発行依頼書!L241)</f>
        <v/>
      </c>
      <c r="C137" s="632"/>
      <c r="D137" s="632"/>
      <c r="E137" s="632"/>
      <c r="F137" s="632"/>
      <c r="G137" s="587" t="str">
        <f>IF(ISBLANK(発行依頼書!C241),"",発行依頼書!C241)</f>
        <v/>
      </c>
      <c r="H137" s="587"/>
      <c r="I137" s="587"/>
      <c r="J137" s="587"/>
      <c r="K137" s="587"/>
      <c r="L137" s="587"/>
      <c r="M137" s="587"/>
      <c r="N137" s="587"/>
      <c r="O137" s="587"/>
      <c r="P137" s="587"/>
      <c r="Q137" s="587"/>
      <c r="R137" s="587" t="str">
        <f>IF(ISBLANK(発行依頼書!F241),"",発行依頼書!F241)</f>
        <v/>
      </c>
      <c r="S137" s="587"/>
      <c r="T137" s="587"/>
      <c r="U137" s="587"/>
      <c r="V137" s="587"/>
      <c r="W137" s="587"/>
      <c r="X137" s="587"/>
      <c r="Y137" s="587"/>
      <c r="Z137" s="587"/>
      <c r="AA137" s="614" t="str">
        <f>IF(ISBLANK(発行依頼書!W242),"",CONCATENATE(発行依頼書!W242,発行依頼書!X241))</f>
        <v/>
      </c>
      <c r="AB137" s="615"/>
      <c r="AC137" s="615"/>
      <c r="AD137" s="616"/>
      <c r="AE137" s="613" t="str">
        <f>IF(ISBLANK(発行依頼書!I241),"",発行依頼書!I241)</f>
        <v/>
      </c>
      <c r="AF137" s="611"/>
      <c r="AG137" s="611"/>
      <c r="AH137" s="611"/>
      <c r="AI137" s="617"/>
      <c r="AJ137" s="10"/>
    </row>
    <row r="138" spans="1:36" ht="17.25" customHeight="1" x14ac:dyDescent="0.15">
      <c r="A138" s="7"/>
      <c r="B138" s="631" t="str">
        <f>IF(ISBLANK(発行依頼書!L243),"",発行依頼書!L243)</f>
        <v/>
      </c>
      <c r="C138" s="632"/>
      <c r="D138" s="632"/>
      <c r="E138" s="632"/>
      <c r="F138" s="632"/>
      <c r="G138" s="587" t="str">
        <f>IF(ISBLANK(発行依頼書!C243),"",発行依頼書!C243)</f>
        <v/>
      </c>
      <c r="H138" s="587"/>
      <c r="I138" s="587"/>
      <c r="J138" s="587"/>
      <c r="K138" s="587"/>
      <c r="L138" s="587"/>
      <c r="M138" s="587"/>
      <c r="N138" s="587"/>
      <c r="O138" s="587"/>
      <c r="P138" s="587"/>
      <c r="Q138" s="587"/>
      <c r="R138" s="587" t="str">
        <f>IF(ISBLANK(発行依頼書!F243),"",発行依頼書!F243)</f>
        <v/>
      </c>
      <c r="S138" s="587"/>
      <c r="T138" s="587"/>
      <c r="U138" s="587"/>
      <c r="V138" s="587"/>
      <c r="W138" s="587"/>
      <c r="X138" s="587"/>
      <c r="Y138" s="587"/>
      <c r="Z138" s="587"/>
      <c r="AA138" s="614" t="str">
        <f>IF(ISBLANK(発行依頼書!W244),"",CONCATENATE(発行依頼書!W244,発行依頼書!X243))</f>
        <v/>
      </c>
      <c r="AB138" s="615"/>
      <c r="AC138" s="615"/>
      <c r="AD138" s="616"/>
      <c r="AE138" s="613" t="str">
        <f>IF(ISBLANK(発行依頼書!I243),"",発行依頼書!I243)</f>
        <v/>
      </c>
      <c r="AF138" s="611"/>
      <c r="AG138" s="611"/>
      <c r="AH138" s="611"/>
      <c r="AI138" s="617"/>
      <c r="AJ138" s="10"/>
    </row>
    <row r="139" spans="1:36" ht="17.25" customHeight="1" x14ac:dyDescent="0.15">
      <c r="A139" s="7"/>
      <c r="B139" s="631" t="str">
        <f>IF(ISBLANK(発行依頼書!L245),"",発行依頼書!L245)</f>
        <v/>
      </c>
      <c r="C139" s="632"/>
      <c r="D139" s="632"/>
      <c r="E139" s="632"/>
      <c r="F139" s="632"/>
      <c r="G139" s="587" t="str">
        <f>IF(ISBLANK(発行依頼書!C245),"",発行依頼書!C245)</f>
        <v/>
      </c>
      <c r="H139" s="587"/>
      <c r="I139" s="587"/>
      <c r="J139" s="587"/>
      <c r="K139" s="587"/>
      <c r="L139" s="587"/>
      <c r="M139" s="587"/>
      <c r="N139" s="587"/>
      <c r="O139" s="587"/>
      <c r="P139" s="587"/>
      <c r="Q139" s="587"/>
      <c r="R139" s="587" t="str">
        <f>IF(ISBLANK(発行依頼書!F245),"",発行依頼書!F245)</f>
        <v/>
      </c>
      <c r="S139" s="587"/>
      <c r="T139" s="587"/>
      <c r="U139" s="587"/>
      <c r="V139" s="587"/>
      <c r="W139" s="587"/>
      <c r="X139" s="587"/>
      <c r="Y139" s="587"/>
      <c r="Z139" s="587"/>
      <c r="AA139" s="614" t="str">
        <f>IF(ISBLANK(発行依頼書!W246),"",CONCATENATE(発行依頼書!W246,発行依頼書!X245))</f>
        <v/>
      </c>
      <c r="AB139" s="615"/>
      <c r="AC139" s="615"/>
      <c r="AD139" s="616"/>
      <c r="AE139" s="613" t="str">
        <f>IF(ISBLANK(発行依頼書!I245),"",発行依頼書!I245)</f>
        <v/>
      </c>
      <c r="AF139" s="611"/>
      <c r="AG139" s="611"/>
      <c r="AH139" s="611"/>
      <c r="AI139" s="617"/>
      <c r="AJ139" s="10"/>
    </row>
    <row r="140" spans="1:36" ht="17.25" customHeight="1" x14ac:dyDescent="0.15">
      <c r="A140" s="7"/>
      <c r="B140" s="631" t="str">
        <f>IF(ISBLANK(発行依頼書!L247),"",発行依頼書!L247)</f>
        <v/>
      </c>
      <c r="C140" s="632"/>
      <c r="D140" s="632"/>
      <c r="E140" s="632"/>
      <c r="F140" s="632"/>
      <c r="G140" s="587" t="str">
        <f>IF(ISBLANK(発行依頼書!C247),"",発行依頼書!C247)</f>
        <v/>
      </c>
      <c r="H140" s="587"/>
      <c r="I140" s="587"/>
      <c r="J140" s="587"/>
      <c r="K140" s="587"/>
      <c r="L140" s="587"/>
      <c r="M140" s="587"/>
      <c r="N140" s="587"/>
      <c r="O140" s="587"/>
      <c r="P140" s="587"/>
      <c r="Q140" s="587"/>
      <c r="R140" s="587" t="str">
        <f>IF(ISBLANK(発行依頼書!F247),"",発行依頼書!F247)</f>
        <v/>
      </c>
      <c r="S140" s="587"/>
      <c r="T140" s="587"/>
      <c r="U140" s="587"/>
      <c r="V140" s="587"/>
      <c r="W140" s="587"/>
      <c r="X140" s="587"/>
      <c r="Y140" s="587"/>
      <c r="Z140" s="587"/>
      <c r="AA140" s="614" t="str">
        <f>IF(ISBLANK(発行依頼書!W248),"",CONCATENATE(発行依頼書!W248,発行依頼書!X247))</f>
        <v/>
      </c>
      <c r="AB140" s="615"/>
      <c r="AC140" s="615"/>
      <c r="AD140" s="616"/>
      <c r="AE140" s="613" t="str">
        <f>IF(ISBLANK(発行依頼書!I247),"",発行依頼書!I247)</f>
        <v/>
      </c>
      <c r="AF140" s="611"/>
      <c r="AG140" s="611"/>
      <c r="AH140" s="611"/>
      <c r="AI140" s="617"/>
      <c r="AJ140" s="10"/>
    </row>
    <row r="141" spans="1:36" ht="17.25" customHeight="1" x14ac:dyDescent="0.15">
      <c r="A141" s="7"/>
      <c r="B141" s="631" t="str">
        <f>IF(ISBLANK(発行依頼書!L249),"",発行依頼書!L249)</f>
        <v/>
      </c>
      <c r="C141" s="632"/>
      <c r="D141" s="632"/>
      <c r="E141" s="632"/>
      <c r="F141" s="632"/>
      <c r="G141" s="587" t="str">
        <f>IF(ISBLANK(発行依頼書!C249),"",発行依頼書!C249)</f>
        <v/>
      </c>
      <c r="H141" s="587"/>
      <c r="I141" s="587"/>
      <c r="J141" s="587"/>
      <c r="K141" s="587"/>
      <c r="L141" s="587"/>
      <c r="M141" s="587"/>
      <c r="N141" s="587"/>
      <c r="O141" s="587"/>
      <c r="P141" s="587"/>
      <c r="Q141" s="587"/>
      <c r="R141" s="587" t="str">
        <f>IF(ISBLANK(発行依頼書!F249),"",発行依頼書!F249)</f>
        <v/>
      </c>
      <c r="S141" s="587"/>
      <c r="T141" s="587"/>
      <c r="U141" s="587"/>
      <c r="V141" s="587"/>
      <c r="W141" s="587"/>
      <c r="X141" s="587"/>
      <c r="Y141" s="587"/>
      <c r="Z141" s="587"/>
      <c r="AA141" s="614" t="str">
        <f>IF(ISBLANK(発行依頼書!W250),"",CONCATENATE(発行依頼書!W250,発行依頼書!X249))</f>
        <v/>
      </c>
      <c r="AB141" s="615"/>
      <c r="AC141" s="615"/>
      <c r="AD141" s="616"/>
      <c r="AE141" s="613" t="str">
        <f>IF(ISBLANK(発行依頼書!I249),"",発行依頼書!I249)</f>
        <v/>
      </c>
      <c r="AF141" s="611"/>
      <c r="AG141" s="611"/>
      <c r="AH141" s="611"/>
      <c r="AI141" s="617"/>
      <c r="AJ141" s="10"/>
    </row>
    <row r="142" spans="1:36" ht="17.25" customHeight="1" x14ac:dyDescent="0.15">
      <c r="A142" s="7"/>
      <c r="B142" s="631" t="str">
        <f>IF(ISBLANK(発行依頼書!L251),"",発行依頼書!L251)</f>
        <v/>
      </c>
      <c r="C142" s="632"/>
      <c r="D142" s="632"/>
      <c r="E142" s="632"/>
      <c r="F142" s="632"/>
      <c r="G142" s="587" t="str">
        <f>IF(ISBLANK(発行依頼書!C251),"",発行依頼書!C251)</f>
        <v/>
      </c>
      <c r="H142" s="587"/>
      <c r="I142" s="587"/>
      <c r="J142" s="587"/>
      <c r="K142" s="587"/>
      <c r="L142" s="587"/>
      <c r="M142" s="587"/>
      <c r="N142" s="587"/>
      <c r="O142" s="587"/>
      <c r="P142" s="587"/>
      <c r="Q142" s="587"/>
      <c r="R142" s="587" t="str">
        <f>IF(ISBLANK(発行依頼書!F251),"",発行依頼書!F251)</f>
        <v/>
      </c>
      <c r="S142" s="587"/>
      <c r="T142" s="587"/>
      <c r="U142" s="587"/>
      <c r="V142" s="587"/>
      <c r="W142" s="587"/>
      <c r="X142" s="587"/>
      <c r="Y142" s="587"/>
      <c r="Z142" s="587"/>
      <c r="AA142" s="614" t="str">
        <f>IF(ISBLANK(発行依頼書!W252),"",CONCATENATE(発行依頼書!W252,発行依頼書!X251))</f>
        <v/>
      </c>
      <c r="AB142" s="615"/>
      <c r="AC142" s="615"/>
      <c r="AD142" s="616"/>
      <c r="AE142" s="613" t="str">
        <f>IF(ISBLANK(発行依頼書!I251),"",発行依頼書!I251)</f>
        <v/>
      </c>
      <c r="AF142" s="611"/>
      <c r="AG142" s="611"/>
      <c r="AH142" s="611"/>
      <c r="AI142" s="617"/>
      <c r="AJ142" s="10"/>
    </row>
    <row r="143" spans="1:36" ht="17.25" customHeight="1" x14ac:dyDescent="0.15">
      <c r="A143" s="7"/>
      <c r="B143" s="631" t="str">
        <f>IF(ISBLANK(発行依頼書!L253),"",発行依頼書!L253)</f>
        <v/>
      </c>
      <c r="C143" s="632"/>
      <c r="D143" s="632"/>
      <c r="E143" s="632"/>
      <c r="F143" s="632"/>
      <c r="G143" s="587" t="str">
        <f>IF(ISBLANK(発行依頼書!C253),"",発行依頼書!C253)</f>
        <v/>
      </c>
      <c r="H143" s="587"/>
      <c r="I143" s="587"/>
      <c r="J143" s="587"/>
      <c r="K143" s="587"/>
      <c r="L143" s="587"/>
      <c r="M143" s="587"/>
      <c r="N143" s="587"/>
      <c r="O143" s="587"/>
      <c r="P143" s="587"/>
      <c r="Q143" s="587"/>
      <c r="R143" s="587" t="str">
        <f>IF(ISBLANK(発行依頼書!F253),"",発行依頼書!F253)</f>
        <v/>
      </c>
      <c r="S143" s="587"/>
      <c r="T143" s="587"/>
      <c r="U143" s="587"/>
      <c r="V143" s="587"/>
      <c r="W143" s="587"/>
      <c r="X143" s="587"/>
      <c r="Y143" s="587"/>
      <c r="Z143" s="587"/>
      <c r="AA143" s="614" t="str">
        <f>IF(ISBLANK(発行依頼書!W254),"",CONCATENATE(発行依頼書!W254,発行依頼書!X253))</f>
        <v/>
      </c>
      <c r="AB143" s="615"/>
      <c r="AC143" s="615"/>
      <c r="AD143" s="616"/>
      <c r="AE143" s="613" t="str">
        <f>IF(ISBLANK(発行依頼書!I253),"",発行依頼書!I253)</f>
        <v/>
      </c>
      <c r="AF143" s="611"/>
      <c r="AG143" s="611"/>
      <c r="AH143" s="611"/>
      <c r="AI143" s="617"/>
      <c r="AJ143" s="10"/>
    </row>
    <row r="144" spans="1:36" ht="17.25" customHeight="1" x14ac:dyDescent="0.15">
      <c r="A144" s="7"/>
      <c r="B144" s="631" t="str">
        <f>IF(ISBLANK(発行依頼書!L255),"",発行依頼書!L255)</f>
        <v/>
      </c>
      <c r="C144" s="632"/>
      <c r="D144" s="632"/>
      <c r="E144" s="632"/>
      <c r="F144" s="632"/>
      <c r="G144" s="587" t="str">
        <f>IF(ISBLANK(発行依頼書!C255),"",発行依頼書!C255)</f>
        <v/>
      </c>
      <c r="H144" s="587"/>
      <c r="I144" s="587"/>
      <c r="J144" s="587"/>
      <c r="K144" s="587"/>
      <c r="L144" s="587"/>
      <c r="M144" s="587"/>
      <c r="N144" s="587"/>
      <c r="O144" s="587"/>
      <c r="P144" s="587"/>
      <c r="Q144" s="587"/>
      <c r="R144" s="587" t="str">
        <f>IF(ISBLANK(発行依頼書!F255),"",発行依頼書!F255)</f>
        <v/>
      </c>
      <c r="S144" s="587"/>
      <c r="T144" s="587"/>
      <c r="U144" s="587"/>
      <c r="V144" s="587"/>
      <c r="W144" s="587"/>
      <c r="X144" s="587"/>
      <c r="Y144" s="587"/>
      <c r="Z144" s="587"/>
      <c r="AA144" s="614" t="str">
        <f>IF(ISBLANK(発行依頼書!W256),"",CONCATENATE(発行依頼書!W256,発行依頼書!X255))</f>
        <v/>
      </c>
      <c r="AB144" s="615"/>
      <c r="AC144" s="615"/>
      <c r="AD144" s="616"/>
      <c r="AE144" s="613" t="str">
        <f>IF(ISBLANK(発行依頼書!I255),"",発行依頼書!I255)</f>
        <v/>
      </c>
      <c r="AF144" s="611"/>
      <c r="AG144" s="611"/>
      <c r="AH144" s="611"/>
      <c r="AI144" s="617"/>
      <c r="AJ144" s="10"/>
    </row>
    <row r="145" spans="1:36" ht="17.25" customHeight="1" x14ac:dyDescent="0.15">
      <c r="A145" s="7"/>
      <c r="B145" s="631" t="str">
        <f>IF(ISBLANK(発行依頼書!L257),"",発行依頼書!L257)</f>
        <v/>
      </c>
      <c r="C145" s="632"/>
      <c r="D145" s="632"/>
      <c r="E145" s="632"/>
      <c r="F145" s="632"/>
      <c r="G145" s="587" t="str">
        <f>IF(ISBLANK(発行依頼書!C257),"",発行依頼書!C257)</f>
        <v/>
      </c>
      <c r="H145" s="587"/>
      <c r="I145" s="587"/>
      <c r="J145" s="587"/>
      <c r="K145" s="587"/>
      <c r="L145" s="587"/>
      <c r="M145" s="587"/>
      <c r="N145" s="587"/>
      <c r="O145" s="587"/>
      <c r="P145" s="587"/>
      <c r="Q145" s="587"/>
      <c r="R145" s="587" t="str">
        <f>IF(ISBLANK(発行依頼書!F257),"",発行依頼書!F257)</f>
        <v/>
      </c>
      <c r="S145" s="587"/>
      <c r="T145" s="587"/>
      <c r="U145" s="587"/>
      <c r="V145" s="587"/>
      <c r="W145" s="587"/>
      <c r="X145" s="587"/>
      <c r="Y145" s="587"/>
      <c r="Z145" s="587"/>
      <c r="AA145" s="614" t="str">
        <f>IF(ISBLANK(発行依頼書!W258),"",CONCATENATE(発行依頼書!W258,発行依頼書!X257))</f>
        <v/>
      </c>
      <c r="AB145" s="615"/>
      <c r="AC145" s="615"/>
      <c r="AD145" s="616"/>
      <c r="AE145" s="613" t="str">
        <f>IF(ISBLANK(発行依頼書!I257),"",発行依頼書!I257)</f>
        <v/>
      </c>
      <c r="AF145" s="611"/>
      <c r="AG145" s="611"/>
      <c r="AH145" s="611"/>
      <c r="AI145" s="617"/>
      <c r="AJ145" s="10"/>
    </row>
    <row r="146" spans="1:36" ht="17.25" customHeight="1" x14ac:dyDescent="0.15">
      <c r="A146" s="7"/>
      <c r="B146" s="631" t="str">
        <f>IF(ISBLANK(発行依頼書!L259),"",発行依頼書!L259)</f>
        <v/>
      </c>
      <c r="C146" s="632"/>
      <c r="D146" s="632"/>
      <c r="E146" s="632"/>
      <c r="F146" s="632"/>
      <c r="G146" s="587" t="str">
        <f>IF(ISBLANK(発行依頼書!C259),"",発行依頼書!C259)</f>
        <v/>
      </c>
      <c r="H146" s="587"/>
      <c r="I146" s="587"/>
      <c r="J146" s="587"/>
      <c r="K146" s="587"/>
      <c r="L146" s="587"/>
      <c r="M146" s="587"/>
      <c r="N146" s="587"/>
      <c r="O146" s="587"/>
      <c r="P146" s="587"/>
      <c r="Q146" s="587"/>
      <c r="R146" s="587" t="str">
        <f>IF(ISBLANK(発行依頼書!F259),"",発行依頼書!F259)</f>
        <v/>
      </c>
      <c r="S146" s="587"/>
      <c r="T146" s="587"/>
      <c r="U146" s="587"/>
      <c r="V146" s="587"/>
      <c r="W146" s="587"/>
      <c r="X146" s="587"/>
      <c r="Y146" s="587"/>
      <c r="Z146" s="587"/>
      <c r="AA146" s="614" t="str">
        <f>IF(ISBLANK(発行依頼書!W260),"",CONCATENATE(発行依頼書!W260,発行依頼書!X259))</f>
        <v/>
      </c>
      <c r="AB146" s="615"/>
      <c r="AC146" s="615"/>
      <c r="AD146" s="616"/>
      <c r="AE146" s="613" t="str">
        <f>IF(ISBLANK(発行依頼書!I259),"",発行依頼書!I259)</f>
        <v/>
      </c>
      <c r="AF146" s="611"/>
      <c r="AG146" s="611"/>
      <c r="AH146" s="611"/>
      <c r="AI146" s="617"/>
      <c r="AJ146" s="10"/>
    </row>
    <row r="147" spans="1:36" ht="17.25" customHeight="1" x14ac:dyDescent="0.15">
      <c r="A147" s="7"/>
      <c r="B147" s="631" t="str">
        <f>IF(ISBLANK(発行依頼書!L261),"",発行依頼書!L261)</f>
        <v/>
      </c>
      <c r="C147" s="632"/>
      <c r="D147" s="632"/>
      <c r="E147" s="632"/>
      <c r="F147" s="632"/>
      <c r="G147" s="587" t="str">
        <f>IF(ISBLANK(発行依頼書!C261),"",発行依頼書!C261)</f>
        <v/>
      </c>
      <c r="H147" s="587"/>
      <c r="I147" s="587"/>
      <c r="J147" s="587"/>
      <c r="K147" s="587"/>
      <c r="L147" s="587"/>
      <c r="M147" s="587"/>
      <c r="N147" s="587"/>
      <c r="O147" s="587"/>
      <c r="P147" s="587"/>
      <c r="Q147" s="587"/>
      <c r="R147" s="587" t="str">
        <f>IF(ISBLANK(発行依頼書!F261),"",発行依頼書!F261)</f>
        <v/>
      </c>
      <c r="S147" s="587"/>
      <c r="T147" s="587"/>
      <c r="U147" s="587"/>
      <c r="V147" s="587"/>
      <c r="W147" s="587"/>
      <c r="X147" s="587"/>
      <c r="Y147" s="587"/>
      <c r="Z147" s="587"/>
      <c r="AA147" s="614" t="str">
        <f>IF(ISBLANK(発行依頼書!W262),"",CONCATENATE(発行依頼書!W262,発行依頼書!X261))</f>
        <v/>
      </c>
      <c r="AB147" s="615"/>
      <c r="AC147" s="615"/>
      <c r="AD147" s="616"/>
      <c r="AE147" s="613" t="str">
        <f>IF(ISBLANK(発行依頼書!I261),"",発行依頼書!I261)</f>
        <v/>
      </c>
      <c r="AF147" s="611"/>
      <c r="AG147" s="611"/>
      <c r="AH147" s="611"/>
      <c r="AI147" s="617"/>
      <c r="AJ147" s="10"/>
    </row>
    <row r="148" spans="1:36" ht="17.25" customHeight="1" x14ac:dyDescent="0.15">
      <c r="A148" s="7"/>
      <c r="B148" s="631" t="str">
        <f>IF(ISBLANK(発行依頼書!L263),"",発行依頼書!L263)</f>
        <v/>
      </c>
      <c r="C148" s="632"/>
      <c r="D148" s="632"/>
      <c r="E148" s="632"/>
      <c r="F148" s="632"/>
      <c r="G148" s="587" t="str">
        <f>IF(ISBLANK(発行依頼書!C263),"",発行依頼書!C263)</f>
        <v/>
      </c>
      <c r="H148" s="587"/>
      <c r="I148" s="587"/>
      <c r="J148" s="587"/>
      <c r="K148" s="587"/>
      <c r="L148" s="587"/>
      <c r="M148" s="587"/>
      <c r="N148" s="587"/>
      <c r="O148" s="587"/>
      <c r="P148" s="587"/>
      <c r="Q148" s="587"/>
      <c r="R148" s="587" t="str">
        <f>IF(ISBLANK(発行依頼書!F263),"",発行依頼書!F263)</f>
        <v/>
      </c>
      <c r="S148" s="587"/>
      <c r="T148" s="587"/>
      <c r="U148" s="587"/>
      <c r="V148" s="587"/>
      <c r="W148" s="587"/>
      <c r="X148" s="587"/>
      <c r="Y148" s="587"/>
      <c r="Z148" s="587"/>
      <c r="AA148" s="614" t="str">
        <f>IF(ISBLANK(発行依頼書!W264),"",CONCATENATE(発行依頼書!W264,発行依頼書!X263))</f>
        <v/>
      </c>
      <c r="AB148" s="615"/>
      <c r="AC148" s="615"/>
      <c r="AD148" s="616"/>
      <c r="AE148" s="613" t="str">
        <f>IF(ISBLANK(発行依頼書!I263),"",発行依頼書!I263)</f>
        <v/>
      </c>
      <c r="AF148" s="611"/>
      <c r="AG148" s="611"/>
      <c r="AH148" s="611"/>
      <c r="AI148" s="617"/>
      <c r="AJ148" s="10"/>
    </row>
    <row r="149" spans="1:36" ht="17.25" customHeight="1" x14ac:dyDescent="0.15">
      <c r="A149" s="7"/>
      <c r="B149" s="631" t="str">
        <f>IF(ISBLANK(発行依頼書!L265),"",発行依頼書!L265)</f>
        <v/>
      </c>
      <c r="C149" s="632"/>
      <c r="D149" s="632"/>
      <c r="E149" s="632"/>
      <c r="F149" s="632"/>
      <c r="G149" s="587" t="str">
        <f>IF(ISBLANK(発行依頼書!C265),"",発行依頼書!C265)</f>
        <v/>
      </c>
      <c r="H149" s="587"/>
      <c r="I149" s="587"/>
      <c r="J149" s="587"/>
      <c r="K149" s="587"/>
      <c r="L149" s="587"/>
      <c r="M149" s="587"/>
      <c r="N149" s="587"/>
      <c r="O149" s="587"/>
      <c r="P149" s="587"/>
      <c r="Q149" s="587"/>
      <c r="R149" s="587" t="str">
        <f>IF(ISBLANK(発行依頼書!F265),"",発行依頼書!F265)</f>
        <v/>
      </c>
      <c r="S149" s="587"/>
      <c r="T149" s="587"/>
      <c r="U149" s="587"/>
      <c r="V149" s="587"/>
      <c r="W149" s="587"/>
      <c r="X149" s="587"/>
      <c r="Y149" s="587"/>
      <c r="Z149" s="587"/>
      <c r="AA149" s="614" t="str">
        <f>IF(ISBLANK(発行依頼書!W266),"",CONCATENATE(発行依頼書!W266,発行依頼書!X265))</f>
        <v/>
      </c>
      <c r="AB149" s="615"/>
      <c r="AC149" s="615"/>
      <c r="AD149" s="616"/>
      <c r="AE149" s="613" t="str">
        <f>IF(ISBLANK(発行依頼書!I265),"",発行依頼書!I265)</f>
        <v/>
      </c>
      <c r="AF149" s="611"/>
      <c r="AG149" s="611"/>
      <c r="AH149" s="611"/>
      <c r="AI149" s="617"/>
      <c r="AJ149" s="10"/>
    </row>
    <row r="150" spans="1:36" ht="17.25" customHeight="1" x14ac:dyDescent="0.15">
      <c r="A150" s="7"/>
      <c r="B150" s="631" t="str">
        <f>IF(ISBLANK(発行依頼書!L267),"",発行依頼書!L267)</f>
        <v/>
      </c>
      <c r="C150" s="632"/>
      <c r="D150" s="632"/>
      <c r="E150" s="632"/>
      <c r="F150" s="632"/>
      <c r="G150" s="587" t="str">
        <f>IF(ISBLANK(発行依頼書!C267),"",発行依頼書!C267)</f>
        <v/>
      </c>
      <c r="H150" s="587"/>
      <c r="I150" s="587"/>
      <c r="J150" s="587"/>
      <c r="K150" s="587"/>
      <c r="L150" s="587"/>
      <c r="M150" s="587"/>
      <c r="N150" s="587"/>
      <c r="O150" s="587"/>
      <c r="P150" s="587"/>
      <c r="Q150" s="587"/>
      <c r="R150" s="587" t="str">
        <f>IF(ISBLANK(発行依頼書!F267),"",発行依頼書!F267)</f>
        <v/>
      </c>
      <c r="S150" s="587"/>
      <c r="T150" s="587"/>
      <c r="U150" s="587"/>
      <c r="V150" s="587"/>
      <c r="W150" s="587"/>
      <c r="X150" s="587"/>
      <c r="Y150" s="587"/>
      <c r="Z150" s="587"/>
      <c r="AA150" s="614" t="str">
        <f>IF(ISBLANK(発行依頼書!W268),"",CONCATENATE(発行依頼書!W268,発行依頼書!X267))</f>
        <v/>
      </c>
      <c r="AB150" s="615"/>
      <c r="AC150" s="615"/>
      <c r="AD150" s="616"/>
      <c r="AE150" s="613" t="str">
        <f>IF(ISBLANK(発行依頼書!I267),"",発行依頼書!I267)</f>
        <v/>
      </c>
      <c r="AF150" s="611"/>
      <c r="AG150" s="611"/>
      <c r="AH150" s="611"/>
      <c r="AI150" s="617"/>
      <c r="AJ150" s="10"/>
    </row>
    <row r="151" spans="1:36" ht="17.25" customHeight="1" x14ac:dyDescent="0.15">
      <c r="A151" s="7"/>
      <c r="B151" s="631" t="str">
        <f>IF(ISBLANK(発行依頼書!L269),"",発行依頼書!L269)</f>
        <v/>
      </c>
      <c r="C151" s="632"/>
      <c r="D151" s="632"/>
      <c r="E151" s="632"/>
      <c r="F151" s="632"/>
      <c r="G151" s="587" t="str">
        <f>IF(ISBLANK(発行依頼書!C269),"",発行依頼書!C269)</f>
        <v/>
      </c>
      <c r="H151" s="587"/>
      <c r="I151" s="587"/>
      <c r="J151" s="587"/>
      <c r="K151" s="587"/>
      <c r="L151" s="587"/>
      <c r="M151" s="587"/>
      <c r="N151" s="587"/>
      <c r="O151" s="587"/>
      <c r="P151" s="587"/>
      <c r="Q151" s="587"/>
      <c r="R151" s="587" t="str">
        <f>IF(ISBLANK(発行依頼書!F269),"",発行依頼書!F269)</f>
        <v/>
      </c>
      <c r="S151" s="587"/>
      <c r="T151" s="587"/>
      <c r="U151" s="587"/>
      <c r="V151" s="587"/>
      <c r="W151" s="587"/>
      <c r="X151" s="587"/>
      <c r="Y151" s="587"/>
      <c r="Z151" s="587"/>
      <c r="AA151" s="614" t="str">
        <f>IF(ISBLANK(発行依頼書!W270),"",CONCATENATE(発行依頼書!W270,発行依頼書!X269))</f>
        <v/>
      </c>
      <c r="AB151" s="615"/>
      <c r="AC151" s="615"/>
      <c r="AD151" s="616"/>
      <c r="AE151" s="613" t="str">
        <f>IF(ISBLANK(発行依頼書!I269),"",発行依頼書!I269)</f>
        <v/>
      </c>
      <c r="AF151" s="611"/>
      <c r="AG151" s="611"/>
      <c r="AH151" s="611"/>
      <c r="AI151" s="617"/>
      <c r="AJ151" s="10"/>
    </row>
    <row r="152" spans="1:36" ht="17.25" customHeight="1" x14ac:dyDescent="0.15">
      <c r="A152" s="7"/>
      <c r="B152" s="631" t="str">
        <f>IF(ISBLANK(発行依頼書!L271),"",発行依頼書!L271)</f>
        <v/>
      </c>
      <c r="C152" s="632"/>
      <c r="D152" s="632"/>
      <c r="E152" s="632"/>
      <c r="F152" s="632"/>
      <c r="G152" s="587" t="str">
        <f>IF(ISBLANK(発行依頼書!C271),"",発行依頼書!C271)</f>
        <v/>
      </c>
      <c r="H152" s="587"/>
      <c r="I152" s="587"/>
      <c r="J152" s="587"/>
      <c r="K152" s="587"/>
      <c r="L152" s="587"/>
      <c r="M152" s="587"/>
      <c r="N152" s="587"/>
      <c r="O152" s="587"/>
      <c r="P152" s="587"/>
      <c r="Q152" s="587"/>
      <c r="R152" s="587" t="str">
        <f>IF(ISBLANK(発行依頼書!F271),"",発行依頼書!F271)</f>
        <v/>
      </c>
      <c r="S152" s="587"/>
      <c r="T152" s="587"/>
      <c r="U152" s="587"/>
      <c r="V152" s="587"/>
      <c r="W152" s="587"/>
      <c r="X152" s="587"/>
      <c r="Y152" s="587"/>
      <c r="Z152" s="587"/>
      <c r="AA152" s="614" t="str">
        <f>IF(ISBLANK(発行依頼書!W272),"",CONCATENATE(発行依頼書!W272,発行依頼書!X271))</f>
        <v/>
      </c>
      <c r="AB152" s="615"/>
      <c r="AC152" s="615"/>
      <c r="AD152" s="616"/>
      <c r="AE152" s="613" t="str">
        <f>IF(ISBLANK(発行依頼書!I271),"",発行依頼書!I271)</f>
        <v/>
      </c>
      <c r="AF152" s="611"/>
      <c r="AG152" s="611"/>
      <c r="AH152" s="611"/>
      <c r="AI152" s="617"/>
      <c r="AJ152" s="10"/>
    </row>
    <row r="153" spans="1:36" ht="17.25" customHeight="1" x14ac:dyDescent="0.15">
      <c r="A153" s="7"/>
      <c r="B153" s="631" t="str">
        <f>IF(ISBLANK(発行依頼書!L273),"",発行依頼書!L273)</f>
        <v/>
      </c>
      <c r="C153" s="632"/>
      <c r="D153" s="632"/>
      <c r="E153" s="632"/>
      <c r="F153" s="632"/>
      <c r="G153" s="587" t="str">
        <f>IF(ISBLANK(発行依頼書!C273),"",発行依頼書!C273)</f>
        <v/>
      </c>
      <c r="H153" s="587"/>
      <c r="I153" s="587"/>
      <c r="J153" s="587"/>
      <c r="K153" s="587"/>
      <c r="L153" s="587"/>
      <c r="M153" s="587"/>
      <c r="N153" s="587"/>
      <c r="O153" s="587"/>
      <c r="P153" s="587"/>
      <c r="Q153" s="587"/>
      <c r="R153" s="587" t="str">
        <f>IF(ISBLANK(発行依頼書!F273),"",発行依頼書!F273)</f>
        <v/>
      </c>
      <c r="S153" s="587"/>
      <c r="T153" s="587"/>
      <c r="U153" s="587"/>
      <c r="V153" s="587"/>
      <c r="W153" s="587"/>
      <c r="X153" s="587"/>
      <c r="Y153" s="587"/>
      <c r="Z153" s="587"/>
      <c r="AA153" s="614" t="str">
        <f>IF(ISBLANK(発行依頼書!W274),"",CONCATENATE(発行依頼書!W274,発行依頼書!X273))</f>
        <v/>
      </c>
      <c r="AB153" s="615"/>
      <c r="AC153" s="615"/>
      <c r="AD153" s="616"/>
      <c r="AE153" s="613" t="str">
        <f>IF(ISBLANK(発行依頼書!I273),"",発行依頼書!I273)</f>
        <v/>
      </c>
      <c r="AF153" s="611"/>
      <c r="AG153" s="611"/>
      <c r="AH153" s="611"/>
      <c r="AI153" s="617"/>
      <c r="AJ153" s="10"/>
    </row>
    <row r="154" spans="1:36" ht="17.25" customHeight="1" x14ac:dyDescent="0.15">
      <c r="A154" s="7"/>
      <c r="B154" s="631" t="str">
        <f>IF(ISBLANK(発行依頼書!L275),"",発行依頼書!L275)</f>
        <v/>
      </c>
      <c r="C154" s="632"/>
      <c r="D154" s="632"/>
      <c r="E154" s="632"/>
      <c r="F154" s="632"/>
      <c r="G154" s="587" t="str">
        <f>IF(ISBLANK(発行依頼書!C275),"",発行依頼書!C275)</f>
        <v/>
      </c>
      <c r="H154" s="587"/>
      <c r="I154" s="587"/>
      <c r="J154" s="587"/>
      <c r="K154" s="587"/>
      <c r="L154" s="587"/>
      <c r="M154" s="587"/>
      <c r="N154" s="587"/>
      <c r="O154" s="587"/>
      <c r="P154" s="587"/>
      <c r="Q154" s="587"/>
      <c r="R154" s="587" t="str">
        <f>IF(ISBLANK(発行依頼書!F275),"",発行依頼書!F275)</f>
        <v/>
      </c>
      <c r="S154" s="587"/>
      <c r="T154" s="587"/>
      <c r="U154" s="587"/>
      <c r="V154" s="587"/>
      <c r="W154" s="587"/>
      <c r="X154" s="587"/>
      <c r="Y154" s="587"/>
      <c r="Z154" s="587"/>
      <c r="AA154" s="614" t="str">
        <f>IF(ISBLANK(発行依頼書!W276),"",CONCATENATE(発行依頼書!W276,発行依頼書!X275))</f>
        <v/>
      </c>
      <c r="AB154" s="615"/>
      <c r="AC154" s="615"/>
      <c r="AD154" s="616"/>
      <c r="AE154" s="613" t="str">
        <f>IF(ISBLANK(発行依頼書!I275),"",発行依頼書!I275)</f>
        <v/>
      </c>
      <c r="AF154" s="611"/>
      <c r="AG154" s="611"/>
      <c r="AH154" s="611"/>
      <c r="AI154" s="617"/>
      <c r="AJ154" s="10"/>
    </row>
    <row r="155" spans="1:36" ht="17.25" customHeight="1" x14ac:dyDescent="0.15">
      <c r="A155" s="7"/>
      <c r="B155" s="631" t="str">
        <f>IF(ISBLANK(発行依頼書!L277),"",発行依頼書!L277)</f>
        <v/>
      </c>
      <c r="C155" s="632"/>
      <c r="D155" s="632"/>
      <c r="E155" s="632"/>
      <c r="F155" s="632"/>
      <c r="G155" s="587" t="str">
        <f>IF(ISBLANK(発行依頼書!C277),"",発行依頼書!C277)</f>
        <v/>
      </c>
      <c r="H155" s="587"/>
      <c r="I155" s="587"/>
      <c r="J155" s="587"/>
      <c r="K155" s="587"/>
      <c r="L155" s="587"/>
      <c r="M155" s="587"/>
      <c r="N155" s="587"/>
      <c r="O155" s="587"/>
      <c r="P155" s="587"/>
      <c r="Q155" s="587"/>
      <c r="R155" s="587" t="str">
        <f>IF(ISBLANK(発行依頼書!F277),"",発行依頼書!F277)</f>
        <v/>
      </c>
      <c r="S155" s="587"/>
      <c r="T155" s="587"/>
      <c r="U155" s="587"/>
      <c r="V155" s="587"/>
      <c r="W155" s="587"/>
      <c r="X155" s="587"/>
      <c r="Y155" s="587"/>
      <c r="Z155" s="587"/>
      <c r="AA155" s="614" t="str">
        <f>IF(ISBLANK(発行依頼書!W278),"",CONCATENATE(発行依頼書!W278,発行依頼書!X277))</f>
        <v/>
      </c>
      <c r="AB155" s="615"/>
      <c r="AC155" s="615"/>
      <c r="AD155" s="616"/>
      <c r="AE155" s="613" t="str">
        <f>IF(ISBLANK(発行依頼書!I277),"",発行依頼書!I277)</f>
        <v/>
      </c>
      <c r="AF155" s="611"/>
      <c r="AG155" s="611"/>
      <c r="AH155" s="611"/>
      <c r="AI155" s="617"/>
      <c r="AJ155" s="10"/>
    </row>
    <row r="156" spans="1:36" ht="17.25" customHeight="1" x14ac:dyDescent="0.15">
      <c r="A156" s="7"/>
      <c r="B156" s="631" t="str">
        <f>IF(ISBLANK(発行依頼書!L279),"",発行依頼書!L279)</f>
        <v/>
      </c>
      <c r="C156" s="632"/>
      <c r="D156" s="632"/>
      <c r="E156" s="632"/>
      <c r="F156" s="632"/>
      <c r="G156" s="587" t="str">
        <f>IF(ISBLANK(発行依頼書!C279),"",発行依頼書!C279)</f>
        <v/>
      </c>
      <c r="H156" s="587"/>
      <c r="I156" s="587"/>
      <c r="J156" s="587"/>
      <c r="K156" s="587"/>
      <c r="L156" s="587"/>
      <c r="M156" s="587"/>
      <c r="N156" s="587"/>
      <c r="O156" s="587"/>
      <c r="P156" s="587"/>
      <c r="Q156" s="587"/>
      <c r="R156" s="587" t="str">
        <f>IF(ISBLANK(発行依頼書!F279),"",発行依頼書!F279)</f>
        <v/>
      </c>
      <c r="S156" s="587"/>
      <c r="T156" s="587"/>
      <c r="U156" s="587"/>
      <c r="V156" s="587"/>
      <c r="W156" s="587"/>
      <c r="X156" s="587"/>
      <c r="Y156" s="587"/>
      <c r="Z156" s="587"/>
      <c r="AA156" s="614" t="str">
        <f>IF(ISBLANK(発行依頼書!W280),"",CONCATENATE(発行依頼書!W280,発行依頼書!X279))</f>
        <v/>
      </c>
      <c r="AB156" s="615"/>
      <c r="AC156" s="615"/>
      <c r="AD156" s="616"/>
      <c r="AE156" s="613" t="str">
        <f>IF(ISBLANK(発行依頼書!I279),"",発行依頼書!I279)</f>
        <v/>
      </c>
      <c r="AF156" s="611"/>
      <c r="AG156" s="611"/>
      <c r="AH156" s="611"/>
      <c r="AI156" s="617"/>
      <c r="AJ156" s="10"/>
    </row>
    <row r="157" spans="1:36" ht="17.25" customHeight="1" x14ac:dyDescent="0.15">
      <c r="A157" s="7"/>
      <c r="B157" s="631" t="str">
        <f>IF(ISBLANK(発行依頼書!L281),"",発行依頼書!L281)</f>
        <v/>
      </c>
      <c r="C157" s="632"/>
      <c r="D157" s="632"/>
      <c r="E157" s="632"/>
      <c r="F157" s="632"/>
      <c r="G157" s="587" t="str">
        <f>IF(ISBLANK(発行依頼書!C281),"",発行依頼書!C281)</f>
        <v/>
      </c>
      <c r="H157" s="587"/>
      <c r="I157" s="587"/>
      <c r="J157" s="587"/>
      <c r="K157" s="587"/>
      <c r="L157" s="587"/>
      <c r="M157" s="587"/>
      <c r="N157" s="587"/>
      <c r="O157" s="587"/>
      <c r="P157" s="587"/>
      <c r="Q157" s="587"/>
      <c r="R157" s="587" t="str">
        <f>IF(ISBLANK(発行依頼書!F281),"",発行依頼書!F281)</f>
        <v/>
      </c>
      <c r="S157" s="587"/>
      <c r="T157" s="587"/>
      <c r="U157" s="587"/>
      <c r="V157" s="587"/>
      <c r="W157" s="587"/>
      <c r="X157" s="587"/>
      <c r="Y157" s="587"/>
      <c r="Z157" s="587"/>
      <c r="AA157" s="614" t="str">
        <f>IF(ISBLANK(発行依頼書!W282),"",CONCATENATE(発行依頼書!W282,発行依頼書!X281))</f>
        <v/>
      </c>
      <c r="AB157" s="615"/>
      <c r="AC157" s="615"/>
      <c r="AD157" s="616"/>
      <c r="AE157" s="613" t="str">
        <f>IF(ISBLANK(発行依頼書!I281),"",発行依頼書!I281)</f>
        <v/>
      </c>
      <c r="AF157" s="611"/>
      <c r="AG157" s="611"/>
      <c r="AH157" s="611"/>
      <c r="AI157" s="617"/>
      <c r="AJ157" s="10"/>
    </row>
    <row r="158" spans="1:36" ht="17.25" customHeight="1" x14ac:dyDescent="0.15">
      <c r="A158" s="7"/>
      <c r="B158" s="631" t="str">
        <f>IF(ISBLANK(発行依頼書!L283),"",発行依頼書!L283)</f>
        <v/>
      </c>
      <c r="C158" s="632"/>
      <c r="D158" s="632"/>
      <c r="E158" s="632"/>
      <c r="F158" s="632"/>
      <c r="G158" s="587" t="str">
        <f>IF(ISBLANK(発行依頼書!C283),"",発行依頼書!C283)</f>
        <v/>
      </c>
      <c r="H158" s="587"/>
      <c r="I158" s="587"/>
      <c r="J158" s="587"/>
      <c r="K158" s="587"/>
      <c r="L158" s="587"/>
      <c r="M158" s="587"/>
      <c r="N158" s="587"/>
      <c r="O158" s="587"/>
      <c r="P158" s="587"/>
      <c r="Q158" s="587"/>
      <c r="R158" s="587" t="str">
        <f>IF(ISBLANK(発行依頼書!F283),"",発行依頼書!F283)</f>
        <v/>
      </c>
      <c r="S158" s="587"/>
      <c r="T158" s="587"/>
      <c r="U158" s="587"/>
      <c r="V158" s="587"/>
      <c r="W158" s="587"/>
      <c r="X158" s="587"/>
      <c r="Y158" s="587"/>
      <c r="Z158" s="587"/>
      <c r="AA158" s="614" t="str">
        <f>IF(ISBLANK(発行依頼書!W284),"",CONCATENATE(発行依頼書!W284,発行依頼書!X283))</f>
        <v/>
      </c>
      <c r="AB158" s="615"/>
      <c r="AC158" s="615"/>
      <c r="AD158" s="616"/>
      <c r="AE158" s="613" t="str">
        <f>IF(ISBLANK(発行依頼書!I283),"",発行依頼書!I283)</f>
        <v/>
      </c>
      <c r="AF158" s="611"/>
      <c r="AG158" s="611"/>
      <c r="AH158" s="611"/>
      <c r="AI158" s="617"/>
      <c r="AJ158" s="10"/>
    </row>
    <row r="159" spans="1:36" ht="17.25" customHeight="1" x14ac:dyDescent="0.15">
      <c r="A159" s="7"/>
      <c r="B159" s="634" t="str">
        <f>IF(ISBLANK(発行依頼書!L285),"",発行依頼書!L285)</f>
        <v/>
      </c>
      <c r="C159" s="635"/>
      <c r="D159" s="635"/>
      <c r="E159" s="635"/>
      <c r="F159" s="635"/>
      <c r="G159" s="595" t="str">
        <f>IF(ISBLANK(発行依頼書!C285),"",発行依頼書!C285)</f>
        <v/>
      </c>
      <c r="H159" s="595"/>
      <c r="I159" s="595"/>
      <c r="J159" s="595"/>
      <c r="K159" s="595"/>
      <c r="L159" s="595"/>
      <c r="M159" s="595"/>
      <c r="N159" s="595"/>
      <c r="O159" s="595"/>
      <c r="P159" s="595"/>
      <c r="Q159" s="595"/>
      <c r="R159" s="595" t="str">
        <f>IF(ISBLANK(発行依頼書!F285),"",発行依頼書!F285)</f>
        <v/>
      </c>
      <c r="S159" s="595"/>
      <c r="T159" s="595"/>
      <c r="U159" s="595"/>
      <c r="V159" s="595"/>
      <c r="W159" s="595"/>
      <c r="X159" s="595"/>
      <c r="Y159" s="595"/>
      <c r="Z159" s="595"/>
      <c r="AA159" s="606" t="str">
        <f>IF(ISBLANK(発行依頼書!W286),"",CONCATENATE(発行依頼書!W286,発行依頼書!X285))</f>
        <v/>
      </c>
      <c r="AB159" s="607"/>
      <c r="AC159" s="607"/>
      <c r="AD159" s="608"/>
      <c r="AE159" s="605" t="str">
        <f>IF(ISBLANK(発行依頼書!I285),"",発行依頼書!I285)</f>
        <v/>
      </c>
      <c r="AF159" s="603"/>
      <c r="AG159" s="603"/>
      <c r="AH159" s="603"/>
      <c r="AI159" s="609"/>
      <c r="AJ159" s="10"/>
    </row>
    <row r="160" spans="1:36" x14ac:dyDescent="0.15">
      <c r="A160" s="13"/>
      <c r="AI160" s="40" t="str">
        <f>$AB$2</f>
        <v>9991234567-89</v>
      </c>
      <c r="AJ160" s="14"/>
    </row>
    <row r="161" spans="1:36"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row>
  </sheetData>
  <mergeCells count="632">
    <mergeCell ref="B6:AI6"/>
    <mergeCell ref="B7:W7"/>
    <mergeCell ref="T10:AI10"/>
    <mergeCell ref="B13:AI13"/>
    <mergeCell ref="B15:F15"/>
    <mergeCell ref="H15:AI15"/>
    <mergeCell ref="B23:F23"/>
    <mergeCell ref="H23:AI23"/>
    <mergeCell ref="B25:F25"/>
    <mergeCell ref="AA27:AD27"/>
    <mergeCell ref="AE27:AI27"/>
    <mergeCell ref="B17:F17"/>
    <mergeCell ref="H17:AI17"/>
    <mergeCell ref="B19:F19"/>
    <mergeCell ref="H19:AI19"/>
    <mergeCell ref="B21:F21"/>
    <mergeCell ref="H21:AI21"/>
    <mergeCell ref="B27:F27"/>
    <mergeCell ref="G27:Q27"/>
    <mergeCell ref="R27:Z27"/>
    <mergeCell ref="AA28:AD28"/>
    <mergeCell ref="AE28:AI28"/>
    <mergeCell ref="AA29:AD29"/>
    <mergeCell ref="AE29:AI29"/>
    <mergeCell ref="B28:F28"/>
    <mergeCell ref="G28:Q28"/>
    <mergeCell ref="R28:Z28"/>
    <mergeCell ref="B29:F29"/>
    <mergeCell ref="G29:Q29"/>
    <mergeCell ref="R29:Z29"/>
    <mergeCell ref="AA30:AD30"/>
    <mergeCell ref="AE30:AI30"/>
    <mergeCell ref="AA31:AD31"/>
    <mergeCell ref="AE31:AI31"/>
    <mergeCell ref="B30:F30"/>
    <mergeCell ref="G30:Q30"/>
    <mergeCell ref="R30:Z30"/>
    <mergeCell ref="B31:F31"/>
    <mergeCell ref="G31:Q31"/>
    <mergeCell ref="R31:Z31"/>
    <mergeCell ref="AA32:AD32"/>
    <mergeCell ref="AE32:AI32"/>
    <mergeCell ref="AA33:AD33"/>
    <mergeCell ref="AE33:AI33"/>
    <mergeCell ref="B32:F32"/>
    <mergeCell ref="G32:Q32"/>
    <mergeCell ref="R32:Z32"/>
    <mergeCell ref="B33:F33"/>
    <mergeCell ref="G33:Q33"/>
    <mergeCell ref="R33:Z33"/>
    <mergeCell ref="AA34:AD34"/>
    <mergeCell ref="AE34:AI34"/>
    <mergeCell ref="AA35:AD35"/>
    <mergeCell ref="AE35:AI35"/>
    <mergeCell ref="B34:F34"/>
    <mergeCell ref="G34:Q34"/>
    <mergeCell ref="R34:Z34"/>
    <mergeCell ref="B35:F35"/>
    <mergeCell ref="G35:Q35"/>
    <mergeCell ref="R35:Z35"/>
    <mergeCell ref="AA36:AD36"/>
    <mergeCell ref="AE36:AI36"/>
    <mergeCell ref="AA37:AD37"/>
    <mergeCell ref="AE37:AI37"/>
    <mergeCell ref="B36:F36"/>
    <mergeCell ref="G36:Q36"/>
    <mergeCell ref="R36:Z36"/>
    <mergeCell ref="B37:F37"/>
    <mergeCell ref="G37:Q37"/>
    <mergeCell ref="R37:Z37"/>
    <mergeCell ref="AA38:AD38"/>
    <mergeCell ref="AE38:AI38"/>
    <mergeCell ref="AA39:AD39"/>
    <mergeCell ref="AE39:AI39"/>
    <mergeCell ref="B38:F38"/>
    <mergeCell ref="G38:Q38"/>
    <mergeCell ref="R38:Z38"/>
    <mergeCell ref="B39:F39"/>
    <mergeCell ref="G39:Q39"/>
    <mergeCell ref="R39:Z39"/>
    <mergeCell ref="AA40:AD40"/>
    <mergeCell ref="AE40:AI40"/>
    <mergeCell ref="AA41:AD41"/>
    <mergeCell ref="AE41:AI41"/>
    <mergeCell ref="B40:F40"/>
    <mergeCell ref="G40:Q40"/>
    <mergeCell ref="R40:Z40"/>
    <mergeCell ref="B41:F41"/>
    <mergeCell ref="G41:Q41"/>
    <mergeCell ref="R41:Z41"/>
    <mergeCell ref="AA42:AD42"/>
    <mergeCell ref="AE42:AI42"/>
    <mergeCell ref="AA43:AD43"/>
    <mergeCell ref="AE43:AI43"/>
    <mergeCell ref="B42:F42"/>
    <mergeCell ref="G42:Q42"/>
    <mergeCell ref="R42:Z42"/>
    <mergeCell ref="B43:F43"/>
    <mergeCell ref="G43:Q43"/>
    <mergeCell ref="R43:Z43"/>
    <mergeCell ref="AA44:AD44"/>
    <mergeCell ref="AE44:AI44"/>
    <mergeCell ref="AA45:AD45"/>
    <mergeCell ref="AE45:AI45"/>
    <mergeCell ref="B44:F44"/>
    <mergeCell ref="G44:Q44"/>
    <mergeCell ref="R44:Z44"/>
    <mergeCell ref="B45:F45"/>
    <mergeCell ref="G45:Q45"/>
    <mergeCell ref="R45:Z45"/>
    <mergeCell ref="AA46:AD46"/>
    <mergeCell ref="AE46:AI46"/>
    <mergeCell ref="AA47:AD47"/>
    <mergeCell ref="AE47:AI47"/>
    <mergeCell ref="B46:F46"/>
    <mergeCell ref="G46:Q46"/>
    <mergeCell ref="R46:Z46"/>
    <mergeCell ref="B47:F47"/>
    <mergeCell ref="G47:Q47"/>
    <mergeCell ref="R47:Z47"/>
    <mergeCell ref="AA48:AD48"/>
    <mergeCell ref="AE48:AI48"/>
    <mergeCell ref="AA49:AD49"/>
    <mergeCell ref="AE49:AI49"/>
    <mergeCell ref="B48:F48"/>
    <mergeCell ref="G48:Q48"/>
    <mergeCell ref="R48:Z48"/>
    <mergeCell ref="B49:F49"/>
    <mergeCell ref="G49:Q49"/>
    <mergeCell ref="R49:Z49"/>
    <mergeCell ref="AA50:AD50"/>
    <mergeCell ref="AE50:AI50"/>
    <mergeCell ref="AA51:AD51"/>
    <mergeCell ref="AE51:AI51"/>
    <mergeCell ref="B50:F50"/>
    <mergeCell ref="G50:Q50"/>
    <mergeCell ref="R50:Z50"/>
    <mergeCell ref="B51:F51"/>
    <mergeCell ref="G51:Q51"/>
    <mergeCell ref="R51:Z51"/>
    <mergeCell ref="AA52:AD52"/>
    <mergeCell ref="AE52:AI52"/>
    <mergeCell ref="AA53:AD53"/>
    <mergeCell ref="AE53:AI53"/>
    <mergeCell ref="B52:F52"/>
    <mergeCell ref="G52:Q52"/>
    <mergeCell ref="R52:Z52"/>
    <mergeCell ref="B53:F53"/>
    <mergeCell ref="G53:Q53"/>
    <mergeCell ref="R53:Z53"/>
    <mergeCell ref="AA54:AD54"/>
    <mergeCell ref="AE54:AI54"/>
    <mergeCell ref="AA55:AD55"/>
    <mergeCell ref="AE55:AI55"/>
    <mergeCell ref="B54:F54"/>
    <mergeCell ref="G54:Q54"/>
    <mergeCell ref="R54:Z54"/>
    <mergeCell ref="B55:F55"/>
    <mergeCell ref="G55:Q55"/>
    <mergeCell ref="R55:Z55"/>
    <mergeCell ref="B61:AI61"/>
    <mergeCell ref="AA63:AD63"/>
    <mergeCell ref="AE63:AI63"/>
    <mergeCell ref="AA56:AD56"/>
    <mergeCell ref="AE56:AI56"/>
    <mergeCell ref="AA57:AD57"/>
    <mergeCell ref="AE57:AI57"/>
    <mergeCell ref="B56:F56"/>
    <mergeCell ref="G56:Q56"/>
    <mergeCell ref="R56:Z56"/>
    <mergeCell ref="B57:F57"/>
    <mergeCell ref="G57:Q57"/>
    <mergeCell ref="R57:Z57"/>
    <mergeCell ref="B63:F63"/>
    <mergeCell ref="G63:Q63"/>
    <mergeCell ref="R63:Z63"/>
    <mergeCell ref="AA64:AD64"/>
    <mergeCell ref="AE64:AI64"/>
    <mergeCell ref="AA65:AD65"/>
    <mergeCell ref="AE65:AI65"/>
    <mergeCell ref="AA66:AD66"/>
    <mergeCell ref="AE66:AI66"/>
    <mergeCell ref="AA67:AD67"/>
    <mergeCell ref="AE67:AI67"/>
    <mergeCell ref="B67:F67"/>
    <mergeCell ref="G67:Q67"/>
    <mergeCell ref="R67:Z67"/>
    <mergeCell ref="B64:F64"/>
    <mergeCell ref="G64:Q64"/>
    <mergeCell ref="R64:Z64"/>
    <mergeCell ref="B65:F65"/>
    <mergeCell ref="G65:Q65"/>
    <mergeCell ref="R65:Z65"/>
    <mergeCell ref="B66:F66"/>
    <mergeCell ref="G66:Q66"/>
    <mergeCell ref="R66:Z66"/>
    <mergeCell ref="AA68:AD68"/>
    <mergeCell ref="AE68:AI68"/>
    <mergeCell ref="AA69:AD69"/>
    <mergeCell ref="AE69:AI69"/>
    <mergeCell ref="B68:F68"/>
    <mergeCell ref="G68:Q68"/>
    <mergeCell ref="R68:Z68"/>
    <mergeCell ref="B69:F69"/>
    <mergeCell ref="G69:Q69"/>
    <mergeCell ref="R69:Z69"/>
    <mergeCell ref="AA70:AD70"/>
    <mergeCell ref="AE70:AI70"/>
    <mergeCell ref="AA71:AD71"/>
    <mergeCell ref="AE71:AI71"/>
    <mergeCell ref="B70:F70"/>
    <mergeCell ref="G70:Q70"/>
    <mergeCell ref="R70:Z70"/>
    <mergeCell ref="B71:F71"/>
    <mergeCell ref="G71:Q71"/>
    <mergeCell ref="R71:Z71"/>
    <mergeCell ref="AA72:AD72"/>
    <mergeCell ref="AE72:AI72"/>
    <mergeCell ref="AA73:AD73"/>
    <mergeCell ref="AE73:AI73"/>
    <mergeCell ref="B72:F72"/>
    <mergeCell ref="G72:Q72"/>
    <mergeCell ref="R72:Z72"/>
    <mergeCell ref="B73:F73"/>
    <mergeCell ref="G73:Q73"/>
    <mergeCell ref="R73:Z73"/>
    <mergeCell ref="AA74:AD74"/>
    <mergeCell ref="AE74:AI74"/>
    <mergeCell ref="AA75:AD75"/>
    <mergeCell ref="AE75:AI75"/>
    <mergeCell ref="B74:F74"/>
    <mergeCell ref="G74:Q74"/>
    <mergeCell ref="R74:Z74"/>
    <mergeCell ref="B75:F75"/>
    <mergeCell ref="G75:Q75"/>
    <mergeCell ref="R75:Z75"/>
    <mergeCell ref="AA76:AD76"/>
    <mergeCell ref="AE76:AI76"/>
    <mergeCell ref="AA77:AD77"/>
    <mergeCell ref="AE77:AI77"/>
    <mergeCell ref="B76:F76"/>
    <mergeCell ref="G76:Q76"/>
    <mergeCell ref="R76:Z76"/>
    <mergeCell ref="B77:F77"/>
    <mergeCell ref="G77:Q77"/>
    <mergeCell ref="R77:Z77"/>
    <mergeCell ref="AA78:AD78"/>
    <mergeCell ref="AE78:AI78"/>
    <mergeCell ref="AA79:AD79"/>
    <mergeCell ref="AE79:AI79"/>
    <mergeCell ref="B78:F78"/>
    <mergeCell ref="G78:Q78"/>
    <mergeCell ref="R78:Z78"/>
    <mergeCell ref="B79:F79"/>
    <mergeCell ref="G79:Q79"/>
    <mergeCell ref="R79:Z79"/>
    <mergeCell ref="AA80:AD80"/>
    <mergeCell ref="AE80:AI80"/>
    <mergeCell ref="AA81:AD81"/>
    <mergeCell ref="AE81:AI81"/>
    <mergeCell ref="B80:F80"/>
    <mergeCell ref="G80:Q80"/>
    <mergeCell ref="R80:Z80"/>
    <mergeCell ref="B81:F81"/>
    <mergeCell ref="G81:Q81"/>
    <mergeCell ref="R81:Z81"/>
    <mergeCell ref="AA82:AD82"/>
    <mergeCell ref="AE82:AI82"/>
    <mergeCell ref="AA83:AD83"/>
    <mergeCell ref="AE83:AI83"/>
    <mergeCell ref="B82:F82"/>
    <mergeCell ref="G82:Q82"/>
    <mergeCell ref="R82:Z82"/>
    <mergeCell ref="B83:F83"/>
    <mergeCell ref="G83:Q83"/>
    <mergeCell ref="R83:Z83"/>
    <mergeCell ref="AA84:AD84"/>
    <mergeCell ref="AE84:AI84"/>
    <mergeCell ref="AA85:AD85"/>
    <mergeCell ref="AE85:AI85"/>
    <mergeCell ref="B84:F84"/>
    <mergeCell ref="G84:Q84"/>
    <mergeCell ref="R84:Z84"/>
    <mergeCell ref="B85:F85"/>
    <mergeCell ref="G85:Q85"/>
    <mergeCell ref="R85:Z85"/>
    <mergeCell ref="AA86:AD86"/>
    <mergeCell ref="AE86:AI86"/>
    <mergeCell ref="AA87:AD87"/>
    <mergeCell ref="AE87:AI87"/>
    <mergeCell ref="B86:F86"/>
    <mergeCell ref="G86:Q86"/>
    <mergeCell ref="R86:Z86"/>
    <mergeCell ref="B87:F87"/>
    <mergeCell ref="G87:Q87"/>
    <mergeCell ref="R87:Z87"/>
    <mergeCell ref="AA88:AD88"/>
    <mergeCell ref="AE88:AI88"/>
    <mergeCell ref="AA89:AD89"/>
    <mergeCell ref="AE89:AI89"/>
    <mergeCell ref="B88:F88"/>
    <mergeCell ref="G88:Q88"/>
    <mergeCell ref="R88:Z88"/>
    <mergeCell ref="B89:F89"/>
    <mergeCell ref="G89:Q89"/>
    <mergeCell ref="R89:Z89"/>
    <mergeCell ref="AA90:AD90"/>
    <mergeCell ref="AE90:AI90"/>
    <mergeCell ref="AA91:AD91"/>
    <mergeCell ref="AE91:AI91"/>
    <mergeCell ref="B90:F90"/>
    <mergeCell ref="G90:Q90"/>
    <mergeCell ref="R90:Z90"/>
    <mergeCell ref="B91:F91"/>
    <mergeCell ref="G91:Q91"/>
    <mergeCell ref="R91:Z91"/>
    <mergeCell ref="AA92:AD92"/>
    <mergeCell ref="AE92:AI92"/>
    <mergeCell ref="AA93:AD93"/>
    <mergeCell ref="AE93:AI93"/>
    <mergeCell ref="B92:F92"/>
    <mergeCell ref="G92:Q92"/>
    <mergeCell ref="R92:Z92"/>
    <mergeCell ref="B93:F93"/>
    <mergeCell ref="G93:Q93"/>
    <mergeCell ref="R93:Z93"/>
    <mergeCell ref="AA94:AD94"/>
    <mergeCell ref="AE94:AI94"/>
    <mergeCell ref="AA95:AD95"/>
    <mergeCell ref="AE95:AI95"/>
    <mergeCell ref="B94:F94"/>
    <mergeCell ref="G94:Q94"/>
    <mergeCell ref="R94:Z94"/>
    <mergeCell ref="B95:F95"/>
    <mergeCell ref="G95:Q95"/>
    <mergeCell ref="R95:Z95"/>
    <mergeCell ref="AA96:AD96"/>
    <mergeCell ref="AE96:AI96"/>
    <mergeCell ref="AA97:AD97"/>
    <mergeCell ref="AE97:AI97"/>
    <mergeCell ref="B96:F96"/>
    <mergeCell ref="G96:Q96"/>
    <mergeCell ref="R96:Z96"/>
    <mergeCell ref="B97:F97"/>
    <mergeCell ref="G97:Q97"/>
    <mergeCell ref="R97:Z97"/>
    <mergeCell ref="AA98:AD98"/>
    <mergeCell ref="AE98:AI98"/>
    <mergeCell ref="AA99:AD99"/>
    <mergeCell ref="AE99:AI99"/>
    <mergeCell ref="B98:F98"/>
    <mergeCell ref="G98:Q98"/>
    <mergeCell ref="R98:Z98"/>
    <mergeCell ref="B99:F99"/>
    <mergeCell ref="G99:Q99"/>
    <mergeCell ref="R99:Z99"/>
    <mergeCell ref="AA100:AD100"/>
    <mergeCell ref="AE100:AI100"/>
    <mergeCell ref="AA101:AD101"/>
    <mergeCell ref="AE101:AI101"/>
    <mergeCell ref="B100:F100"/>
    <mergeCell ref="G100:Q100"/>
    <mergeCell ref="R100:Z100"/>
    <mergeCell ref="B101:F101"/>
    <mergeCell ref="G101:Q101"/>
    <mergeCell ref="R101:Z101"/>
    <mergeCell ref="AA102:AD102"/>
    <mergeCell ref="AE102:AI102"/>
    <mergeCell ref="AA103:AD103"/>
    <mergeCell ref="AE103:AI103"/>
    <mergeCell ref="B102:F102"/>
    <mergeCell ref="G102:Q102"/>
    <mergeCell ref="R102:Z102"/>
    <mergeCell ref="B103:F103"/>
    <mergeCell ref="G103:Q103"/>
    <mergeCell ref="R103:Z103"/>
    <mergeCell ref="AA104:AD104"/>
    <mergeCell ref="AE104:AI104"/>
    <mergeCell ref="AA105:AD105"/>
    <mergeCell ref="AE105:AI105"/>
    <mergeCell ref="B104:F104"/>
    <mergeCell ref="G104:Q104"/>
    <mergeCell ref="R104:Z104"/>
    <mergeCell ref="B105:F105"/>
    <mergeCell ref="G105:Q105"/>
    <mergeCell ref="R105:Z105"/>
    <mergeCell ref="AA108:AD108"/>
    <mergeCell ref="AE108:AI108"/>
    <mergeCell ref="B112:AI112"/>
    <mergeCell ref="AA106:AD106"/>
    <mergeCell ref="AE106:AI106"/>
    <mergeCell ref="AA107:AD107"/>
    <mergeCell ref="AE107:AI107"/>
    <mergeCell ref="B106:F106"/>
    <mergeCell ref="G106:Q106"/>
    <mergeCell ref="R106:Z106"/>
    <mergeCell ref="B107:F107"/>
    <mergeCell ref="G107:Q107"/>
    <mergeCell ref="R107:Z107"/>
    <mergeCell ref="B108:F108"/>
    <mergeCell ref="G108:Q108"/>
    <mergeCell ref="R108:Z108"/>
    <mergeCell ref="AA114:AD114"/>
    <mergeCell ref="AE114:AI114"/>
    <mergeCell ref="AA115:AD115"/>
    <mergeCell ref="AE115:AI115"/>
    <mergeCell ref="AA116:AD116"/>
    <mergeCell ref="AE116:AI116"/>
    <mergeCell ref="AA117:AD117"/>
    <mergeCell ref="AE117:AI117"/>
    <mergeCell ref="B117:F117"/>
    <mergeCell ref="G117:Q117"/>
    <mergeCell ref="R117:Z117"/>
    <mergeCell ref="B114:F114"/>
    <mergeCell ref="G114:Q114"/>
    <mergeCell ref="R114:Z114"/>
    <mergeCell ref="B115:F115"/>
    <mergeCell ref="G115:Q115"/>
    <mergeCell ref="R115:Z115"/>
    <mergeCell ref="B116:F116"/>
    <mergeCell ref="G116:Q116"/>
    <mergeCell ref="R116:Z116"/>
    <mergeCell ref="AA118:AD118"/>
    <mergeCell ref="AE118:AI118"/>
    <mergeCell ref="AA119:AD119"/>
    <mergeCell ref="AE119:AI119"/>
    <mergeCell ref="B118:F118"/>
    <mergeCell ref="G118:Q118"/>
    <mergeCell ref="R118:Z118"/>
    <mergeCell ref="B119:F119"/>
    <mergeCell ref="G119:Q119"/>
    <mergeCell ref="R119:Z119"/>
    <mergeCell ref="AA120:AD120"/>
    <mergeCell ref="AE120:AI120"/>
    <mergeCell ref="AA121:AD121"/>
    <mergeCell ref="AE121:AI121"/>
    <mergeCell ref="B120:F120"/>
    <mergeCell ref="G120:Q120"/>
    <mergeCell ref="R120:Z120"/>
    <mergeCell ref="B121:F121"/>
    <mergeCell ref="G121:Q121"/>
    <mergeCell ref="R121:Z121"/>
    <mergeCell ref="AA122:AD122"/>
    <mergeCell ref="AE122:AI122"/>
    <mergeCell ref="AA123:AD123"/>
    <mergeCell ref="AE123:AI123"/>
    <mergeCell ref="B122:F122"/>
    <mergeCell ref="G122:Q122"/>
    <mergeCell ref="R122:Z122"/>
    <mergeCell ref="B123:F123"/>
    <mergeCell ref="G123:Q123"/>
    <mergeCell ref="R123:Z123"/>
    <mergeCell ref="AA124:AD124"/>
    <mergeCell ref="AE124:AI124"/>
    <mergeCell ref="AA125:AD125"/>
    <mergeCell ref="AE125:AI125"/>
    <mergeCell ref="B124:F124"/>
    <mergeCell ref="G124:Q124"/>
    <mergeCell ref="R124:Z124"/>
    <mergeCell ref="B125:F125"/>
    <mergeCell ref="G125:Q125"/>
    <mergeCell ref="R125:Z125"/>
    <mergeCell ref="AA126:AD126"/>
    <mergeCell ref="AE126:AI126"/>
    <mergeCell ref="AA127:AD127"/>
    <mergeCell ref="AE127:AI127"/>
    <mergeCell ref="B126:F126"/>
    <mergeCell ref="G126:Q126"/>
    <mergeCell ref="R126:Z126"/>
    <mergeCell ref="B127:F127"/>
    <mergeCell ref="G127:Q127"/>
    <mergeCell ref="R127:Z127"/>
    <mergeCell ref="AA128:AD128"/>
    <mergeCell ref="AE128:AI128"/>
    <mergeCell ref="AA129:AD129"/>
    <mergeCell ref="AE129:AI129"/>
    <mergeCell ref="B128:F128"/>
    <mergeCell ref="G128:Q128"/>
    <mergeCell ref="R128:Z128"/>
    <mergeCell ref="B129:F129"/>
    <mergeCell ref="G129:Q129"/>
    <mergeCell ref="R129:Z129"/>
    <mergeCell ref="AA130:AD130"/>
    <mergeCell ref="AE130:AI130"/>
    <mergeCell ref="AA131:AD131"/>
    <mergeCell ref="AE131:AI131"/>
    <mergeCell ref="B130:F130"/>
    <mergeCell ref="G130:Q130"/>
    <mergeCell ref="R130:Z130"/>
    <mergeCell ref="B131:F131"/>
    <mergeCell ref="G131:Q131"/>
    <mergeCell ref="R131:Z131"/>
    <mergeCell ref="AA132:AD132"/>
    <mergeCell ref="AE132:AI132"/>
    <mergeCell ref="AA133:AD133"/>
    <mergeCell ref="AE133:AI133"/>
    <mergeCell ref="B132:F132"/>
    <mergeCell ref="G132:Q132"/>
    <mergeCell ref="R132:Z132"/>
    <mergeCell ref="B133:F133"/>
    <mergeCell ref="G133:Q133"/>
    <mergeCell ref="R133:Z133"/>
    <mergeCell ref="AA134:AD134"/>
    <mergeCell ref="AE134:AI134"/>
    <mergeCell ref="AA135:AD135"/>
    <mergeCell ref="AE135:AI135"/>
    <mergeCell ref="B134:F134"/>
    <mergeCell ref="G134:Q134"/>
    <mergeCell ref="R134:Z134"/>
    <mergeCell ref="B135:F135"/>
    <mergeCell ref="G135:Q135"/>
    <mergeCell ref="R135:Z135"/>
    <mergeCell ref="AA136:AD136"/>
    <mergeCell ref="AE136:AI136"/>
    <mergeCell ref="AA137:AD137"/>
    <mergeCell ref="AE137:AI137"/>
    <mergeCell ref="B136:F136"/>
    <mergeCell ref="G136:Q136"/>
    <mergeCell ref="R136:Z136"/>
    <mergeCell ref="B137:F137"/>
    <mergeCell ref="G137:Q137"/>
    <mergeCell ref="R137:Z137"/>
    <mergeCell ref="AA138:AD138"/>
    <mergeCell ref="AE138:AI138"/>
    <mergeCell ref="AA139:AD139"/>
    <mergeCell ref="AE139:AI139"/>
    <mergeCell ref="B138:F138"/>
    <mergeCell ref="G138:Q138"/>
    <mergeCell ref="R138:Z138"/>
    <mergeCell ref="B139:F139"/>
    <mergeCell ref="G139:Q139"/>
    <mergeCell ref="R139:Z139"/>
    <mergeCell ref="AA140:AD140"/>
    <mergeCell ref="AE140:AI140"/>
    <mergeCell ref="AA141:AD141"/>
    <mergeCell ref="AE141:AI141"/>
    <mergeCell ref="B140:F140"/>
    <mergeCell ref="G140:Q140"/>
    <mergeCell ref="R140:Z140"/>
    <mergeCell ref="B141:F141"/>
    <mergeCell ref="G141:Q141"/>
    <mergeCell ref="R141:Z141"/>
    <mergeCell ref="AA142:AD142"/>
    <mergeCell ref="AE142:AI142"/>
    <mergeCell ref="AA143:AD143"/>
    <mergeCell ref="AE143:AI143"/>
    <mergeCell ref="B142:F142"/>
    <mergeCell ref="G142:Q142"/>
    <mergeCell ref="R142:Z142"/>
    <mergeCell ref="B143:F143"/>
    <mergeCell ref="G143:Q143"/>
    <mergeCell ref="R143:Z143"/>
    <mergeCell ref="AA144:AD144"/>
    <mergeCell ref="AE144:AI144"/>
    <mergeCell ref="AA145:AD145"/>
    <mergeCell ref="AE145:AI145"/>
    <mergeCell ref="B144:F144"/>
    <mergeCell ref="G144:Q144"/>
    <mergeCell ref="R144:Z144"/>
    <mergeCell ref="B145:F145"/>
    <mergeCell ref="G145:Q145"/>
    <mergeCell ref="R145:Z145"/>
    <mergeCell ref="AA146:AD146"/>
    <mergeCell ref="AE146:AI146"/>
    <mergeCell ref="AA147:AD147"/>
    <mergeCell ref="AE147:AI147"/>
    <mergeCell ref="B146:F146"/>
    <mergeCell ref="G146:Q146"/>
    <mergeCell ref="R146:Z146"/>
    <mergeCell ref="B147:F147"/>
    <mergeCell ref="G147:Q147"/>
    <mergeCell ref="R147:Z147"/>
    <mergeCell ref="AA148:AD148"/>
    <mergeCell ref="AE148:AI148"/>
    <mergeCell ref="AA149:AD149"/>
    <mergeCell ref="AE149:AI149"/>
    <mergeCell ref="B148:F148"/>
    <mergeCell ref="G148:Q148"/>
    <mergeCell ref="R148:Z148"/>
    <mergeCell ref="B149:F149"/>
    <mergeCell ref="G149:Q149"/>
    <mergeCell ref="R149:Z149"/>
    <mergeCell ref="AA150:AD150"/>
    <mergeCell ref="AE150:AI150"/>
    <mergeCell ref="AA151:AD151"/>
    <mergeCell ref="AE151:AI151"/>
    <mergeCell ref="B150:F150"/>
    <mergeCell ref="G150:Q150"/>
    <mergeCell ref="R150:Z150"/>
    <mergeCell ref="B151:F151"/>
    <mergeCell ref="G151:Q151"/>
    <mergeCell ref="R151:Z151"/>
    <mergeCell ref="AA152:AD152"/>
    <mergeCell ref="AE152:AI152"/>
    <mergeCell ref="AA153:AD153"/>
    <mergeCell ref="AE153:AI153"/>
    <mergeCell ref="B152:F152"/>
    <mergeCell ref="G152:Q152"/>
    <mergeCell ref="R152:Z152"/>
    <mergeCell ref="B153:F153"/>
    <mergeCell ref="G153:Q153"/>
    <mergeCell ref="R153:Z153"/>
    <mergeCell ref="AA154:AD154"/>
    <mergeCell ref="AE154:AI154"/>
    <mergeCell ref="AA155:AD155"/>
    <mergeCell ref="AE155:AI155"/>
    <mergeCell ref="B154:F154"/>
    <mergeCell ref="G154:Q154"/>
    <mergeCell ref="R154:Z154"/>
    <mergeCell ref="B155:F155"/>
    <mergeCell ref="G155:Q155"/>
    <mergeCell ref="R155:Z155"/>
    <mergeCell ref="AA156:AD156"/>
    <mergeCell ref="AE156:AI156"/>
    <mergeCell ref="AA157:AD157"/>
    <mergeCell ref="AE157:AI157"/>
    <mergeCell ref="B156:F156"/>
    <mergeCell ref="G156:Q156"/>
    <mergeCell ref="R156:Z156"/>
    <mergeCell ref="B157:F157"/>
    <mergeCell ref="G157:Q157"/>
    <mergeCell ref="R157:Z157"/>
    <mergeCell ref="AA158:AD158"/>
    <mergeCell ref="AE158:AI158"/>
    <mergeCell ref="AA159:AD159"/>
    <mergeCell ref="AE159:AI159"/>
    <mergeCell ref="B158:F158"/>
    <mergeCell ref="G158:Q158"/>
    <mergeCell ref="R158:Z158"/>
    <mergeCell ref="B159:F159"/>
    <mergeCell ref="G159:Q159"/>
    <mergeCell ref="R159:Z159"/>
  </mergeCells>
  <phoneticPr fontId="46"/>
  <printOptions horizontalCentered="1" verticalCentered="1"/>
  <pageMargins left="0.51181102362204722" right="0.51181102362204722" top="0.31496062992125984" bottom="0.31496062992125984" header="0.31496062992125984" footer="0"/>
  <pageSetup paperSize="9" scale="93" orientation="portrait" r:id="rId1"/>
  <headerFooter>
    <oddHeader>&amp;R&amp;8&amp;P / &amp;N ページ</oddHeader>
  </headerFooter>
  <rowBreaks count="3" manualBreakCount="3">
    <brk id="59" max="16383" man="1"/>
    <brk id="110" max="16383" man="1"/>
    <brk id="161" max="3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41DE2-E9AD-4E44-A5AE-7B276C0EFB4F}">
  <sheetPr codeName="Sheet9"/>
  <dimension ref="A1:AV314"/>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90" t="s">
        <v>91</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582">
        <f>発行依頼書!D7</f>
        <v>0</v>
      </c>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7" ht="15" customHeight="1" x14ac:dyDescent="0.15">
      <c r="A17" s="7"/>
      <c r="B17" s="580" t="s">
        <v>24</v>
      </c>
      <c r="C17" s="580"/>
      <c r="D17" s="580"/>
      <c r="E17" s="580"/>
      <c r="F17" s="580"/>
      <c r="G17" s="8"/>
      <c r="H17" s="582" t="str">
        <f>発行依頼書!D8 &amp; 発行依頼書!F8</f>
        <v/>
      </c>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10"/>
    </row>
    <row r="18" spans="1:47"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7" ht="15" customHeight="1" x14ac:dyDescent="0.15">
      <c r="A19" s="7"/>
      <c r="B19" s="581" t="str">
        <f>IF($AM$32=0,"",IF($AM$32=1,AO$31,IF($AM$32&lt;4,AO$30,AO$29)))</f>
        <v>請負業者</v>
      </c>
      <c r="C19" s="581"/>
      <c r="D19" s="581"/>
      <c r="E19" s="581"/>
      <c r="F19" s="581"/>
      <c r="G19" s="8"/>
      <c r="H19" s="582">
        <f>IF($AM$32=0,"",IF($AM$32=1,AP$31,IF($AM$32&lt;4,AP$30,AP$29)))</f>
        <v>0</v>
      </c>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10"/>
      <c r="AO19" s="145"/>
      <c r="AU19" s="145"/>
    </row>
    <row r="20" spans="1:47"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c r="AU20" s="145"/>
    </row>
    <row r="21" spans="1:47" ht="15" customHeight="1" x14ac:dyDescent="0.15">
      <c r="A21" s="7"/>
      <c r="B21" s="581" t="str">
        <f>IF($AM$32&gt;5,AO$30,IF($AM$32=5,AO$31,IF($AM$32=3,AO$31,"")))</f>
        <v>防水施工業者</v>
      </c>
      <c r="C21" s="581"/>
      <c r="D21" s="581"/>
      <c r="E21" s="581"/>
      <c r="F21" s="581"/>
      <c r="G21" s="8"/>
      <c r="H21" s="582">
        <f>IF($AM$32&gt;5,AP$30,IF($AM$32=5,AP$31,IF($AM$32=3,AP$31,"")))</f>
        <v>0</v>
      </c>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10"/>
      <c r="AO21" s="145"/>
      <c r="AU21" s="145"/>
    </row>
    <row r="22" spans="1:47"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7" ht="15" customHeight="1" x14ac:dyDescent="0.15">
      <c r="A23" s="7"/>
      <c r="B23" s="581" t="str">
        <f>IF($AM$32=7,AO$31,"")</f>
        <v/>
      </c>
      <c r="C23" s="581"/>
      <c r="D23" s="581"/>
      <c r="E23" s="581"/>
      <c r="F23" s="581"/>
      <c r="G23" s="8"/>
      <c r="H23" s="582" t="str">
        <f>IF($AM$32=7,AP$31,"")</f>
        <v/>
      </c>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10"/>
    </row>
    <row r="24" spans="1:47"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7" ht="15" customHeight="1" x14ac:dyDescent="0.15">
      <c r="A25" s="7"/>
      <c r="B25" s="580" t="s">
        <v>93</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7"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7" ht="17.25" customHeight="1" x14ac:dyDescent="0.15">
      <c r="A27" s="7"/>
      <c r="B27" s="690" t="s">
        <v>474</v>
      </c>
      <c r="C27" s="691"/>
      <c r="D27" s="691"/>
      <c r="E27" s="691"/>
      <c r="F27" s="691"/>
      <c r="G27" s="691"/>
      <c r="H27" s="691"/>
      <c r="I27" s="690" t="s">
        <v>473</v>
      </c>
      <c r="J27" s="691"/>
      <c r="K27" s="691"/>
      <c r="L27" s="691"/>
      <c r="M27" s="691"/>
      <c r="N27" s="691"/>
      <c r="O27" s="691"/>
      <c r="P27" s="691"/>
      <c r="Q27" s="691"/>
      <c r="R27" s="691"/>
      <c r="S27" s="691"/>
      <c r="T27" s="691"/>
      <c r="U27" s="691"/>
      <c r="V27" s="691"/>
      <c r="W27" s="691"/>
      <c r="X27" s="691"/>
      <c r="Y27" s="691"/>
      <c r="Z27" s="691"/>
      <c r="AA27" s="691"/>
      <c r="AB27" s="692"/>
      <c r="AC27" s="690" t="s">
        <v>476</v>
      </c>
      <c r="AD27" s="691"/>
      <c r="AE27" s="692"/>
      <c r="AF27" s="691" t="s">
        <v>608</v>
      </c>
      <c r="AG27" s="691"/>
      <c r="AH27" s="691"/>
      <c r="AI27" s="692"/>
      <c r="AJ27" s="10"/>
      <c r="AL27" s="143"/>
      <c r="AM27" s="143"/>
      <c r="AN27" s="143"/>
      <c r="AO27" s="143" t="s">
        <v>516</v>
      </c>
      <c r="AP27" s="143" t="s">
        <v>517</v>
      </c>
    </row>
    <row r="28" spans="1:47" ht="17.25" customHeight="1" x14ac:dyDescent="0.15">
      <c r="A28" s="7"/>
      <c r="B28" s="687" t="str">
        <f>IF(ISBLANK(発行依頼書!C47),"",発行依頼書!C47)</f>
        <v/>
      </c>
      <c r="C28" s="688"/>
      <c r="D28" s="688"/>
      <c r="E28" s="688"/>
      <c r="F28" s="688"/>
      <c r="G28" s="688"/>
      <c r="H28" s="689"/>
      <c r="I28" s="686" t="str">
        <f>IF(ISBLANK(発行依頼書!L47),"",TEXT(発行依頼書!L47,"M/D"))</f>
        <v/>
      </c>
      <c r="J28" s="684"/>
      <c r="K28" s="684" t="str">
        <f>IF(ISBLANK(発行依頼書!M47),"",TEXT(発行依頼書!M47,"M/D"))</f>
        <v/>
      </c>
      <c r="L28" s="684"/>
      <c r="M28" s="684" t="str">
        <f>IF(ISBLANK(発行依頼書!N47),"",TEXT(発行依頼書!N47,"M/D"))</f>
        <v/>
      </c>
      <c r="N28" s="684"/>
      <c r="O28" s="684" t="str">
        <f>IF(ISBLANK(発行依頼書!O47),"",TEXT(発行依頼書!O47,"M/D"))</f>
        <v/>
      </c>
      <c r="P28" s="684"/>
      <c r="Q28" s="684" t="str">
        <f>IF(ISBLANK(発行依頼書!P47),"",TEXT(発行依頼書!P47,"M/D"))</f>
        <v/>
      </c>
      <c r="R28" s="684"/>
      <c r="S28" s="684" t="str">
        <f>IF(ISBLANK(発行依頼書!Q47),"",TEXT(発行依頼書!Q47,"M/D"))</f>
        <v/>
      </c>
      <c r="T28" s="684"/>
      <c r="U28" s="684" t="str">
        <f>IF(ISBLANK(発行依頼書!R47),"",TEXT(発行依頼書!R47,"M/D"))</f>
        <v/>
      </c>
      <c r="V28" s="684"/>
      <c r="W28" s="684" t="str">
        <f>IF(ISBLANK(発行依頼書!S47),"",TEXT(発行依頼書!S47,"M/D"))</f>
        <v/>
      </c>
      <c r="X28" s="684"/>
      <c r="Y28" s="684" t="str">
        <f>IF(ISBLANK(発行依頼書!T47),"",TEXT(発行依頼書!T47,"M/D"))</f>
        <v/>
      </c>
      <c r="Z28" s="684"/>
      <c r="AA28" s="684" t="str">
        <f>IF(ISBLANK(発行依頼書!U47),"",TEXT(発行依頼書!U47,"M/D"))</f>
        <v/>
      </c>
      <c r="AB28" s="685"/>
      <c r="AC28" s="686"/>
      <c r="AD28" s="684"/>
      <c r="AE28" s="685"/>
      <c r="AF28" s="681"/>
      <c r="AG28" s="682"/>
      <c r="AH28" s="682"/>
      <c r="AI28" s="683"/>
      <c r="AJ28" s="10"/>
      <c r="AL28" s="143"/>
      <c r="AM28" s="143"/>
      <c r="AN28" s="143"/>
      <c r="AO28" s="143"/>
      <c r="AP28" s="143"/>
    </row>
    <row r="29" spans="1:47" ht="17.25" customHeight="1" x14ac:dyDescent="0.15">
      <c r="A29" s="7"/>
      <c r="B29" s="670" t="str">
        <f>IF(ISBLANK(発行依頼書!F47),"",発行依頼書!F47)</f>
        <v/>
      </c>
      <c r="C29" s="663"/>
      <c r="D29" s="663"/>
      <c r="E29" s="663"/>
      <c r="F29" s="663"/>
      <c r="G29" s="663"/>
      <c r="H29" s="671"/>
      <c r="I29" s="680" t="str">
        <f>IF(ISBLANK(発行依頼書!L48),"",発行依頼書!L48)</f>
        <v/>
      </c>
      <c r="J29" s="678"/>
      <c r="K29" s="678" t="str">
        <f>IF(ISBLANK(発行依頼書!M48),"",発行依頼書!M48)</f>
        <v/>
      </c>
      <c r="L29" s="678"/>
      <c r="M29" s="678" t="str">
        <f>IF(ISBLANK(発行依頼書!N48),"",発行依頼書!N48)</f>
        <v/>
      </c>
      <c r="N29" s="678"/>
      <c r="O29" s="678" t="str">
        <f>IF(ISBLANK(発行依頼書!O48),"",発行依頼書!O48)</f>
        <v/>
      </c>
      <c r="P29" s="678"/>
      <c r="Q29" s="678" t="str">
        <f>IF(ISBLANK(発行依頼書!P48),"",発行依頼書!P48)</f>
        <v/>
      </c>
      <c r="R29" s="678"/>
      <c r="S29" s="678" t="str">
        <f>IF(ISBLANK(発行依頼書!Q48),"",発行依頼書!Q48)</f>
        <v/>
      </c>
      <c r="T29" s="678"/>
      <c r="U29" s="678" t="str">
        <f>IF(ISBLANK(発行依頼書!R48),"",発行依頼書!R48)</f>
        <v/>
      </c>
      <c r="V29" s="678"/>
      <c r="W29" s="678" t="str">
        <f>IF(ISBLANK(発行依頼書!S48),"",発行依頼書!S48)</f>
        <v/>
      </c>
      <c r="X29" s="678"/>
      <c r="Y29" s="678" t="str">
        <f>IF(ISBLANK(発行依頼書!T48),"",発行依頼書!T48)</f>
        <v/>
      </c>
      <c r="Z29" s="678"/>
      <c r="AA29" s="678" t="str">
        <f>IF(ISBLANK(発行依頼書!U48),"",発行依頼書!U48)</f>
        <v/>
      </c>
      <c r="AB29" s="679"/>
      <c r="AC29" s="680" t="str">
        <f>IF(ISBLANK(発行依頼書!W48),"",発行依頼書!W48)</f>
        <v/>
      </c>
      <c r="AD29" s="678"/>
      <c r="AE29" s="679"/>
      <c r="AF29" s="662" t="str">
        <f>IF(ISBLANK(発行依頼書!X47),"",発行依頼書!X47)</f>
        <v/>
      </c>
      <c r="AG29" s="663"/>
      <c r="AH29" s="663"/>
      <c r="AI29" s="664"/>
      <c r="AJ29" s="10"/>
      <c r="AL29" s="143" t="s">
        <v>513</v>
      </c>
      <c r="AM29" s="143">
        <f>IF(AN29&gt;0,4,0)</f>
        <v>4</v>
      </c>
      <c r="AN29" s="143">
        <f>IF(RIGHT(発行依頼書!$Q$34,2)="り）",2,IF(RIGHT(発行依頼書!$Q$34,2)="し）",1,0))</f>
        <v>2</v>
      </c>
      <c r="AO29" s="144" t="str">
        <f>発行依頼書!K13</f>
        <v>請負業者</v>
      </c>
      <c r="AP29" s="143">
        <f>IF(AN29=2,発行依頼書!D13,"")</f>
        <v>0</v>
      </c>
    </row>
    <row r="30" spans="1:47" ht="17.25" customHeight="1" x14ac:dyDescent="0.15">
      <c r="A30" s="7"/>
      <c r="B30" s="675" t="str">
        <f>IF(ISBLANK(発行依頼書!C49),"",発行依頼書!C49)</f>
        <v/>
      </c>
      <c r="C30" s="676"/>
      <c r="D30" s="676"/>
      <c r="E30" s="676"/>
      <c r="F30" s="676"/>
      <c r="G30" s="676"/>
      <c r="H30" s="677"/>
      <c r="I30" s="674" t="str">
        <f>IF(ISBLANK(発行依頼書!L49),"",TEXT(発行依頼書!L49,"M/D"))</f>
        <v/>
      </c>
      <c r="J30" s="672"/>
      <c r="K30" s="672" t="str">
        <f>IF(ISBLANK(発行依頼書!M49),"",TEXT(発行依頼書!M49,"M/D"))</f>
        <v/>
      </c>
      <c r="L30" s="672"/>
      <c r="M30" s="672" t="str">
        <f>IF(ISBLANK(発行依頼書!N49),"",TEXT(発行依頼書!N49,"M/D"))</f>
        <v/>
      </c>
      <c r="N30" s="672"/>
      <c r="O30" s="672" t="str">
        <f>IF(ISBLANK(発行依頼書!O49),"",TEXT(発行依頼書!O49,"M/D"))</f>
        <v/>
      </c>
      <c r="P30" s="672"/>
      <c r="Q30" s="672" t="str">
        <f>IF(ISBLANK(発行依頼書!P49),"",TEXT(発行依頼書!P49,"M/D"))</f>
        <v/>
      </c>
      <c r="R30" s="672"/>
      <c r="S30" s="672" t="str">
        <f>IF(ISBLANK(発行依頼書!Q49),"",TEXT(発行依頼書!Q49,"M/D"))</f>
        <v/>
      </c>
      <c r="T30" s="672"/>
      <c r="U30" s="672" t="str">
        <f>IF(ISBLANK(発行依頼書!R49),"",TEXT(発行依頼書!R49,"M/D"))</f>
        <v/>
      </c>
      <c r="V30" s="672"/>
      <c r="W30" s="672" t="str">
        <f>IF(ISBLANK(発行依頼書!S49),"",TEXT(発行依頼書!S49,"M/D"))</f>
        <v/>
      </c>
      <c r="X30" s="672"/>
      <c r="Y30" s="672" t="str">
        <f>IF(ISBLANK(発行依頼書!T49),"",TEXT(発行依頼書!T49,"M/D"))</f>
        <v/>
      </c>
      <c r="Z30" s="672"/>
      <c r="AA30" s="672" t="str">
        <f>IF(ISBLANK(発行依頼書!U49),"",TEXT(発行依頼書!U49,"M/D"))</f>
        <v/>
      </c>
      <c r="AB30" s="673"/>
      <c r="AC30" s="674"/>
      <c r="AD30" s="672"/>
      <c r="AE30" s="673"/>
      <c r="AF30" s="667"/>
      <c r="AG30" s="668"/>
      <c r="AH30" s="668"/>
      <c r="AI30" s="669"/>
      <c r="AJ30" s="10"/>
      <c r="AL30" s="143" t="s">
        <v>514</v>
      </c>
      <c r="AM30" s="143">
        <f>IF(AN30&gt;0,2,0)</f>
        <v>2</v>
      </c>
      <c r="AN30" s="143">
        <f>IF(RIGHT(発行依頼書!$T$34,2)="り）",2,IF(RIGHT(発行依頼書!$T$34,2)="し）",1,0))</f>
        <v>2</v>
      </c>
      <c r="AO30" s="144" t="str">
        <f>発行依頼書!K17</f>
        <v>防水施工業者</v>
      </c>
      <c r="AP30" s="143">
        <f>IF(AN30=2,発行依頼書!D17,"")</f>
        <v>0</v>
      </c>
    </row>
    <row r="31" spans="1:47" ht="17.25" customHeight="1" x14ac:dyDescent="0.15">
      <c r="A31" s="7"/>
      <c r="B31" s="670" t="str">
        <f>IF(ISBLANK(発行依頼書!F49),"",発行依頼書!F49)</f>
        <v/>
      </c>
      <c r="C31" s="663"/>
      <c r="D31" s="663"/>
      <c r="E31" s="663"/>
      <c r="F31" s="663"/>
      <c r="G31" s="663"/>
      <c r="H31" s="671"/>
      <c r="I31" s="680" t="str">
        <f>IF(ISBLANK(発行依頼書!L50),"",発行依頼書!L50)</f>
        <v/>
      </c>
      <c r="J31" s="678"/>
      <c r="K31" s="678" t="str">
        <f>IF(ISBLANK(発行依頼書!M50),"",発行依頼書!M50)</f>
        <v/>
      </c>
      <c r="L31" s="678"/>
      <c r="M31" s="678" t="str">
        <f>IF(ISBLANK(発行依頼書!N50),"",発行依頼書!N50)</f>
        <v/>
      </c>
      <c r="N31" s="678"/>
      <c r="O31" s="678" t="str">
        <f>IF(ISBLANK(発行依頼書!O50),"",発行依頼書!O50)</f>
        <v/>
      </c>
      <c r="P31" s="678"/>
      <c r="Q31" s="678" t="str">
        <f>IF(ISBLANK(発行依頼書!P50),"",発行依頼書!P50)</f>
        <v/>
      </c>
      <c r="R31" s="678"/>
      <c r="S31" s="678" t="str">
        <f>IF(ISBLANK(発行依頼書!Q50),"",発行依頼書!Q50)</f>
        <v/>
      </c>
      <c r="T31" s="678"/>
      <c r="U31" s="678" t="str">
        <f>IF(ISBLANK(発行依頼書!R50),"",発行依頼書!R50)</f>
        <v/>
      </c>
      <c r="V31" s="678"/>
      <c r="W31" s="678" t="str">
        <f>IF(ISBLANK(発行依頼書!S50),"",発行依頼書!S50)</f>
        <v/>
      </c>
      <c r="X31" s="678"/>
      <c r="Y31" s="678" t="str">
        <f>IF(ISBLANK(発行依頼書!T50),"",発行依頼書!T50)</f>
        <v/>
      </c>
      <c r="Z31" s="678"/>
      <c r="AA31" s="678" t="str">
        <f>IF(ISBLANK(発行依頼書!U50),"",発行依頼書!U50)</f>
        <v/>
      </c>
      <c r="AB31" s="679"/>
      <c r="AC31" s="680" t="str">
        <f>IF(ISBLANK(発行依頼書!W50),"",発行依頼書!W50)</f>
        <v/>
      </c>
      <c r="AD31" s="678"/>
      <c r="AE31" s="679"/>
      <c r="AF31" s="662" t="str">
        <f>IF(ISBLANK(発行依頼書!X49),"",発行依頼書!X49)</f>
        <v/>
      </c>
      <c r="AG31" s="663"/>
      <c r="AH31" s="663"/>
      <c r="AI31" s="664"/>
      <c r="AJ31" s="10"/>
      <c r="AL31" s="143" t="s">
        <v>515</v>
      </c>
      <c r="AM31" s="143">
        <f>IF(AN31&gt;0,1,0)</f>
        <v>0</v>
      </c>
      <c r="AN31" s="143">
        <f>IF(RIGHT(発行依頼書!$W$34,2)="り）",2,IF(RIGHT(発行依頼書!$W$34,2)="し）",1,0))</f>
        <v>0</v>
      </c>
      <c r="AO31" s="144">
        <f>発行依頼書!K21</f>
        <v>0</v>
      </c>
      <c r="AP31" s="143" t="str">
        <f>IF(AN31=2,発行依頼書!D21,"")</f>
        <v/>
      </c>
    </row>
    <row r="32" spans="1:47" ht="17.25" customHeight="1" x14ac:dyDescent="0.15">
      <c r="A32" s="7"/>
      <c r="B32" s="675" t="str">
        <f>IF(ISBLANK(発行依頼書!C51),"",発行依頼書!C51)</f>
        <v/>
      </c>
      <c r="C32" s="676"/>
      <c r="D32" s="676"/>
      <c r="E32" s="676"/>
      <c r="F32" s="676"/>
      <c r="G32" s="676"/>
      <c r="H32" s="677"/>
      <c r="I32" s="674" t="str">
        <f>IF(ISBLANK(発行依頼書!L51),"",TEXT(発行依頼書!L51,"M/D"))</f>
        <v/>
      </c>
      <c r="J32" s="672"/>
      <c r="K32" s="672" t="str">
        <f>IF(ISBLANK(発行依頼書!M51),"",TEXT(発行依頼書!M51,"M/D"))</f>
        <v/>
      </c>
      <c r="L32" s="672"/>
      <c r="M32" s="672" t="str">
        <f>IF(ISBLANK(発行依頼書!N51),"",TEXT(発行依頼書!N51,"M/D"))</f>
        <v/>
      </c>
      <c r="N32" s="672"/>
      <c r="O32" s="672" t="str">
        <f>IF(ISBLANK(発行依頼書!O51),"",TEXT(発行依頼書!O51,"M/D"))</f>
        <v/>
      </c>
      <c r="P32" s="672"/>
      <c r="Q32" s="672" t="str">
        <f>IF(ISBLANK(発行依頼書!P51),"",TEXT(発行依頼書!P51,"M/D"))</f>
        <v/>
      </c>
      <c r="R32" s="672"/>
      <c r="S32" s="672" t="str">
        <f>IF(ISBLANK(発行依頼書!Q51),"",TEXT(発行依頼書!Q51,"M/D"))</f>
        <v/>
      </c>
      <c r="T32" s="672"/>
      <c r="U32" s="672" t="str">
        <f>IF(ISBLANK(発行依頼書!R51),"",TEXT(発行依頼書!R51,"M/D"))</f>
        <v/>
      </c>
      <c r="V32" s="672"/>
      <c r="W32" s="672" t="str">
        <f>IF(ISBLANK(発行依頼書!S51),"",TEXT(発行依頼書!S51,"M/D"))</f>
        <v/>
      </c>
      <c r="X32" s="672"/>
      <c r="Y32" s="672" t="str">
        <f>IF(ISBLANK(発行依頼書!T51),"",TEXT(発行依頼書!T51,"M/D"))</f>
        <v/>
      </c>
      <c r="Z32" s="672"/>
      <c r="AA32" s="672" t="str">
        <f>IF(ISBLANK(発行依頼書!U51),"",TEXT(発行依頼書!U51,"M/D"))</f>
        <v/>
      </c>
      <c r="AB32" s="673"/>
      <c r="AC32" s="674"/>
      <c r="AD32" s="672"/>
      <c r="AE32" s="673"/>
      <c r="AF32" s="667"/>
      <c r="AG32" s="668"/>
      <c r="AH32" s="668"/>
      <c r="AI32" s="669"/>
      <c r="AJ32" s="10"/>
      <c r="AL32" s="143" t="s">
        <v>518</v>
      </c>
      <c r="AM32" s="143">
        <f>SUM(AM29:AM31)</f>
        <v>6</v>
      </c>
      <c r="AN32" s="143"/>
      <c r="AO32" s="143"/>
      <c r="AP32" s="143"/>
    </row>
    <row r="33" spans="1:36" ht="17.25" customHeight="1" x14ac:dyDescent="0.15">
      <c r="A33" s="7"/>
      <c r="B33" s="670" t="str">
        <f>IF(ISBLANK(発行依頼書!F51),"",発行依頼書!F51)</f>
        <v/>
      </c>
      <c r="C33" s="663"/>
      <c r="D33" s="663"/>
      <c r="E33" s="663"/>
      <c r="F33" s="663"/>
      <c r="G33" s="663"/>
      <c r="H33" s="671"/>
      <c r="I33" s="680" t="str">
        <f>IF(ISBLANK(発行依頼書!L52),"",発行依頼書!L52)</f>
        <v/>
      </c>
      <c r="J33" s="678"/>
      <c r="K33" s="678" t="str">
        <f>IF(ISBLANK(発行依頼書!M52),"",発行依頼書!M52)</f>
        <v/>
      </c>
      <c r="L33" s="678"/>
      <c r="M33" s="678" t="str">
        <f>IF(ISBLANK(発行依頼書!N52),"",発行依頼書!N52)</f>
        <v/>
      </c>
      <c r="N33" s="678"/>
      <c r="O33" s="678" t="str">
        <f>IF(ISBLANK(発行依頼書!O52),"",発行依頼書!O52)</f>
        <v/>
      </c>
      <c r="P33" s="678"/>
      <c r="Q33" s="678" t="str">
        <f>IF(ISBLANK(発行依頼書!P52),"",発行依頼書!P52)</f>
        <v/>
      </c>
      <c r="R33" s="678"/>
      <c r="S33" s="678" t="str">
        <f>IF(ISBLANK(発行依頼書!Q52),"",発行依頼書!Q52)</f>
        <v/>
      </c>
      <c r="T33" s="678"/>
      <c r="U33" s="678" t="str">
        <f>IF(ISBLANK(発行依頼書!R52),"",発行依頼書!R52)</f>
        <v/>
      </c>
      <c r="V33" s="678"/>
      <c r="W33" s="678" t="str">
        <f>IF(ISBLANK(発行依頼書!S52),"",発行依頼書!S52)</f>
        <v/>
      </c>
      <c r="X33" s="678"/>
      <c r="Y33" s="678" t="str">
        <f>IF(ISBLANK(発行依頼書!T52),"",発行依頼書!T52)</f>
        <v/>
      </c>
      <c r="Z33" s="678"/>
      <c r="AA33" s="678" t="str">
        <f>IF(ISBLANK(発行依頼書!U52),"",発行依頼書!U52)</f>
        <v/>
      </c>
      <c r="AB33" s="679"/>
      <c r="AC33" s="680" t="str">
        <f>IF(ISBLANK(発行依頼書!W52),"",発行依頼書!W52)</f>
        <v/>
      </c>
      <c r="AD33" s="678"/>
      <c r="AE33" s="679"/>
      <c r="AF33" s="662" t="str">
        <f>IF(ISBLANK(発行依頼書!X51),"",発行依頼書!X51)</f>
        <v/>
      </c>
      <c r="AG33" s="663"/>
      <c r="AH33" s="663"/>
      <c r="AI33" s="664"/>
      <c r="AJ33" s="10"/>
    </row>
    <row r="34" spans="1:36" ht="17.25" customHeight="1" x14ac:dyDescent="0.15">
      <c r="A34" s="7"/>
      <c r="B34" s="675" t="str">
        <f>IF(ISBLANK(発行依頼書!C53),"",発行依頼書!C53)</f>
        <v/>
      </c>
      <c r="C34" s="676"/>
      <c r="D34" s="676"/>
      <c r="E34" s="676"/>
      <c r="F34" s="676"/>
      <c r="G34" s="676"/>
      <c r="H34" s="677"/>
      <c r="I34" s="674" t="str">
        <f>IF(ISBLANK(発行依頼書!L53),"",TEXT(発行依頼書!L53,"M/D"))</f>
        <v/>
      </c>
      <c r="J34" s="672"/>
      <c r="K34" s="672" t="str">
        <f>IF(ISBLANK(発行依頼書!M53),"",TEXT(発行依頼書!M53,"M/D"))</f>
        <v/>
      </c>
      <c r="L34" s="672"/>
      <c r="M34" s="672" t="str">
        <f>IF(ISBLANK(発行依頼書!N53),"",TEXT(発行依頼書!N53,"M/D"))</f>
        <v/>
      </c>
      <c r="N34" s="672"/>
      <c r="O34" s="672" t="str">
        <f>IF(ISBLANK(発行依頼書!O53),"",TEXT(発行依頼書!O53,"M/D"))</f>
        <v/>
      </c>
      <c r="P34" s="672"/>
      <c r="Q34" s="672" t="str">
        <f>IF(ISBLANK(発行依頼書!P53),"",TEXT(発行依頼書!P53,"M/D"))</f>
        <v/>
      </c>
      <c r="R34" s="672"/>
      <c r="S34" s="672" t="str">
        <f>IF(ISBLANK(発行依頼書!Q53),"",TEXT(発行依頼書!Q53,"M/D"))</f>
        <v/>
      </c>
      <c r="T34" s="672"/>
      <c r="U34" s="672" t="str">
        <f>IF(ISBLANK(発行依頼書!R53),"",TEXT(発行依頼書!R53,"M/D"))</f>
        <v/>
      </c>
      <c r="V34" s="672"/>
      <c r="W34" s="672" t="str">
        <f>IF(ISBLANK(発行依頼書!S53),"",TEXT(発行依頼書!S53,"M/D"))</f>
        <v/>
      </c>
      <c r="X34" s="672"/>
      <c r="Y34" s="672" t="str">
        <f>IF(ISBLANK(発行依頼書!T53),"",TEXT(発行依頼書!T53,"M/D"))</f>
        <v/>
      </c>
      <c r="Z34" s="672"/>
      <c r="AA34" s="672" t="str">
        <f>IF(ISBLANK(発行依頼書!U53),"",TEXT(発行依頼書!U53,"M/D"))</f>
        <v/>
      </c>
      <c r="AB34" s="673"/>
      <c r="AC34" s="674"/>
      <c r="AD34" s="672"/>
      <c r="AE34" s="673"/>
      <c r="AF34" s="667"/>
      <c r="AG34" s="668"/>
      <c r="AH34" s="668"/>
      <c r="AI34" s="669"/>
      <c r="AJ34" s="10"/>
    </row>
    <row r="35" spans="1:36" ht="17.25" customHeight="1" x14ac:dyDescent="0.15">
      <c r="A35" s="7"/>
      <c r="B35" s="670" t="str">
        <f>IF(ISBLANK(発行依頼書!F53),"",発行依頼書!F53)</f>
        <v/>
      </c>
      <c r="C35" s="663"/>
      <c r="D35" s="663"/>
      <c r="E35" s="663"/>
      <c r="F35" s="663"/>
      <c r="G35" s="663"/>
      <c r="H35" s="671"/>
      <c r="I35" s="680" t="str">
        <f>IF(ISBLANK(発行依頼書!L54),"",発行依頼書!L54)</f>
        <v/>
      </c>
      <c r="J35" s="678"/>
      <c r="K35" s="678" t="str">
        <f>IF(ISBLANK(発行依頼書!M54),"",発行依頼書!M54)</f>
        <v/>
      </c>
      <c r="L35" s="678"/>
      <c r="M35" s="678" t="str">
        <f>IF(ISBLANK(発行依頼書!N54),"",発行依頼書!N54)</f>
        <v/>
      </c>
      <c r="N35" s="678"/>
      <c r="O35" s="678" t="str">
        <f>IF(ISBLANK(発行依頼書!O54),"",発行依頼書!O54)</f>
        <v/>
      </c>
      <c r="P35" s="678"/>
      <c r="Q35" s="678" t="str">
        <f>IF(ISBLANK(発行依頼書!P54),"",発行依頼書!P54)</f>
        <v/>
      </c>
      <c r="R35" s="678"/>
      <c r="S35" s="678" t="str">
        <f>IF(ISBLANK(発行依頼書!Q54),"",発行依頼書!Q54)</f>
        <v/>
      </c>
      <c r="T35" s="678"/>
      <c r="U35" s="678" t="str">
        <f>IF(ISBLANK(発行依頼書!R54),"",発行依頼書!R54)</f>
        <v/>
      </c>
      <c r="V35" s="678"/>
      <c r="W35" s="678" t="str">
        <f>IF(ISBLANK(発行依頼書!S54),"",発行依頼書!S54)</f>
        <v/>
      </c>
      <c r="X35" s="678"/>
      <c r="Y35" s="678" t="str">
        <f>IF(ISBLANK(発行依頼書!T54),"",発行依頼書!T54)</f>
        <v/>
      </c>
      <c r="Z35" s="678"/>
      <c r="AA35" s="678" t="str">
        <f>IF(ISBLANK(発行依頼書!U54),"",発行依頼書!U54)</f>
        <v/>
      </c>
      <c r="AB35" s="679"/>
      <c r="AC35" s="680" t="str">
        <f>IF(ISBLANK(発行依頼書!W54),"",発行依頼書!W54)</f>
        <v/>
      </c>
      <c r="AD35" s="678"/>
      <c r="AE35" s="679"/>
      <c r="AF35" s="662" t="str">
        <f>IF(ISBLANK(発行依頼書!X53),"",発行依頼書!X53)</f>
        <v/>
      </c>
      <c r="AG35" s="663"/>
      <c r="AH35" s="663"/>
      <c r="AI35" s="664"/>
      <c r="AJ35" s="10"/>
    </row>
    <row r="36" spans="1:36" ht="17.25" customHeight="1" x14ac:dyDescent="0.15">
      <c r="A36" s="7"/>
      <c r="B36" s="675" t="str">
        <f>IF(ISBLANK(発行依頼書!C55),"",発行依頼書!C55)</f>
        <v/>
      </c>
      <c r="C36" s="676"/>
      <c r="D36" s="676"/>
      <c r="E36" s="676"/>
      <c r="F36" s="676"/>
      <c r="G36" s="676"/>
      <c r="H36" s="677"/>
      <c r="I36" s="674" t="str">
        <f>IF(ISBLANK(発行依頼書!L55),"",TEXT(発行依頼書!L55,"M/D"))</f>
        <v/>
      </c>
      <c r="J36" s="672"/>
      <c r="K36" s="672" t="str">
        <f>IF(ISBLANK(発行依頼書!M55),"",TEXT(発行依頼書!M55,"M/D"))</f>
        <v/>
      </c>
      <c r="L36" s="672"/>
      <c r="M36" s="672" t="str">
        <f>IF(ISBLANK(発行依頼書!N55),"",TEXT(発行依頼書!N55,"M/D"))</f>
        <v/>
      </c>
      <c r="N36" s="672"/>
      <c r="O36" s="672" t="str">
        <f>IF(ISBLANK(発行依頼書!O55),"",TEXT(発行依頼書!O55,"M/D"))</f>
        <v/>
      </c>
      <c r="P36" s="672"/>
      <c r="Q36" s="672" t="str">
        <f>IF(ISBLANK(発行依頼書!P55),"",TEXT(発行依頼書!P55,"M/D"))</f>
        <v/>
      </c>
      <c r="R36" s="672"/>
      <c r="S36" s="672" t="str">
        <f>IF(ISBLANK(発行依頼書!Q55),"",TEXT(発行依頼書!Q55,"M/D"))</f>
        <v/>
      </c>
      <c r="T36" s="672"/>
      <c r="U36" s="672" t="str">
        <f>IF(ISBLANK(発行依頼書!R55),"",TEXT(発行依頼書!R55,"M/D"))</f>
        <v/>
      </c>
      <c r="V36" s="672"/>
      <c r="W36" s="672" t="str">
        <f>IF(ISBLANK(発行依頼書!S55),"",TEXT(発行依頼書!S55,"M/D"))</f>
        <v/>
      </c>
      <c r="X36" s="672"/>
      <c r="Y36" s="672" t="str">
        <f>IF(ISBLANK(発行依頼書!T55),"",TEXT(発行依頼書!T55,"M/D"))</f>
        <v/>
      </c>
      <c r="Z36" s="672"/>
      <c r="AA36" s="672" t="str">
        <f>IF(ISBLANK(発行依頼書!U55),"",TEXT(発行依頼書!U55,"M/D"))</f>
        <v/>
      </c>
      <c r="AB36" s="673"/>
      <c r="AC36" s="674"/>
      <c r="AD36" s="672"/>
      <c r="AE36" s="673"/>
      <c r="AF36" s="667"/>
      <c r="AG36" s="668"/>
      <c r="AH36" s="668"/>
      <c r="AI36" s="669"/>
      <c r="AJ36" s="10"/>
    </row>
    <row r="37" spans="1:36" ht="17.25" customHeight="1" x14ac:dyDescent="0.15">
      <c r="A37" s="7"/>
      <c r="B37" s="670" t="str">
        <f>IF(ISBLANK(発行依頼書!F55),"",発行依頼書!F55)</f>
        <v/>
      </c>
      <c r="C37" s="663"/>
      <c r="D37" s="663"/>
      <c r="E37" s="663"/>
      <c r="F37" s="663"/>
      <c r="G37" s="663"/>
      <c r="H37" s="671"/>
      <c r="I37" s="680" t="str">
        <f>IF(ISBLANK(発行依頼書!L56),"",発行依頼書!L56)</f>
        <v/>
      </c>
      <c r="J37" s="678"/>
      <c r="K37" s="678" t="str">
        <f>IF(ISBLANK(発行依頼書!M56),"",発行依頼書!M56)</f>
        <v/>
      </c>
      <c r="L37" s="678"/>
      <c r="M37" s="678" t="str">
        <f>IF(ISBLANK(発行依頼書!N56),"",発行依頼書!N56)</f>
        <v/>
      </c>
      <c r="N37" s="678"/>
      <c r="O37" s="678" t="str">
        <f>IF(ISBLANK(発行依頼書!O56),"",発行依頼書!O56)</f>
        <v/>
      </c>
      <c r="P37" s="678"/>
      <c r="Q37" s="678" t="str">
        <f>IF(ISBLANK(発行依頼書!P56),"",発行依頼書!P56)</f>
        <v/>
      </c>
      <c r="R37" s="678"/>
      <c r="S37" s="678" t="str">
        <f>IF(ISBLANK(発行依頼書!Q56),"",発行依頼書!Q56)</f>
        <v/>
      </c>
      <c r="T37" s="678"/>
      <c r="U37" s="678" t="str">
        <f>IF(ISBLANK(発行依頼書!R56),"",発行依頼書!R56)</f>
        <v/>
      </c>
      <c r="V37" s="678"/>
      <c r="W37" s="678" t="str">
        <f>IF(ISBLANK(発行依頼書!S56),"",発行依頼書!S56)</f>
        <v/>
      </c>
      <c r="X37" s="678"/>
      <c r="Y37" s="678" t="str">
        <f>IF(ISBLANK(発行依頼書!T56),"",発行依頼書!T56)</f>
        <v/>
      </c>
      <c r="Z37" s="678"/>
      <c r="AA37" s="678" t="str">
        <f>IF(ISBLANK(発行依頼書!U56),"",発行依頼書!U56)</f>
        <v/>
      </c>
      <c r="AB37" s="679"/>
      <c r="AC37" s="680" t="str">
        <f>IF(ISBLANK(発行依頼書!W56),"",発行依頼書!W56)</f>
        <v/>
      </c>
      <c r="AD37" s="678"/>
      <c r="AE37" s="679"/>
      <c r="AF37" s="662" t="str">
        <f>IF(ISBLANK(発行依頼書!X55),"",発行依頼書!X55)</f>
        <v/>
      </c>
      <c r="AG37" s="663"/>
      <c r="AH37" s="663"/>
      <c r="AI37" s="664"/>
      <c r="AJ37" s="10"/>
    </row>
    <row r="38" spans="1:36" ht="17.25" customHeight="1" x14ac:dyDescent="0.15">
      <c r="A38" s="7"/>
      <c r="B38" s="675" t="str">
        <f>IF(ISBLANK(発行依頼書!C57),"",発行依頼書!C57)</f>
        <v/>
      </c>
      <c r="C38" s="676"/>
      <c r="D38" s="676"/>
      <c r="E38" s="676"/>
      <c r="F38" s="676"/>
      <c r="G38" s="676"/>
      <c r="H38" s="677"/>
      <c r="I38" s="674" t="str">
        <f>IF(ISBLANK(発行依頼書!L57),"",TEXT(発行依頼書!L57,"M/D"))</f>
        <v/>
      </c>
      <c r="J38" s="672"/>
      <c r="K38" s="672" t="str">
        <f>IF(ISBLANK(発行依頼書!M57),"",TEXT(発行依頼書!M57,"M/D"))</f>
        <v/>
      </c>
      <c r="L38" s="672"/>
      <c r="M38" s="672" t="str">
        <f>IF(ISBLANK(発行依頼書!N57),"",TEXT(発行依頼書!N57,"M/D"))</f>
        <v/>
      </c>
      <c r="N38" s="672"/>
      <c r="O38" s="672" t="str">
        <f>IF(ISBLANK(発行依頼書!O57),"",TEXT(発行依頼書!O57,"M/D"))</f>
        <v/>
      </c>
      <c r="P38" s="672"/>
      <c r="Q38" s="672" t="str">
        <f>IF(ISBLANK(発行依頼書!P57),"",TEXT(発行依頼書!P57,"M/D"))</f>
        <v/>
      </c>
      <c r="R38" s="672"/>
      <c r="S38" s="672" t="str">
        <f>IF(ISBLANK(発行依頼書!Q57),"",TEXT(発行依頼書!Q57,"M/D"))</f>
        <v/>
      </c>
      <c r="T38" s="672"/>
      <c r="U38" s="672" t="str">
        <f>IF(ISBLANK(発行依頼書!R57),"",TEXT(発行依頼書!R57,"M/D"))</f>
        <v/>
      </c>
      <c r="V38" s="672"/>
      <c r="W38" s="672" t="str">
        <f>IF(ISBLANK(発行依頼書!S57),"",TEXT(発行依頼書!S57,"M/D"))</f>
        <v/>
      </c>
      <c r="X38" s="672"/>
      <c r="Y38" s="672" t="str">
        <f>IF(ISBLANK(発行依頼書!T57),"",TEXT(発行依頼書!T57,"M/D"))</f>
        <v/>
      </c>
      <c r="Z38" s="672"/>
      <c r="AA38" s="672" t="str">
        <f>IF(ISBLANK(発行依頼書!U57),"",TEXT(発行依頼書!U57,"M/D"))</f>
        <v/>
      </c>
      <c r="AB38" s="673"/>
      <c r="AC38" s="674"/>
      <c r="AD38" s="672"/>
      <c r="AE38" s="673"/>
      <c r="AF38" s="667"/>
      <c r="AG38" s="668"/>
      <c r="AH38" s="668"/>
      <c r="AI38" s="669"/>
      <c r="AJ38" s="10"/>
    </row>
    <row r="39" spans="1:36" ht="17.25" customHeight="1" x14ac:dyDescent="0.15">
      <c r="A39" s="7"/>
      <c r="B39" s="670" t="str">
        <f>IF(ISBLANK(発行依頼書!F57),"",発行依頼書!F57)</f>
        <v/>
      </c>
      <c r="C39" s="663"/>
      <c r="D39" s="663"/>
      <c r="E39" s="663"/>
      <c r="F39" s="663"/>
      <c r="G39" s="663"/>
      <c r="H39" s="671"/>
      <c r="I39" s="680" t="str">
        <f>IF(ISBLANK(発行依頼書!L58),"",発行依頼書!L58)</f>
        <v/>
      </c>
      <c r="J39" s="678"/>
      <c r="K39" s="678" t="str">
        <f>IF(ISBLANK(発行依頼書!M58),"",発行依頼書!M58)</f>
        <v/>
      </c>
      <c r="L39" s="678"/>
      <c r="M39" s="678" t="str">
        <f>IF(ISBLANK(発行依頼書!N58),"",発行依頼書!N58)</f>
        <v/>
      </c>
      <c r="N39" s="678"/>
      <c r="O39" s="678" t="str">
        <f>IF(ISBLANK(発行依頼書!O58),"",発行依頼書!O58)</f>
        <v/>
      </c>
      <c r="P39" s="678"/>
      <c r="Q39" s="678" t="str">
        <f>IF(ISBLANK(発行依頼書!P58),"",発行依頼書!P58)</f>
        <v/>
      </c>
      <c r="R39" s="678"/>
      <c r="S39" s="678" t="str">
        <f>IF(ISBLANK(発行依頼書!Q58),"",発行依頼書!Q58)</f>
        <v/>
      </c>
      <c r="T39" s="678"/>
      <c r="U39" s="678" t="str">
        <f>IF(ISBLANK(発行依頼書!R58),"",発行依頼書!R58)</f>
        <v/>
      </c>
      <c r="V39" s="678"/>
      <c r="W39" s="678" t="str">
        <f>IF(ISBLANK(発行依頼書!S58),"",発行依頼書!S58)</f>
        <v/>
      </c>
      <c r="X39" s="678"/>
      <c r="Y39" s="678" t="str">
        <f>IF(ISBLANK(発行依頼書!T58),"",発行依頼書!T58)</f>
        <v/>
      </c>
      <c r="Z39" s="678"/>
      <c r="AA39" s="678" t="str">
        <f>IF(ISBLANK(発行依頼書!U58),"",発行依頼書!U58)</f>
        <v/>
      </c>
      <c r="AB39" s="679"/>
      <c r="AC39" s="680" t="str">
        <f>IF(ISBLANK(発行依頼書!W58),"",発行依頼書!W58)</f>
        <v/>
      </c>
      <c r="AD39" s="678"/>
      <c r="AE39" s="679"/>
      <c r="AF39" s="662" t="str">
        <f>IF(ISBLANK(発行依頼書!X57),"",発行依頼書!X57)</f>
        <v/>
      </c>
      <c r="AG39" s="663"/>
      <c r="AH39" s="663"/>
      <c r="AI39" s="664"/>
      <c r="AJ39" s="10"/>
    </row>
    <row r="40" spans="1:36" ht="17.25" customHeight="1" x14ac:dyDescent="0.15">
      <c r="A40" s="7"/>
      <c r="B40" s="675" t="str">
        <f>IF(ISBLANK(発行依頼書!C59),"",発行依頼書!C59)</f>
        <v/>
      </c>
      <c r="C40" s="676"/>
      <c r="D40" s="676"/>
      <c r="E40" s="676"/>
      <c r="F40" s="676"/>
      <c r="G40" s="676"/>
      <c r="H40" s="677"/>
      <c r="I40" s="674" t="str">
        <f>IF(ISBLANK(発行依頼書!L59),"",TEXT(発行依頼書!L59,"M/D"))</f>
        <v/>
      </c>
      <c r="J40" s="672"/>
      <c r="K40" s="672" t="str">
        <f>IF(ISBLANK(発行依頼書!M59),"",TEXT(発行依頼書!M59,"M/D"))</f>
        <v/>
      </c>
      <c r="L40" s="672"/>
      <c r="M40" s="672" t="str">
        <f>IF(ISBLANK(発行依頼書!N59),"",TEXT(発行依頼書!N59,"M/D"))</f>
        <v/>
      </c>
      <c r="N40" s="672"/>
      <c r="O40" s="672" t="str">
        <f>IF(ISBLANK(発行依頼書!O59),"",TEXT(発行依頼書!O59,"M/D"))</f>
        <v/>
      </c>
      <c r="P40" s="672"/>
      <c r="Q40" s="672" t="str">
        <f>IF(ISBLANK(発行依頼書!P59),"",TEXT(発行依頼書!P59,"M/D"))</f>
        <v/>
      </c>
      <c r="R40" s="672"/>
      <c r="S40" s="672" t="str">
        <f>IF(ISBLANK(発行依頼書!Q59),"",TEXT(発行依頼書!Q59,"M/D"))</f>
        <v/>
      </c>
      <c r="T40" s="672"/>
      <c r="U40" s="672" t="str">
        <f>IF(ISBLANK(発行依頼書!R59),"",TEXT(発行依頼書!R59,"M/D"))</f>
        <v/>
      </c>
      <c r="V40" s="672"/>
      <c r="W40" s="672" t="str">
        <f>IF(ISBLANK(発行依頼書!S59),"",TEXT(発行依頼書!S59,"M/D"))</f>
        <v/>
      </c>
      <c r="X40" s="672"/>
      <c r="Y40" s="672" t="str">
        <f>IF(ISBLANK(発行依頼書!T59),"",TEXT(発行依頼書!T59,"M/D"))</f>
        <v/>
      </c>
      <c r="Z40" s="672"/>
      <c r="AA40" s="672" t="str">
        <f>IF(ISBLANK(発行依頼書!U59),"",TEXT(発行依頼書!U59,"M/D"))</f>
        <v/>
      </c>
      <c r="AB40" s="673"/>
      <c r="AC40" s="674"/>
      <c r="AD40" s="672"/>
      <c r="AE40" s="673"/>
      <c r="AF40" s="667"/>
      <c r="AG40" s="668"/>
      <c r="AH40" s="668"/>
      <c r="AI40" s="669"/>
      <c r="AJ40" s="10"/>
    </row>
    <row r="41" spans="1:36" ht="17.25" customHeight="1" x14ac:dyDescent="0.15">
      <c r="A41" s="7"/>
      <c r="B41" s="670" t="str">
        <f>IF(ISBLANK(発行依頼書!F59),"",発行依頼書!F59)</f>
        <v/>
      </c>
      <c r="C41" s="663"/>
      <c r="D41" s="663"/>
      <c r="E41" s="663"/>
      <c r="F41" s="663"/>
      <c r="G41" s="663"/>
      <c r="H41" s="671"/>
      <c r="I41" s="680" t="str">
        <f>IF(ISBLANK(発行依頼書!L60),"",発行依頼書!L60)</f>
        <v/>
      </c>
      <c r="J41" s="678"/>
      <c r="K41" s="678" t="str">
        <f>IF(ISBLANK(発行依頼書!M60),"",発行依頼書!M60)</f>
        <v/>
      </c>
      <c r="L41" s="678"/>
      <c r="M41" s="678" t="str">
        <f>IF(ISBLANK(発行依頼書!N60),"",発行依頼書!N60)</f>
        <v/>
      </c>
      <c r="N41" s="678"/>
      <c r="O41" s="678" t="str">
        <f>IF(ISBLANK(発行依頼書!O60),"",発行依頼書!O60)</f>
        <v/>
      </c>
      <c r="P41" s="678"/>
      <c r="Q41" s="678" t="str">
        <f>IF(ISBLANK(発行依頼書!P60),"",発行依頼書!P60)</f>
        <v/>
      </c>
      <c r="R41" s="678"/>
      <c r="S41" s="678" t="str">
        <f>IF(ISBLANK(発行依頼書!Q60),"",発行依頼書!Q60)</f>
        <v/>
      </c>
      <c r="T41" s="678"/>
      <c r="U41" s="678" t="str">
        <f>IF(ISBLANK(発行依頼書!R60),"",発行依頼書!R60)</f>
        <v/>
      </c>
      <c r="V41" s="678"/>
      <c r="W41" s="678" t="str">
        <f>IF(ISBLANK(発行依頼書!S60),"",発行依頼書!S60)</f>
        <v/>
      </c>
      <c r="X41" s="678"/>
      <c r="Y41" s="678" t="str">
        <f>IF(ISBLANK(発行依頼書!T60),"",発行依頼書!T60)</f>
        <v/>
      </c>
      <c r="Z41" s="678"/>
      <c r="AA41" s="678" t="str">
        <f>IF(ISBLANK(発行依頼書!U60),"",発行依頼書!U60)</f>
        <v/>
      </c>
      <c r="AB41" s="679"/>
      <c r="AC41" s="680" t="str">
        <f>IF(ISBLANK(発行依頼書!W60),"",発行依頼書!W60)</f>
        <v/>
      </c>
      <c r="AD41" s="678"/>
      <c r="AE41" s="679"/>
      <c r="AF41" s="662" t="str">
        <f>IF(ISBLANK(発行依頼書!X59),"",発行依頼書!X59)</f>
        <v/>
      </c>
      <c r="AG41" s="663"/>
      <c r="AH41" s="663"/>
      <c r="AI41" s="664"/>
      <c r="AJ41" s="10"/>
    </row>
    <row r="42" spans="1:36" ht="17.25" customHeight="1" x14ac:dyDescent="0.15">
      <c r="A42" s="7"/>
      <c r="B42" s="675" t="str">
        <f>IF(ISBLANK(発行依頼書!C61),"",発行依頼書!C61)</f>
        <v/>
      </c>
      <c r="C42" s="676"/>
      <c r="D42" s="676"/>
      <c r="E42" s="676"/>
      <c r="F42" s="676"/>
      <c r="G42" s="676"/>
      <c r="H42" s="677"/>
      <c r="I42" s="674" t="str">
        <f>IF(ISBLANK(発行依頼書!L61),"",TEXT(発行依頼書!L61,"M/D"))</f>
        <v/>
      </c>
      <c r="J42" s="672"/>
      <c r="K42" s="672" t="str">
        <f>IF(ISBLANK(発行依頼書!M61),"",TEXT(発行依頼書!M61,"M/D"))</f>
        <v/>
      </c>
      <c r="L42" s="672"/>
      <c r="M42" s="672" t="str">
        <f>IF(ISBLANK(発行依頼書!N61),"",TEXT(発行依頼書!N61,"M/D"))</f>
        <v/>
      </c>
      <c r="N42" s="672"/>
      <c r="O42" s="672" t="str">
        <f>IF(ISBLANK(発行依頼書!O61),"",TEXT(発行依頼書!O61,"M/D"))</f>
        <v/>
      </c>
      <c r="P42" s="672"/>
      <c r="Q42" s="672" t="str">
        <f>IF(ISBLANK(発行依頼書!P61),"",TEXT(発行依頼書!P61,"M/D"))</f>
        <v/>
      </c>
      <c r="R42" s="672"/>
      <c r="S42" s="672" t="str">
        <f>IF(ISBLANK(発行依頼書!Q61),"",TEXT(発行依頼書!Q61,"M/D"))</f>
        <v/>
      </c>
      <c r="T42" s="672"/>
      <c r="U42" s="672" t="str">
        <f>IF(ISBLANK(発行依頼書!R61),"",TEXT(発行依頼書!R61,"M/D"))</f>
        <v/>
      </c>
      <c r="V42" s="672"/>
      <c r="W42" s="672" t="str">
        <f>IF(ISBLANK(発行依頼書!S61),"",TEXT(発行依頼書!S61,"M/D"))</f>
        <v/>
      </c>
      <c r="X42" s="672"/>
      <c r="Y42" s="672" t="str">
        <f>IF(ISBLANK(発行依頼書!T61),"",TEXT(発行依頼書!T61,"M/D"))</f>
        <v/>
      </c>
      <c r="Z42" s="672"/>
      <c r="AA42" s="672" t="str">
        <f>IF(ISBLANK(発行依頼書!U61),"",TEXT(発行依頼書!U61,"M/D"))</f>
        <v/>
      </c>
      <c r="AB42" s="673"/>
      <c r="AC42" s="674"/>
      <c r="AD42" s="672"/>
      <c r="AE42" s="673"/>
      <c r="AF42" s="667"/>
      <c r="AG42" s="668"/>
      <c r="AH42" s="668"/>
      <c r="AI42" s="669"/>
      <c r="AJ42" s="10"/>
    </row>
    <row r="43" spans="1:36" ht="17.25" customHeight="1" x14ac:dyDescent="0.15">
      <c r="A43" s="7"/>
      <c r="B43" s="670" t="str">
        <f>IF(ISBLANK(発行依頼書!F61),"",発行依頼書!F61)</f>
        <v/>
      </c>
      <c r="C43" s="663"/>
      <c r="D43" s="663"/>
      <c r="E43" s="663"/>
      <c r="F43" s="663"/>
      <c r="G43" s="663"/>
      <c r="H43" s="671"/>
      <c r="I43" s="680" t="str">
        <f>IF(ISBLANK(発行依頼書!L62),"",発行依頼書!L62)</f>
        <v/>
      </c>
      <c r="J43" s="678"/>
      <c r="K43" s="678" t="str">
        <f>IF(ISBLANK(発行依頼書!M62),"",発行依頼書!M62)</f>
        <v/>
      </c>
      <c r="L43" s="678"/>
      <c r="M43" s="678" t="str">
        <f>IF(ISBLANK(発行依頼書!N62),"",発行依頼書!N62)</f>
        <v/>
      </c>
      <c r="N43" s="678"/>
      <c r="O43" s="678" t="str">
        <f>IF(ISBLANK(発行依頼書!O62),"",発行依頼書!O62)</f>
        <v/>
      </c>
      <c r="P43" s="678"/>
      <c r="Q43" s="678" t="str">
        <f>IF(ISBLANK(発行依頼書!P62),"",発行依頼書!P62)</f>
        <v/>
      </c>
      <c r="R43" s="678"/>
      <c r="S43" s="678" t="str">
        <f>IF(ISBLANK(発行依頼書!Q62),"",発行依頼書!Q62)</f>
        <v/>
      </c>
      <c r="T43" s="678"/>
      <c r="U43" s="678" t="str">
        <f>IF(ISBLANK(発行依頼書!R62),"",発行依頼書!R62)</f>
        <v/>
      </c>
      <c r="V43" s="678"/>
      <c r="W43" s="678" t="str">
        <f>IF(ISBLANK(発行依頼書!S62),"",発行依頼書!S62)</f>
        <v/>
      </c>
      <c r="X43" s="678"/>
      <c r="Y43" s="678" t="str">
        <f>IF(ISBLANK(発行依頼書!T62),"",発行依頼書!T62)</f>
        <v/>
      </c>
      <c r="Z43" s="678"/>
      <c r="AA43" s="678" t="str">
        <f>IF(ISBLANK(発行依頼書!U62),"",発行依頼書!U62)</f>
        <v/>
      </c>
      <c r="AB43" s="679"/>
      <c r="AC43" s="680" t="str">
        <f>IF(ISBLANK(発行依頼書!W62),"",発行依頼書!W62)</f>
        <v/>
      </c>
      <c r="AD43" s="678"/>
      <c r="AE43" s="679"/>
      <c r="AF43" s="662" t="str">
        <f>IF(ISBLANK(発行依頼書!X61),"",発行依頼書!X61)</f>
        <v/>
      </c>
      <c r="AG43" s="663"/>
      <c r="AH43" s="663"/>
      <c r="AI43" s="664"/>
      <c r="AJ43" s="10"/>
    </row>
    <row r="44" spans="1:36" ht="17.25" customHeight="1" x14ac:dyDescent="0.15">
      <c r="A44" s="7"/>
      <c r="B44" s="675" t="str">
        <f>IF(ISBLANK(発行依頼書!C63),"",発行依頼書!C63)</f>
        <v/>
      </c>
      <c r="C44" s="676"/>
      <c r="D44" s="676"/>
      <c r="E44" s="676"/>
      <c r="F44" s="676"/>
      <c r="G44" s="676"/>
      <c r="H44" s="677"/>
      <c r="I44" s="674" t="str">
        <f>IF(ISBLANK(発行依頼書!L63),"",TEXT(発行依頼書!L63,"M/D"))</f>
        <v/>
      </c>
      <c r="J44" s="672"/>
      <c r="K44" s="672" t="str">
        <f>IF(ISBLANK(発行依頼書!M63),"",TEXT(発行依頼書!M63,"M/D"))</f>
        <v/>
      </c>
      <c r="L44" s="672"/>
      <c r="M44" s="672" t="str">
        <f>IF(ISBLANK(発行依頼書!N63),"",TEXT(発行依頼書!N63,"M/D"))</f>
        <v/>
      </c>
      <c r="N44" s="672"/>
      <c r="O44" s="672" t="str">
        <f>IF(ISBLANK(発行依頼書!O63),"",TEXT(発行依頼書!O63,"M/D"))</f>
        <v/>
      </c>
      <c r="P44" s="672"/>
      <c r="Q44" s="672" t="str">
        <f>IF(ISBLANK(発行依頼書!P63),"",TEXT(発行依頼書!P63,"M/D"))</f>
        <v/>
      </c>
      <c r="R44" s="672"/>
      <c r="S44" s="672" t="str">
        <f>IF(ISBLANK(発行依頼書!Q63),"",TEXT(発行依頼書!Q63,"M/D"))</f>
        <v/>
      </c>
      <c r="T44" s="672"/>
      <c r="U44" s="672" t="str">
        <f>IF(ISBLANK(発行依頼書!R63),"",TEXT(発行依頼書!R63,"M/D"))</f>
        <v/>
      </c>
      <c r="V44" s="672"/>
      <c r="W44" s="672" t="str">
        <f>IF(ISBLANK(発行依頼書!S63),"",TEXT(発行依頼書!S63,"M/D"))</f>
        <v/>
      </c>
      <c r="X44" s="672"/>
      <c r="Y44" s="672" t="str">
        <f>IF(ISBLANK(発行依頼書!T63),"",TEXT(発行依頼書!T63,"M/D"))</f>
        <v/>
      </c>
      <c r="Z44" s="672"/>
      <c r="AA44" s="672" t="str">
        <f>IF(ISBLANK(発行依頼書!U63),"",TEXT(発行依頼書!U63,"M/D"))</f>
        <v/>
      </c>
      <c r="AB44" s="673"/>
      <c r="AC44" s="674"/>
      <c r="AD44" s="672"/>
      <c r="AE44" s="673"/>
      <c r="AF44" s="667"/>
      <c r="AG44" s="668"/>
      <c r="AH44" s="668"/>
      <c r="AI44" s="669"/>
      <c r="AJ44" s="10"/>
    </row>
    <row r="45" spans="1:36" ht="17.25" customHeight="1" x14ac:dyDescent="0.15">
      <c r="A45" s="7"/>
      <c r="B45" s="670" t="str">
        <f>IF(ISBLANK(発行依頼書!F63),"",発行依頼書!F63)</f>
        <v/>
      </c>
      <c r="C45" s="663"/>
      <c r="D45" s="663"/>
      <c r="E45" s="663"/>
      <c r="F45" s="663"/>
      <c r="G45" s="663"/>
      <c r="H45" s="671"/>
      <c r="I45" s="680" t="str">
        <f>IF(ISBLANK(発行依頼書!L64),"",発行依頼書!L64)</f>
        <v/>
      </c>
      <c r="J45" s="678"/>
      <c r="K45" s="678" t="str">
        <f>IF(ISBLANK(発行依頼書!M64),"",発行依頼書!M64)</f>
        <v/>
      </c>
      <c r="L45" s="678"/>
      <c r="M45" s="678" t="str">
        <f>IF(ISBLANK(発行依頼書!N64),"",発行依頼書!N64)</f>
        <v/>
      </c>
      <c r="N45" s="678"/>
      <c r="O45" s="678" t="str">
        <f>IF(ISBLANK(発行依頼書!O64),"",発行依頼書!O64)</f>
        <v/>
      </c>
      <c r="P45" s="678"/>
      <c r="Q45" s="678" t="str">
        <f>IF(ISBLANK(発行依頼書!P64),"",発行依頼書!P64)</f>
        <v/>
      </c>
      <c r="R45" s="678"/>
      <c r="S45" s="678" t="str">
        <f>IF(ISBLANK(発行依頼書!Q64),"",発行依頼書!Q64)</f>
        <v/>
      </c>
      <c r="T45" s="678"/>
      <c r="U45" s="678" t="str">
        <f>IF(ISBLANK(発行依頼書!R64),"",発行依頼書!R64)</f>
        <v/>
      </c>
      <c r="V45" s="678"/>
      <c r="W45" s="678" t="str">
        <f>IF(ISBLANK(発行依頼書!S64),"",発行依頼書!S64)</f>
        <v/>
      </c>
      <c r="X45" s="678"/>
      <c r="Y45" s="678" t="str">
        <f>IF(ISBLANK(発行依頼書!T64),"",発行依頼書!T64)</f>
        <v/>
      </c>
      <c r="Z45" s="678"/>
      <c r="AA45" s="678" t="str">
        <f>IF(ISBLANK(発行依頼書!U64),"",発行依頼書!U64)</f>
        <v/>
      </c>
      <c r="AB45" s="679"/>
      <c r="AC45" s="680" t="str">
        <f>IF(ISBLANK(発行依頼書!W64),"",発行依頼書!W64)</f>
        <v/>
      </c>
      <c r="AD45" s="678"/>
      <c r="AE45" s="679"/>
      <c r="AF45" s="662" t="str">
        <f>IF(ISBLANK(発行依頼書!X63),"",発行依頼書!X63)</f>
        <v/>
      </c>
      <c r="AG45" s="663"/>
      <c r="AH45" s="663"/>
      <c r="AI45" s="664"/>
      <c r="AJ45" s="10"/>
    </row>
    <row r="46" spans="1:36" ht="17.25" customHeight="1" x14ac:dyDescent="0.15">
      <c r="A46" s="7"/>
      <c r="B46" s="675" t="str">
        <f>IF(ISBLANK(発行依頼書!C65),"",発行依頼書!C65)</f>
        <v/>
      </c>
      <c r="C46" s="676"/>
      <c r="D46" s="676"/>
      <c r="E46" s="676"/>
      <c r="F46" s="676"/>
      <c r="G46" s="676"/>
      <c r="H46" s="677"/>
      <c r="I46" s="674" t="str">
        <f>IF(ISBLANK(発行依頼書!L65),"",TEXT(発行依頼書!L65,"M/D"))</f>
        <v/>
      </c>
      <c r="J46" s="672"/>
      <c r="K46" s="672" t="str">
        <f>IF(ISBLANK(発行依頼書!M65),"",TEXT(発行依頼書!M65,"M/D"))</f>
        <v/>
      </c>
      <c r="L46" s="672"/>
      <c r="M46" s="672" t="str">
        <f>IF(ISBLANK(発行依頼書!N65),"",TEXT(発行依頼書!N65,"M/D"))</f>
        <v/>
      </c>
      <c r="N46" s="672"/>
      <c r="O46" s="672" t="str">
        <f>IF(ISBLANK(発行依頼書!O65),"",TEXT(発行依頼書!O65,"M/D"))</f>
        <v/>
      </c>
      <c r="P46" s="672"/>
      <c r="Q46" s="672" t="str">
        <f>IF(ISBLANK(発行依頼書!P65),"",TEXT(発行依頼書!P65,"M/D"))</f>
        <v/>
      </c>
      <c r="R46" s="672"/>
      <c r="S46" s="672" t="str">
        <f>IF(ISBLANK(発行依頼書!Q65),"",TEXT(発行依頼書!Q65,"M/D"))</f>
        <v/>
      </c>
      <c r="T46" s="672"/>
      <c r="U46" s="672" t="str">
        <f>IF(ISBLANK(発行依頼書!R65),"",TEXT(発行依頼書!R65,"M/D"))</f>
        <v/>
      </c>
      <c r="V46" s="672"/>
      <c r="W46" s="672" t="str">
        <f>IF(ISBLANK(発行依頼書!S65),"",TEXT(発行依頼書!S65,"M/D"))</f>
        <v/>
      </c>
      <c r="X46" s="672"/>
      <c r="Y46" s="672" t="str">
        <f>IF(ISBLANK(発行依頼書!T65),"",TEXT(発行依頼書!T65,"M/D"))</f>
        <v/>
      </c>
      <c r="Z46" s="672"/>
      <c r="AA46" s="672" t="str">
        <f>IF(ISBLANK(発行依頼書!U65),"",TEXT(発行依頼書!U65,"M/D"))</f>
        <v/>
      </c>
      <c r="AB46" s="673"/>
      <c r="AC46" s="674"/>
      <c r="AD46" s="672"/>
      <c r="AE46" s="673"/>
      <c r="AF46" s="667"/>
      <c r="AG46" s="668"/>
      <c r="AH46" s="668"/>
      <c r="AI46" s="669"/>
      <c r="AJ46" s="10"/>
    </row>
    <row r="47" spans="1:36" ht="17.25" customHeight="1" x14ac:dyDescent="0.15">
      <c r="A47" s="7"/>
      <c r="B47" s="670" t="str">
        <f>IF(ISBLANK(発行依頼書!F65),"",発行依頼書!F65)</f>
        <v/>
      </c>
      <c r="C47" s="663"/>
      <c r="D47" s="663"/>
      <c r="E47" s="663"/>
      <c r="F47" s="663"/>
      <c r="G47" s="663"/>
      <c r="H47" s="671"/>
      <c r="I47" s="680" t="str">
        <f>IF(ISBLANK(発行依頼書!L66),"",発行依頼書!L66)</f>
        <v/>
      </c>
      <c r="J47" s="678"/>
      <c r="K47" s="678" t="str">
        <f>IF(ISBLANK(発行依頼書!M66),"",発行依頼書!M66)</f>
        <v/>
      </c>
      <c r="L47" s="678"/>
      <c r="M47" s="678" t="str">
        <f>IF(ISBLANK(発行依頼書!N66),"",発行依頼書!N66)</f>
        <v/>
      </c>
      <c r="N47" s="678"/>
      <c r="O47" s="678" t="str">
        <f>IF(ISBLANK(発行依頼書!O66),"",発行依頼書!O66)</f>
        <v/>
      </c>
      <c r="P47" s="678"/>
      <c r="Q47" s="678" t="str">
        <f>IF(ISBLANK(発行依頼書!P66),"",発行依頼書!P66)</f>
        <v/>
      </c>
      <c r="R47" s="678"/>
      <c r="S47" s="678" t="str">
        <f>IF(ISBLANK(発行依頼書!Q66),"",発行依頼書!Q66)</f>
        <v/>
      </c>
      <c r="T47" s="678"/>
      <c r="U47" s="678" t="str">
        <f>IF(ISBLANK(発行依頼書!R66),"",発行依頼書!R66)</f>
        <v/>
      </c>
      <c r="V47" s="678"/>
      <c r="W47" s="678" t="str">
        <f>IF(ISBLANK(発行依頼書!S66),"",発行依頼書!S66)</f>
        <v/>
      </c>
      <c r="X47" s="678"/>
      <c r="Y47" s="678" t="str">
        <f>IF(ISBLANK(発行依頼書!T66),"",発行依頼書!T66)</f>
        <v/>
      </c>
      <c r="Z47" s="678"/>
      <c r="AA47" s="678" t="str">
        <f>IF(ISBLANK(発行依頼書!U66),"",発行依頼書!U66)</f>
        <v/>
      </c>
      <c r="AB47" s="679"/>
      <c r="AC47" s="680" t="str">
        <f>IF(ISBLANK(発行依頼書!W66),"",発行依頼書!W66)</f>
        <v/>
      </c>
      <c r="AD47" s="678"/>
      <c r="AE47" s="679"/>
      <c r="AF47" s="662" t="str">
        <f>IF(ISBLANK(発行依頼書!X65),"",発行依頼書!X65)</f>
        <v/>
      </c>
      <c r="AG47" s="663"/>
      <c r="AH47" s="663"/>
      <c r="AI47" s="664"/>
      <c r="AJ47" s="10"/>
    </row>
    <row r="48" spans="1:36" ht="17.25" customHeight="1" x14ac:dyDescent="0.15">
      <c r="A48" s="7"/>
      <c r="B48" s="675" t="str">
        <f>IF(ISBLANK(発行依頼書!C67),"",発行依頼書!C67)</f>
        <v/>
      </c>
      <c r="C48" s="676"/>
      <c r="D48" s="676"/>
      <c r="E48" s="676"/>
      <c r="F48" s="676"/>
      <c r="G48" s="676"/>
      <c r="H48" s="677"/>
      <c r="I48" s="674" t="str">
        <f>IF(ISBLANK(発行依頼書!L67),"",TEXT(発行依頼書!L67,"M/D"))</f>
        <v/>
      </c>
      <c r="J48" s="672"/>
      <c r="K48" s="672" t="str">
        <f>IF(ISBLANK(発行依頼書!M67),"",TEXT(発行依頼書!M67,"M/D"))</f>
        <v/>
      </c>
      <c r="L48" s="672"/>
      <c r="M48" s="672" t="str">
        <f>IF(ISBLANK(発行依頼書!N67),"",TEXT(発行依頼書!N67,"M/D"))</f>
        <v/>
      </c>
      <c r="N48" s="672"/>
      <c r="O48" s="672" t="str">
        <f>IF(ISBLANK(発行依頼書!O67),"",TEXT(発行依頼書!O67,"M/D"))</f>
        <v/>
      </c>
      <c r="P48" s="672"/>
      <c r="Q48" s="672" t="str">
        <f>IF(ISBLANK(発行依頼書!P67),"",TEXT(発行依頼書!P67,"M/D"))</f>
        <v/>
      </c>
      <c r="R48" s="672"/>
      <c r="S48" s="672" t="str">
        <f>IF(ISBLANK(発行依頼書!Q67),"",TEXT(発行依頼書!Q67,"M/D"))</f>
        <v/>
      </c>
      <c r="T48" s="672"/>
      <c r="U48" s="672" t="str">
        <f>IF(ISBLANK(発行依頼書!R67),"",TEXT(発行依頼書!R67,"M/D"))</f>
        <v/>
      </c>
      <c r="V48" s="672"/>
      <c r="W48" s="672" t="str">
        <f>IF(ISBLANK(発行依頼書!S67),"",TEXT(発行依頼書!S67,"M/D"))</f>
        <v/>
      </c>
      <c r="X48" s="672"/>
      <c r="Y48" s="672" t="str">
        <f>IF(ISBLANK(発行依頼書!T67),"",TEXT(発行依頼書!T67,"M/D"))</f>
        <v/>
      </c>
      <c r="Z48" s="672"/>
      <c r="AA48" s="672" t="str">
        <f>IF(ISBLANK(発行依頼書!U67),"",TEXT(発行依頼書!U67,"M/D"))</f>
        <v/>
      </c>
      <c r="AB48" s="673"/>
      <c r="AC48" s="674"/>
      <c r="AD48" s="672"/>
      <c r="AE48" s="673"/>
      <c r="AF48" s="667"/>
      <c r="AG48" s="668"/>
      <c r="AH48" s="668"/>
      <c r="AI48" s="669"/>
      <c r="AJ48" s="10"/>
    </row>
    <row r="49" spans="1:42" ht="17.25" customHeight="1" x14ac:dyDescent="0.15">
      <c r="A49" s="7"/>
      <c r="B49" s="670" t="str">
        <f>IF(ISBLANK(発行依頼書!F67),"",発行依頼書!F67)</f>
        <v/>
      </c>
      <c r="C49" s="663"/>
      <c r="D49" s="663"/>
      <c r="E49" s="663"/>
      <c r="F49" s="663"/>
      <c r="G49" s="663"/>
      <c r="H49" s="671"/>
      <c r="I49" s="680" t="str">
        <f>IF(ISBLANK(発行依頼書!L68),"",発行依頼書!L68)</f>
        <v/>
      </c>
      <c r="J49" s="678"/>
      <c r="K49" s="678" t="str">
        <f>IF(ISBLANK(発行依頼書!M68),"",発行依頼書!M68)</f>
        <v/>
      </c>
      <c r="L49" s="678"/>
      <c r="M49" s="678" t="str">
        <f>IF(ISBLANK(発行依頼書!N68),"",発行依頼書!N68)</f>
        <v/>
      </c>
      <c r="N49" s="678"/>
      <c r="O49" s="678" t="str">
        <f>IF(ISBLANK(発行依頼書!O68),"",発行依頼書!O68)</f>
        <v/>
      </c>
      <c r="P49" s="678"/>
      <c r="Q49" s="678" t="str">
        <f>IF(ISBLANK(発行依頼書!P68),"",発行依頼書!P68)</f>
        <v/>
      </c>
      <c r="R49" s="678"/>
      <c r="S49" s="678" t="str">
        <f>IF(ISBLANK(発行依頼書!Q68),"",発行依頼書!Q68)</f>
        <v/>
      </c>
      <c r="T49" s="678"/>
      <c r="U49" s="678" t="str">
        <f>IF(ISBLANK(発行依頼書!R68),"",発行依頼書!R68)</f>
        <v/>
      </c>
      <c r="V49" s="678"/>
      <c r="W49" s="678" t="str">
        <f>IF(ISBLANK(発行依頼書!S68),"",発行依頼書!S68)</f>
        <v/>
      </c>
      <c r="X49" s="678"/>
      <c r="Y49" s="678" t="str">
        <f>IF(ISBLANK(発行依頼書!T68),"",発行依頼書!T68)</f>
        <v/>
      </c>
      <c r="Z49" s="678"/>
      <c r="AA49" s="678" t="str">
        <f>IF(ISBLANK(発行依頼書!U68),"",発行依頼書!U68)</f>
        <v/>
      </c>
      <c r="AB49" s="679"/>
      <c r="AC49" s="680" t="str">
        <f>IF(ISBLANK(発行依頼書!W68),"",発行依頼書!W68)</f>
        <v/>
      </c>
      <c r="AD49" s="678"/>
      <c r="AE49" s="679"/>
      <c r="AF49" s="662" t="str">
        <f>IF(ISBLANK(発行依頼書!X67),"",発行依頼書!X67)</f>
        <v/>
      </c>
      <c r="AG49" s="663"/>
      <c r="AH49" s="663"/>
      <c r="AI49" s="664"/>
      <c r="AJ49" s="10"/>
    </row>
    <row r="50" spans="1:42" ht="17.25" customHeight="1" x14ac:dyDescent="0.15">
      <c r="A50" s="7"/>
      <c r="B50" s="675" t="str">
        <f>IF(ISBLANK(発行依頼書!C69),"",発行依頼書!C69)</f>
        <v/>
      </c>
      <c r="C50" s="676"/>
      <c r="D50" s="676"/>
      <c r="E50" s="676"/>
      <c r="F50" s="676"/>
      <c r="G50" s="676"/>
      <c r="H50" s="677"/>
      <c r="I50" s="674" t="str">
        <f>IF(ISBLANK(発行依頼書!L69),"",TEXT(発行依頼書!L69,"M/D"))</f>
        <v/>
      </c>
      <c r="J50" s="672"/>
      <c r="K50" s="672" t="str">
        <f>IF(ISBLANK(発行依頼書!M69),"",TEXT(発行依頼書!M69,"M/D"))</f>
        <v/>
      </c>
      <c r="L50" s="672"/>
      <c r="M50" s="672" t="str">
        <f>IF(ISBLANK(発行依頼書!N69),"",TEXT(発行依頼書!N69,"M/D"))</f>
        <v/>
      </c>
      <c r="N50" s="672"/>
      <c r="O50" s="672" t="str">
        <f>IF(ISBLANK(発行依頼書!O69),"",TEXT(発行依頼書!O69,"M/D"))</f>
        <v/>
      </c>
      <c r="P50" s="672"/>
      <c r="Q50" s="672" t="str">
        <f>IF(ISBLANK(発行依頼書!P69),"",TEXT(発行依頼書!P69,"M/D"))</f>
        <v/>
      </c>
      <c r="R50" s="672"/>
      <c r="S50" s="672" t="str">
        <f>IF(ISBLANK(発行依頼書!Q69),"",TEXT(発行依頼書!Q69,"M/D"))</f>
        <v/>
      </c>
      <c r="T50" s="672"/>
      <c r="U50" s="672" t="str">
        <f>IF(ISBLANK(発行依頼書!R69),"",TEXT(発行依頼書!R69,"M/D"))</f>
        <v/>
      </c>
      <c r="V50" s="672"/>
      <c r="W50" s="672" t="str">
        <f>IF(ISBLANK(発行依頼書!S69),"",TEXT(発行依頼書!S69,"M/D"))</f>
        <v/>
      </c>
      <c r="X50" s="672"/>
      <c r="Y50" s="672" t="str">
        <f>IF(ISBLANK(発行依頼書!T69),"",TEXT(発行依頼書!T69,"M/D"))</f>
        <v/>
      </c>
      <c r="Z50" s="672"/>
      <c r="AA50" s="672" t="str">
        <f>IF(ISBLANK(発行依頼書!U69),"",TEXT(発行依頼書!U69,"M/D"))</f>
        <v/>
      </c>
      <c r="AB50" s="673"/>
      <c r="AC50" s="674"/>
      <c r="AD50" s="672"/>
      <c r="AE50" s="673"/>
      <c r="AF50" s="667"/>
      <c r="AG50" s="668"/>
      <c r="AH50" s="668"/>
      <c r="AI50" s="669"/>
      <c r="AJ50" s="10"/>
    </row>
    <row r="51" spans="1:42" ht="17.25" customHeight="1" x14ac:dyDescent="0.15">
      <c r="A51" s="7"/>
      <c r="B51" s="670" t="str">
        <f>IF(ISBLANK(発行依頼書!F69),"",発行依頼書!F69)</f>
        <v/>
      </c>
      <c r="C51" s="663"/>
      <c r="D51" s="663"/>
      <c r="E51" s="663"/>
      <c r="F51" s="663"/>
      <c r="G51" s="663"/>
      <c r="H51" s="671"/>
      <c r="I51" s="680" t="str">
        <f>IF(ISBLANK(発行依頼書!L70),"",発行依頼書!L70)</f>
        <v/>
      </c>
      <c r="J51" s="678"/>
      <c r="K51" s="678" t="str">
        <f>IF(ISBLANK(発行依頼書!M70),"",発行依頼書!M70)</f>
        <v/>
      </c>
      <c r="L51" s="678"/>
      <c r="M51" s="678" t="str">
        <f>IF(ISBLANK(発行依頼書!N70),"",発行依頼書!N70)</f>
        <v/>
      </c>
      <c r="N51" s="678"/>
      <c r="O51" s="678" t="str">
        <f>IF(ISBLANK(発行依頼書!O70),"",発行依頼書!O70)</f>
        <v/>
      </c>
      <c r="P51" s="678"/>
      <c r="Q51" s="678" t="str">
        <f>IF(ISBLANK(発行依頼書!P70),"",発行依頼書!P70)</f>
        <v/>
      </c>
      <c r="R51" s="678"/>
      <c r="S51" s="678" t="str">
        <f>IF(ISBLANK(発行依頼書!Q70),"",発行依頼書!Q70)</f>
        <v/>
      </c>
      <c r="T51" s="678"/>
      <c r="U51" s="678" t="str">
        <f>IF(ISBLANK(発行依頼書!R70),"",発行依頼書!R70)</f>
        <v/>
      </c>
      <c r="V51" s="678"/>
      <c r="W51" s="678" t="str">
        <f>IF(ISBLANK(発行依頼書!S70),"",発行依頼書!S70)</f>
        <v/>
      </c>
      <c r="X51" s="678"/>
      <c r="Y51" s="678" t="str">
        <f>IF(ISBLANK(発行依頼書!T70),"",発行依頼書!T70)</f>
        <v/>
      </c>
      <c r="Z51" s="678"/>
      <c r="AA51" s="678" t="str">
        <f>IF(ISBLANK(発行依頼書!U70),"",発行依頼書!U70)</f>
        <v/>
      </c>
      <c r="AB51" s="679"/>
      <c r="AC51" s="680" t="str">
        <f>IF(ISBLANK(発行依頼書!W70),"",発行依頼書!W70)</f>
        <v/>
      </c>
      <c r="AD51" s="678"/>
      <c r="AE51" s="679"/>
      <c r="AF51" s="662" t="str">
        <f>IF(ISBLANK(発行依頼書!X69),"",発行依頼書!X69)</f>
        <v/>
      </c>
      <c r="AG51" s="663"/>
      <c r="AH51" s="663"/>
      <c r="AI51" s="664"/>
      <c r="AJ51" s="10"/>
    </row>
    <row r="52" spans="1:42" ht="17.25" customHeight="1" x14ac:dyDescent="0.15">
      <c r="A52" s="7"/>
      <c r="B52" s="675" t="str">
        <f>IF(ISBLANK(発行依頼書!C71),"",発行依頼書!C71)</f>
        <v/>
      </c>
      <c r="C52" s="676"/>
      <c r="D52" s="676"/>
      <c r="E52" s="676"/>
      <c r="F52" s="676"/>
      <c r="G52" s="676"/>
      <c r="H52" s="677"/>
      <c r="I52" s="674" t="str">
        <f>IF(ISBLANK(発行依頼書!L71),"",TEXT(発行依頼書!L71,"M/D"))</f>
        <v/>
      </c>
      <c r="J52" s="672"/>
      <c r="K52" s="672" t="str">
        <f>IF(ISBLANK(発行依頼書!M71),"",TEXT(発行依頼書!M71,"M/D"))</f>
        <v/>
      </c>
      <c r="L52" s="672"/>
      <c r="M52" s="672" t="str">
        <f>IF(ISBLANK(発行依頼書!N71),"",TEXT(発行依頼書!N71,"M/D"))</f>
        <v/>
      </c>
      <c r="N52" s="672"/>
      <c r="O52" s="672" t="str">
        <f>IF(ISBLANK(発行依頼書!O71),"",TEXT(発行依頼書!O71,"M/D"))</f>
        <v/>
      </c>
      <c r="P52" s="672"/>
      <c r="Q52" s="672" t="str">
        <f>IF(ISBLANK(発行依頼書!P71),"",TEXT(発行依頼書!P71,"M/D"))</f>
        <v/>
      </c>
      <c r="R52" s="672"/>
      <c r="S52" s="672" t="str">
        <f>IF(ISBLANK(発行依頼書!Q71),"",TEXT(発行依頼書!Q71,"M/D"))</f>
        <v/>
      </c>
      <c r="T52" s="672"/>
      <c r="U52" s="672" t="str">
        <f>IF(ISBLANK(発行依頼書!R71),"",TEXT(発行依頼書!R71,"M/D"))</f>
        <v/>
      </c>
      <c r="V52" s="672"/>
      <c r="W52" s="672" t="str">
        <f>IF(ISBLANK(発行依頼書!S71),"",TEXT(発行依頼書!S71,"M/D"))</f>
        <v/>
      </c>
      <c r="X52" s="672"/>
      <c r="Y52" s="672" t="str">
        <f>IF(ISBLANK(発行依頼書!T71),"",TEXT(発行依頼書!T71,"M/D"))</f>
        <v/>
      </c>
      <c r="Z52" s="672"/>
      <c r="AA52" s="672" t="str">
        <f>IF(ISBLANK(発行依頼書!U71),"",TEXT(発行依頼書!U71,"M/D"))</f>
        <v/>
      </c>
      <c r="AB52" s="673"/>
      <c r="AC52" s="674"/>
      <c r="AD52" s="672"/>
      <c r="AE52" s="673"/>
      <c r="AF52" s="667"/>
      <c r="AG52" s="668"/>
      <c r="AH52" s="668"/>
      <c r="AI52" s="669"/>
      <c r="AJ52" s="10"/>
    </row>
    <row r="53" spans="1:42" ht="17.25" customHeight="1" x14ac:dyDescent="0.15">
      <c r="A53" s="7"/>
      <c r="B53" s="670" t="str">
        <f>IF(ISBLANK(発行依頼書!F71),"",発行依頼書!F71)</f>
        <v/>
      </c>
      <c r="C53" s="663"/>
      <c r="D53" s="663"/>
      <c r="E53" s="663"/>
      <c r="F53" s="663"/>
      <c r="G53" s="663"/>
      <c r="H53" s="671"/>
      <c r="I53" s="680" t="str">
        <f>IF(ISBLANK(発行依頼書!L72),"",発行依頼書!L72)</f>
        <v/>
      </c>
      <c r="J53" s="678"/>
      <c r="K53" s="678" t="str">
        <f>IF(ISBLANK(発行依頼書!M72),"",発行依頼書!M72)</f>
        <v/>
      </c>
      <c r="L53" s="678"/>
      <c r="M53" s="678" t="str">
        <f>IF(ISBLANK(発行依頼書!N72),"",発行依頼書!N72)</f>
        <v/>
      </c>
      <c r="N53" s="678"/>
      <c r="O53" s="678" t="str">
        <f>IF(ISBLANK(発行依頼書!O72),"",発行依頼書!O72)</f>
        <v/>
      </c>
      <c r="P53" s="678"/>
      <c r="Q53" s="678" t="str">
        <f>IF(ISBLANK(発行依頼書!P72),"",発行依頼書!P72)</f>
        <v/>
      </c>
      <c r="R53" s="678"/>
      <c r="S53" s="678" t="str">
        <f>IF(ISBLANK(発行依頼書!Q72),"",発行依頼書!Q72)</f>
        <v/>
      </c>
      <c r="T53" s="678"/>
      <c r="U53" s="678" t="str">
        <f>IF(ISBLANK(発行依頼書!R72),"",発行依頼書!R72)</f>
        <v/>
      </c>
      <c r="V53" s="678"/>
      <c r="W53" s="678" t="str">
        <f>IF(ISBLANK(発行依頼書!S72),"",発行依頼書!S72)</f>
        <v/>
      </c>
      <c r="X53" s="678"/>
      <c r="Y53" s="678" t="str">
        <f>IF(ISBLANK(発行依頼書!T72),"",発行依頼書!T72)</f>
        <v/>
      </c>
      <c r="Z53" s="678"/>
      <c r="AA53" s="678" t="str">
        <f>IF(ISBLANK(発行依頼書!U72),"",発行依頼書!U72)</f>
        <v/>
      </c>
      <c r="AB53" s="679"/>
      <c r="AC53" s="680" t="str">
        <f>IF(ISBLANK(発行依頼書!W72),"",発行依頼書!W72)</f>
        <v/>
      </c>
      <c r="AD53" s="678"/>
      <c r="AE53" s="679"/>
      <c r="AF53" s="662" t="str">
        <f>IF(ISBLANK(発行依頼書!X71),"",発行依頼書!X71)</f>
        <v/>
      </c>
      <c r="AG53" s="663"/>
      <c r="AH53" s="663"/>
      <c r="AI53" s="664"/>
      <c r="AJ53" s="10"/>
    </row>
    <row r="54" spans="1:42" ht="17.25" customHeight="1" x14ac:dyDescent="0.15">
      <c r="A54" s="7"/>
      <c r="B54" s="675" t="str">
        <f>IF(ISBLANK(発行依頼書!C73),"",発行依頼書!C73)</f>
        <v/>
      </c>
      <c r="C54" s="676"/>
      <c r="D54" s="676"/>
      <c r="E54" s="676"/>
      <c r="F54" s="676"/>
      <c r="G54" s="676"/>
      <c r="H54" s="677"/>
      <c r="I54" s="674" t="str">
        <f>IF(ISBLANK(発行依頼書!L73),"",TEXT(発行依頼書!L73,"M/D"))</f>
        <v/>
      </c>
      <c r="J54" s="672"/>
      <c r="K54" s="672" t="str">
        <f>IF(ISBLANK(発行依頼書!M73),"",TEXT(発行依頼書!M73,"M/D"))</f>
        <v/>
      </c>
      <c r="L54" s="672"/>
      <c r="M54" s="672" t="str">
        <f>IF(ISBLANK(発行依頼書!N73),"",TEXT(発行依頼書!N73,"M/D"))</f>
        <v/>
      </c>
      <c r="N54" s="672"/>
      <c r="O54" s="672" t="str">
        <f>IF(ISBLANK(発行依頼書!O73),"",TEXT(発行依頼書!O73,"M/D"))</f>
        <v/>
      </c>
      <c r="P54" s="672"/>
      <c r="Q54" s="672" t="str">
        <f>IF(ISBLANK(発行依頼書!P73),"",TEXT(発行依頼書!P73,"M/D"))</f>
        <v/>
      </c>
      <c r="R54" s="672"/>
      <c r="S54" s="672" t="str">
        <f>IF(ISBLANK(発行依頼書!Q73),"",TEXT(発行依頼書!Q73,"M/D"))</f>
        <v/>
      </c>
      <c r="T54" s="672"/>
      <c r="U54" s="672" t="str">
        <f>IF(ISBLANK(発行依頼書!R73),"",TEXT(発行依頼書!R73,"M/D"))</f>
        <v/>
      </c>
      <c r="V54" s="672"/>
      <c r="W54" s="672" t="str">
        <f>IF(ISBLANK(発行依頼書!S73),"",TEXT(発行依頼書!S73,"M/D"))</f>
        <v/>
      </c>
      <c r="X54" s="672"/>
      <c r="Y54" s="672" t="str">
        <f>IF(ISBLANK(発行依頼書!T73),"",TEXT(発行依頼書!T73,"M/D"))</f>
        <v/>
      </c>
      <c r="Z54" s="672"/>
      <c r="AA54" s="672" t="str">
        <f>IF(ISBLANK(発行依頼書!U73),"",TEXT(発行依頼書!U73,"M/D"))</f>
        <v/>
      </c>
      <c r="AB54" s="673"/>
      <c r="AC54" s="674"/>
      <c r="AD54" s="672"/>
      <c r="AE54" s="673"/>
      <c r="AF54" s="667"/>
      <c r="AG54" s="668"/>
      <c r="AH54" s="668"/>
      <c r="AI54" s="669"/>
      <c r="AJ54" s="10"/>
    </row>
    <row r="55" spans="1:42" ht="17.25" customHeight="1" x14ac:dyDescent="0.15">
      <c r="A55" s="7"/>
      <c r="B55" s="670" t="str">
        <f>IF(ISBLANK(発行依頼書!F73),"",発行依頼書!F73)</f>
        <v/>
      </c>
      <c r="C55" s="663"/>
      <c r="D55" s="663"/>
      <c r="E55" s="663"/>
      <c r="F55" s="663"/>
      <c r="G55" s="663"/>
      <c r="H55" s="671"/>
      <c r="I55" s="680" t="str">
        <f>IF(ISBLANK(発行依頼書!L74),"",発行依頼書!L74)</f>
        <v/>
      </c>
      <c r="J55" s="678"/>
      <c r="K55" s="678" t="str">
        <f>IF(ISBLANK(発行依頼書!M74),"",発行依頼書!M74)</f>
        <v/>
      </c>
      <c r="L55" s="678"/>
      <c r="M55" s="678" t="str">
        <f>IF(ISBLANK(発行依頼書!N74),"",発行依頼書!N74)</f>
        <v/>
      </c>
      <c r="N55" s="678"/>
      <c r="O55" s="678" t="str">
        <f>IF(ISBLANK(発行依頼書!O74),"",発行依頼書!O74)</f>
        <v/>
      </c>
      <c r="P55" s="678"/>
      <c r="Q55" s="678" t="str">
        <f>IF(ISBLANK(発行依頼書!P74),"",発行依頼書!P74)</f>
        <v/>
      </c>
      <c r="R55" s="678"/>
      <c r="S55" s="678" t="str">
        <f>IF(ISBLANK(発行依頼書!Q74),"",発行依頼書!Q74)</f>
        <v/>
      </c>
      <c r="T55" s="678"/>
      <c r="U55" s="678" t="str">
        <f>IF(ISBLANK(発行依頼書!R74),"",発行依頼書!R74)</f>
        <v/>
      </c>
      <c r="V55" s="678"/>
      <c r="W55" s="678" t="str">
        <f>IF(ISBLANK(発行依頼書!S74),"",発行依頼書!S74)</f>
        <v/>
      </c>
      <c r="X55" s="678"/>
      <c r="Y55" s="678" t="str">
        <f>IF(ISBLANK(発行依頼書!T74),"",発行依頼書!T74)</f>
        <v/>
      </c>
      <c r="Z55" s="678"/>
      <c r="AA55" s="678" t="str">
        <f>IF(ISBLANK(発行依頼書!U74),"",発行依頼書!U74)</f>
        <v/>
      </c>
      <c r="AB55" s="679"/>
      <c r="AC55" s="680" t="str">
        <f>IF(ISBLANK(発行依頼書!W74),"",発行依頼書!W74)</f>
        <v/>
      </c>
      <c r="AD55" s="678"/>
      <c r="AE55" s="679"/>
      <c r="AF55" s="662" t="str">
        <f>IF(ISBLANK(発行依頼書!X73),"",発行依頼書!X73)</f>
        <v/>
      </c>
      <c r="AG55" s="663"/>
      <c r="AH55" s="663"/>
      <c r="AI55" s="664"/>
      <c r="AJ55" s="10"/>
    </row>
    <row r="56" spans="1:42" ht="17.25" customHeight="1" x14ac:dyDescent="0.15">
      <c r="A56" s="7"/>
      <c r="B56" s="675" t="str">
        <f>IF(ISBLANK(発行依頼書!C75),"",発行依頼書!C75)</f>
        <v/>
      </c>
      <c r="C56" s="676"/>
      <c r="D56" s="676"/>
      <c r="E56" s="676"/>
      <c r="F56" s="676"/>
      <c r="G56" s="676"/>
      <c r="H56" s="677"/>
      <c r="I56" s="674" t="str">
        <f>IF(ISBLANK(発行依頼書!L75),"",TEXT(発行依頼書!L75,"M/D"))</f>
        <v/>
      </c>
      <c r="J56" s="672"/>
      <c r="K56" s="672" t="str">
        <f>IF(ISBLANK(発行依頼書!M75),"",TEXT(発行依頼書!M75,"M/D"))</f>
        <v/>
      </c>
      <c r="L56" s="672"/>
      <c r="M56" s="672" t="str">
        <f>IF(ISBLANK(発行依頼書!N75),"",TEXT(発行依頼書!N75,"M/D"))</f>
        <v/>
      </c>
      <c r="N56" s="672"/>
      <c r="O56" s="672" t="str">
        <f>IF(ISBLANK(発行依頼書!O75),"",TEXT(発行依頼書!O75,"M/D"))</f>
        <v/>
      </c>
      <c r="P56" s="672"/>
      <c r="Q56" s="672" t="str">
        <f>IF(ISBLANK(発行依頼書!P75),"",TEXT(発行依頼書!P75,"M/D"))</f>
        <v/>
      </c>
      <c r="R56" s="672"/>
      <c r="S56" s="672" t="str">
        <f>IF(ISBLANK(発行依頼書!Q75),"",TEXT(発行依頼書!Q75,"M/D"))</f>
        <v/>
      </c>
      <c r="T56" s="672"/>
      <c r="U56" s="672" t="str">
        <f>IF(ISBLANK(発行依頼書!R75),"",TEXT(発行依頼書!R75,"M/D"))</f>
        <v/>
      </c>
      <c r="V56" s="672"/>
      <c r="W56" s="672" t="str">
        <f>IF(ISBLANK(発行依頼書!S75),"",TEXT(発行依頼書!S75,"M/D"))</f>
        <v/>
      </c>
      <c r="X56" s="672"/>
      <c r="Y56" s="672" t="str">
        <f>IF(ISBLANK(発行依頼書!T75),"",TEXT(発行依頼書!T75,"M/D"))</f>
        <v/>
      </c>
      <c r="Z56" s="672"/>
      <c r="AA56" s="672" t="str">
        <f>IF(ISBLANK(発行依頼書!U75),"",TEXT(発行依頼書!U75,"M/D"))</f>
        <v/>
      </c>
      <c r="AB56" s="673"/>
      <c r="AC56" s="674"/>
      <c r="AD56" s="672"/>
      <c r="AE56" s="673"/>
      <c r="AF56" s="667"/>
      <c r="AG56" s="668"/>
      <c r="AH56" s="668"/>
      <c r="AI56" s="669"/>
      <c r="AJ56" s="10"/>
    </row>
    <row r="57" spans="1:42" ht="17.25" customHeight="1" x14ac:dyDescent="0.15">
      <c r="A57" s="7"/>
      <c r="B57" s="670" t="str">
        <f>IF(ISBLANK(発行依頼書!F75),"",発行依頼書!F75)</f>
        <v/>
      </c>
      <c r="C57" s="663"/>
      <c r="D57" s="663"/>
      <c r="E57" s="663"/>
      <c r="F57" s="663"/>
      <c r="G57" s="663"/>
      <c r="H57" s="671"/>
      <c r="I57" s="680" t="str">
        <f>IF(ISBLANK(発行依頼書!L76),"",発行依頼書!L76)</f>
        <v/>
      </c>
      <c r="J57" s="678"/>
      <c r="K57" s="678" t="str">
        <f>IF(ISBLANK(発行依頼書!M76),"",発行依頼書!M76)</f>
        <v/>
      </c>
      <c r="L57" s="678"/>
      <c r="M57" s="678" t="str">
        <f>IF(ISBLANK(発行依頼書!N76),"",発行依頼書!N76)</f>
        <v/>
      </c>
      <c r="N57" s="678"/>
      <c r="O57" s="678" t="str">
        <f>IF(ISBLANK(発行依頼書!O76),"",発行依頼書!O76)</f>
        <v/>
      </c>
      <c r="P57" s="678"/>
      <c r="Q57" s="678" t="str">
        <f>IF(ISBLANK(発行依頼書!P76),"",発行依頼書!P76)</f>
        <v/>
      </c>
      <c r="R57" s="678"/>
      <c r="S57" s="678" t="str">
        <f>IF(ISBLANK(発行依頼書!Q76),"",発行依頼書!Q76)</f>
        <v/>
      </c>
      <c r="T57" s="678"/>
      <c r="U57" s="678" t="str">
        <f>IF(ISBLANK(発行依頼書!R76),"",発行依頼書!R76)</f>
        <v/>
      </c>
      <c r="V57" s="678"/>
      <c r="W57" s="678" t="str">
        <f>IF(ISBLANK(発行依頼書!S76),"",発行依頼書!S76)</f>
        <v/>
      </c>
      <c r="X57" s="678"/>
      <c r="Y57" s="678" t="str">
        <f>IF(ISBLANK(発行依頼書!T76),"",発行依頼書!T76)</f>
        <v/>
      </c>
      <c r="Z57" s="678"/>
      <c r="AA57" s="678" t="str">
        <f>IF(ISBLANK(発行依頼書!U76),"",発行依頼書!U76)</f>
        <v/>
      </c>
      <c r="AB57" s="679"/>
      <c r="AC57" s="680" t="str">
        <f>IF(ISBLANK(発行依頼書!W76),"",発行依頼書!W76)</f>
        <v/>
      </c>
      <c r="AD57" s="678"/>
      <c r="AE57" s="679"/>
      <c r="AF57" s="662" t="str">
        <f>IF(ISBLANK(発行依頼書!X75),"",発行依頼書!X75)</f>
        <v/>
      </c>
      <c r="AG57" s="663"/>
      <c r="AH57" s="663"/>
      <c r="AI57" s="664"/>
      <c r="AJ57" s="10"/>
      <c r="AL57" s="47"/>
      <c r="AM57" s="47"/>
      <c r="AN57" s="47"/>
      <c r="AO57" s="47"/>
      <c r="AP57" s="47"/>
    </row>
    <row r="58" spans="1:42" x14ac:dyDescent="0.15">
      <c r="A58" s="13"/>
      <c r="AI58" s="146"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ht="21" customHeight="1"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ht="15" customHeight="1" x14ac:dyDescent="0.15">
      <c r="A62" s="13"/>
      <c r="AJ62" s="14"/>
      <c r="AL62" s="47"/>
      <c r="AM62" s="47"/>
      <c r="AN62" s="47"/>
      <c r="AO62" s="47"/>
      <c r="AP62" s="47"/>
    </row>
    <row r="63" spans="1:42" ht="17.25" customHeight="1" x14ac:dyDescent="0.15">
      <c r="A63" s="7"/>
      <c r="B63" s="690" t="s">
        <v>474</v>
      </c>
      <c r="C63" s="691"/>
      <c r="D63" s="691"/>
      <c r="E63" s="691"/>
      <c r="F63" s="691"/>
      <c r="G63" s="691"/>
      <c r="H63" s="691"/>
      <c r="I63" s="690" t="s">
        <v>473</v>
      </c>
      <c r="J63" s="691"/>
      <c r="K63" s="691"/>
      <c r="L63" s="691"/>
      <c r="M63" s="691"/>
      <c r="N63" s="691"/>
      <c r="O63" s="691"/>
      <c r="P63" s="691"/>
      <c r="Q63" s="691"/>
      <c r="R63" s="691"/>
      <c r="S63" s="691"/>
      <c r="T63" s="691"/>
      <c r="U63" s="691"/>
      <c r="V63" s="691"/>
      <c r="W63" s="691"/>
      <c r="X63" s="691"/>
      <c r="Y63" s="691"/>
      <c r="Z63" s="691"/>
      <c r="AA63" s="691"/>
      <c r="AB63" s="692"/>
      <c r="AC63" s="690" t="s">
        <v>476</v>
      </c>
      <c r="AD63" s="691"/>
      <c r="AE63" s="692"/>
      <c r="AF63" s="691" t="s">
        <v>608</v>
      </c>
      <c r="AG63" s="691"/>
      <c r="AH63" s="691"/>
      <c r="AI63" s="692"/>
      <c r="AJ63" s="10"/>
      <c r="AL63" s="47"/>
      <c r="AM63" s="47"/>
      <c r="AN63" s="47"/>
      <c r="AO63" s="47"/>
      <c r="AP63" s="47"/>
    </row>
    <row r="64" spans="1:42" ht="17.25" customHeight="1" x14ac:dyDescent="0.15">
      <c r="A64" s="7"/>
      <c r="B64" s="687" t="str">
        <f>IF(ISBLANK(発行依頼書!C77),"",発行依頼書!C77)</f>
        <v/>
      </c>
      <c r="C64" s="688"/>
      <c r="D64" s="688"/>
      <c r="E64" s="688"/>
      <c r="F64" s="688"/>
      <c r="G64" s="688"/>
      <c r="H64" s="689"/>
      <c r="I64" s="686" t="str">
        <f>IF(ISBLANK(発行依頼書!L77),"",TEXT(発行依頼書!L77,"M/D"))</f>
        <v/>
      </c>
      <c r="J64" s="684"/>
      <c r="K64" s="684" t="str">
        <f>IF(ISBLANK(発行依頼書!M77),"",TEXT(発行依頼書!M77,"M/D"))</f>
        <v/>
      </c>
      <c r="L64" s="684"/>
      <c r="M64" s="684" t="str">
        <f>IF(ISBLANK(発行依頼書!N77),"",TEXT(発行依頼書!N77,"M/D"))</f>
        <v/>
      </c>
      <c r="N64" s="684"/>
      <c r="O64" s="684" t="str">
        <f>IF(ISBLANK(発行依頼書!O77),"",TEXT(発行依頼書!O77,"M/D"))</f>
        <v/>
      </c>
      <c r="P64" s="684"/>
      <c r="Q64" s="684" t="str">
        <f>IF(ISBLANK(発行依頼書!P77),"",TEXT(発行依頼書!P77,"M/D"))</f>
        <v/>
      </c>
      <c r="R64" s="684"/>
      <c r="S64" s="684" t="str">
        <f>IF(ISBLANK(発行依頼書!Q77),"",TEXT(発行依頼書!Q77,"M/D"))</f>
        <v/>
      </c>
      <c r="T64" s="684"/>
      <c r="U64" s="684" t="str">
        <f>IF(ISBLANK(発行依頼書!R77),"",TEXT(発行依頼書!R77,"M/D"))</f>
        <v/>
      </c>
      <c r="V64" s="684"/>
      <c r="W64" s="684" t="str">
        <f>IF(ISBLANK(発行依頼書!S77),"",TEXT(発行依頼書!S77,"M/D"))</f>
        <v/>
      </c>
      <c r="X64" s="684"/>
      <c r="Y64" s="684" t="str">
        <f>IF(ISBLANK(発行依頼書!T77),"",TEXT(発行依頼書!T77,"M/D"))</f>
        <v/>
      </c>
      <c r="Z64" s="684"/>
      <c r="AA64" s="684" t="str">
        <f>IF(ISBLANK(発行依頼書!U77),"",TEXT(発行依頼書!U77,"M/D"))</f>
        <v/>
      </c>
      <c r="AB64" s="685"/>
      <c r="AC64" s="686"/>
      <c r="AD64" s="684"/>
      <c r="AE64" s="685"/>
      <c r="AF64" s="681"/>
      <c r="AG64" s="682"/>
      <c r="AH64" s="682"/>
      <c r="AI64" s="683"/>
      <c r="AJ64" s="10"/>
      <c r="AL64" s="47"/>
      <c r="AM64" s="47"/>
      <c r="AN64" s="47"/>
      <c r="AO64" s="47"/>
      <c r="AP64" s="47"/>
    </row>
    <row r="65" spans="1:42" ht="17.25" customHeight="1" x14ac:dyDescent="0.15">
      <c r="A65" s="7"/>
      <c r="B65" s="670" t="str">
        <f>IF(ISBLANK(発行依頼書!F77),"",発行依頼書!F77)</f>
        <v/>
      </c>
      <c r="C65" s="663"/>
      <c r="D65" s="663"/>
      <c r="E65" s="663"/>
      <c r="F65" s="663"/>
      <c r="G65" s="663"/>
      <c r="H65" s="671"/>
      <c r="I65" s="680" t="str">
        <f>IF(ISBLANK(発行依頼書!L78),"",発行依頼書!L78)</f>
        <v/>
      </c>
      <c r="J65" s="678"/>
      <c r="K65" s="678" t="str">
        <f>IF(ISBLANK(発行依頼書!M78),"",発行依頼書!M78)</f>
        <v/>
      </c>
      <c r="L65" s="678"/>
      <c r="M65" s="678" t="str">
        <f>IF(ISBLANK(発行依頼書!N78),"",発行依頼書!N78)</f>
        <v/>
      </c>
      <c r="N65" s="678"/>
      <c r="O65" s="678" t="str">
        <f>IF(ISBLANK(発行依頼書!O78),"",発行依頼書!O78)</f>
        <v/>
      </c>
      <c r="P65" s="678"/>
      <c r="Q65" s="678" t="str">
        <f>IF(ISBLANK(発行依頼書!P78),"",発行依頼書!P78)</f>
        <v/>
      </c>
      <c r="R65" s="678"/>
      <c r="S65" s="678" t="str">
        <f>IF(ISBLANK(発行依頼書!Q78),"",発行依頼書!Q78)</f>
        <v/>
      </c>
      <c r="T65" s="678"/>
      <c r="U65" s="678" t="str">
        <f>IF(ISBLANK(発行依頼書!R78),"",発行依頼書!R78)</f>
        <v/>
      </c>
      <c r="V65" s="678"/>
      <c r="W65" s="678" t="str">
        <f>IF(ISBLANK(発行依頼書!S78),"",発行依頼書!S78)</f>
        <v/>
      </c>
      <c r="X65" s="678"/>
      <c r="Y65" s="678" t="str">
        <f>IF(ISBLANK(発行依頼書!T78),"",発行依頼書!T78)</f>
        <v/>
      </c>
      <c r="Z65" s="678"/>
      <c r="AA65" s="678" t="str">
        <f>IF(ISBLANK(発行依頼書!U78),"",発行依頼書!U78)</f>
        <v/>
      </c>
      <c r="AB65" s="679"/>
      <c r="AC65" s="680" t="str">
        <f>IF(ISBLANK(発行依頼書!W78),"",発行依頼書!W78)</f>
        <v/>
      </c>
      <c r="AD65" s="678"/>
      <c r="AE65" s="679"/>
      <c r="AF65" s="662" t="str">
        <f>IF(ISBLANK(発行依頼書!X77),"",発行依頼書!X77)</f>
        <v/>
      </c>
      <c r="AG65" s="663"/>
      <c r="AH65" s="663"/>
      <c r="AI65" s="664"/>
      <c r="AJ65" s="10"/>
      <c r="AL65" s="47"/>
      <c r="AM65" s="47"/>
      <c r="AN65" s="47"/>
      <c r="AO65" s="47"/>
      <c r="AP65" s="47"/>
    </row>
    <row r="66" spans="1:42" ht="17.25" customHeight="1" x14ac:dyDescent="0.15">
      <c r="A66" s="7"/>
      <c r="B66" s="675" t="str">
        <f>IF(ISBLANK(発行依頼書!C79),"",発行依頼書!C79)</f>
        <v/>
      </c>
      <c r="C66" s="676"/>
      <c r="D66" s="676"/>
      <c r="E66" s="676"/>
      <c r="F66" s="676"/>
      <c r="G66" s="676"/>
      <c r="H66" s="677"/>
      <c r="I66" s="674" t="str">
        <f>IF(ISBLANK(発行依頼書!L79),"",TEXT(発行依頼書!L79,"M/D"))</f>
        <v/>
      </c>
      <c r="J66" s="672"/>
      <c r="K66" s="672" t="str">
        <f>IF(ISBLANK(発行依頼書!M79),"",TEXT(発行依頼書!M79,"M/D"))</f>
        <v/>
      </c>
      <c r="L66" s="672"/>
      <c r="M66" s="672" t="str">
        <f>IF(ISBLANK(発行依頼書!N79),"",TEXT(発行依頼書!N79,"M/D"))</f>
        <v/>
      </c>
      <c r="N66" s="672"/>
      <c r="O66" s="672" t="str">
        <f>IF(ISBLANK(発行依頼書!O79),"",TEXT(発行依頼書!O79,"M/D"))</f>
        <v/>
      </c>
      <c r="P66" s="672"/>
      <c r="Q66" s="672" t="str">
        <f>IF(ISBLANK(発行依頼書!P79),"",TEXT(発行依頼書!P79,"M/D"))</f>
        <v/>
      </c>
      <c r="R66" s="672"/>
      <c r="S66" s="672" t="str">
        <f>IF(ISBLANK(発行依頼書!Q79),"",TEXT(発行依頼書!Q79,"M/D"))</f>
        <v/>
      </c>
      <c r="T66" s="672"/>
      <c r="U66" s="672" t="str">
        <f>IF(ISBLANK(発行依頼書!R79),"",TEXT(発行依頼書!R79,"M/D"))</f>
        <v/>
      </c>
      <c r="V66" s="672"/>
      <c r="W66" s="672" t="str">
        <f>IF(ISBLANK(発行依頼書!S79),"",TEXT(発行依頼書!S79,"M/D"))</f>
        <v/>
      </c>
      <c r="X66" s="672"/>
      <c r="Y66" s="672" t="str">
        <f>IF(ISBLANK(発行依頼書!T79),"",TEXT(発行依頼書!T79,"M/D"))</f>
        <v/>
      </c>
      <c r="Z66" s="672"/>
      <c r="AA66" s="672" t="str">
        <f>IF(ISBLANK(発行依頼書!U79),"",TEXT(発行依頼書!U79,"M/D"))</f>
        <v/>
      </c>
      <c r="AB66" s="673"/>
      <c r="AC66" s="674"/>
      <c r="AD66" s="672"/>
      <c r="AE66" s="673"/>
      <c r="AF66" s="667"/>
      <c r="AG66" s="668"/>
      <c r="AH66" s="668"/>
      <c r="AI66" s="669"/>
      <c r="AJ66" s="10"/>
      <c r="AL66" s="47"/>
      <c r="AM66" s="47"/>
      <c r="AN66" s="47"/>
      <c r="AO66" s="47"/>
      <c r="AP66" s="47"/>
    </row>
    <row r="67" spans="1:42" ht="17.25" customHeight="1" x14ac:dyDescent="0.15">
      <c r="A67" s="7"/>
      <c r="B67" s="670" t="str">
        <f>IF(ISBLANK(発行依頼書!F79),"",発行依頼書!F79)</f>
        <v/>
      </c>
      <c r="C67" s="663"/>
      <c r="D67" s="663"/>
      <c r="E67" s="663"/>
      <c r="F67" s="663"/>
      <c r="G67" s="663"/>
      <c r="H67" s="671"/>
      <c r="I67" s="680" t="str">
        <f>IF(ISBLANK(発行依頼書!L80),"",発行依頼書!L80)</f>
        <v/>
      </c>
      <c r="J67" s="678"/>
      <c r="K67" s="678" t="str">
        <f>IF(ISBLANK(発行依頼書!M80),"",発行依頼書!M80)</f>
        <v/>
      </c>
      <c r="L67" s="678"/>
      <c r="M67" s="678" t="str">
        <f>IF(ISBLANK(発行依頼書!N80),"",発行依頼書!N80)</f>
        <v/>
      </c>
      <c r="N67" s="678"/>
      <c r="O67" s="678" t="str">
        <f>IF(ISBLANK(発行依頼書!O80),"",発行依頼書!O80)</f>
        <v/>
      </c>
      <c r="P67" s="678"/>
      <c r="Q67" s="678" t="str">
        <f>IF(ISBLANK(発行依頼書!P80),"",発行依頼書!P80)</f>
        <v/>
      </c>
      <c r="R67" s="678"/>
      <c r="S67" s="678" t="str">
        <f>IF(ISBLANK(発行依頼書!Q80),"",発行依頼書!Q80)</f>
        <v/>
      </c>
      <c r="T67" s="678"/>
      <c r="U67" s="678" t="str">
        <f>IF(ISBLANK(発行依頼書!R80),"",発行依頼書!R80)</f>
        <v/>
      </c>
      <c r="V67" s="678"/>
      <c r="W67" s="678" t="str">
        <f>IF(ISBLANK(発行依頼書!S80),"",発行依頼書!S80)</f>
        <v/>
      </c>
      <c r="X67" s="678"/>
      <c r="Y67" s="678" t="str">
        <f>IF(ISBLANK(発行依頼書!T80),"",発行依頼書!T80)</f>
        <v/>
      </c>
      <c r="Z67" s="678"/>
      <c r="AA67" s="678" t="str">
        <f>IF(ISBLANK(発行依頼書!U80),"",発行依頼書!U80)</f>
        <v/>
      </c>
      <c r="AB67" s="679"/>
      <c r="AC67" s="680" t="str">
        <f>IF(ISBLANK(発行依頼書!W80),"",発行依頼書!W80)</f>
        <v/>
      </c>
      <c r="AD67" s="678"/>
      <c r="AE67" s="679"/>
      <c r="AF67" s="662" t="str">
        <f>IF(ISBLANK(発行依頼書!X79),"",発行依頼書!X79)</f>
        <v/>
      </c>
      <c r="AG67" s="663"/>
      <c r="AH67" s="663"/>
      <c r="AI67" s="664"/>
      <c r="AJ67" s="10"/>
      <c r="AL67" s="47"/>
      <c r="AM67" s="47"/>
      <c r="AN67" s="47"/>
      <c r="AO67" s="47"/>
      <c r="AP67" s="47"/>
    </row>
    <row r="68" spans="1:42" ht="17.25" customHeight="1" x14ac:dyDescent="0.15">
      <c r="A68" s="7"/>
      <c r="B68" s="675" t="str">
        <f>IF(ISBLANK(発行依頼書!C81),"",発行依頼書!C81)</f>
        <v/>
      </c>
      <c r="C68" s="676"/>
      <c r="D68" s="676"/>
      <c r="E68" s="676"/>
      <c r="F68" s="676"/>
      <c r="G68" s="676"/>
      <c r="H68" s="677"/>
      <c r="I68" s="674" t="str">
        <f>IF(ISBLANK(発行依頼書!L81),"",TEXT(発行依頼書!L81,"M/D"))</f>
        <v/>
      </c>
      <c r="J68" s="672"/>
      <c r="K68" s="672" t="str">
        <f>IF(ISBLANK(発行依頼書!M81),"",TEXT(発行依頼書!M81,"M/D"))</f>
        <v/>
      </c>
      <c r="L68" s="672"/>
      <c r="M68" s="672" t="str">
        <f>IF(ISBLANK(発行依頼書!N81),"",TEXT(発行依頼書!N81,"M/D"))</f>
        <v/>
      </c>
      <c r="N68" s="672"/>
      <c r="O68" s="672" t="str">
        <f>IF(ISBLANK(発行依頼書!O81),"",TEXT(発行依頼書!O81,"M/D"))</f>
        <v/>
      </c>
      <c r="P68" s="672"/>
      <c r="Q68" s="672" t="str">
        <f>IF(ISBLANK(発行依頼書!P81),"",TEXT(発行依頼書!P81,"M/D"))</f>
        <v/>
      </c>
      <c r="R68" s="672"/>
      <c r="S68" s="672" t="str">
        <f>IF(ISBLANK(発行依頼書!Q81),"",TEXT(発行依頼書!Q81,"M/D"))</f>
        <v/>
      </c>
      <c r="T68" s="672"/>
      <c r="U68" s="672" t="str">
        <f>IF(ISBLANK(発行依頼書!R81),"",TEXT(発行依頼書!R81,"M/D"))</f>
        <v/>
      </c>
      <c r="V68" s="672"/>
      <c r="W68" s="672" t="str">
        <f>IF(ISBLANK(発行依頼書!S81),"",TEXT(発行依頼書!S81,"M/D"))</f>
        <v/>
      </c>
      <c r="X68" s="672"/>
      <c r="Y68" s="672" t="str">
        <f>IF(ISBLANK(発行依頼書!T81),"",TEXT(発行依頼書!T81,"M/D"))</f>
        <v/>
      </c>
      <c r="Z68" s="672"/>
      <c r="AA68" s="672" t="str">
        <f>IF(ISBLANK(発行依頼書!U81),"",TEXT(発行依頼書!U81,"M/D"))</f>
        <v/>
      </c>
      <c r="AB68" s="673"/>
      <c r="AC68" s="674"/>
      <c r="AD68" s="672"/>
      <c r="AE68" s="673"/>
      <c r="AF68" s="667"/>
      <c r="AG68" s="668"/>
      <c r="AH68" s="668"/>
      <c r="AI68" s="669"/>
      <c r="AJ68" s="10"/>
      <c r="AL68" s="47"/>
      <c r="AM68" s="47"/>
      <c r="AN68" s="47"/>
      <c r="AO68" s="47"/>
      <c r="AP68" s="47"/>
    </row>
    <row r="69" spans="1:42" ht="17.25" customHeight="1" x14ac:dyDescent="0.15">
      <c r="A69" s="7"/>
      <c r="B69" s="670" t="str">
        <f>IF(ISBLANK(発行依頼書!F81),"",発行依頼書!F81)</f>
        <v/>
      </c>
      <c r="C69" s="663"/>
      <c r="D69" s="663"/>
      <c r="E69" s="663"/>
      <c r="F69" s="663"/>
      <c r="G69" s="663"/>
      <c r="H69" s="671"/>
      <c r="I69" s="680" t="str">
        <f>IF(ISBLANK(発行依頼書!L82),"",発行依頼書!L82)</f>
        <v/>
      </c>
      <c r="J69" s="678"/>
      <c r="K69" s="678" t="str">
        <f>IF(ISBLANK(発行依頼書!M82),"",発行依頼書!M82)</f>
        <v/>
      </c>
      <c r="L69" s="678"/>
      <c r="M69" s="678" t="str">
        <f>IF(ISBLANK(発行依頼書!N82),"",発行依頼書!N82)</f>
        <v/>
      </c>
      <c r="N69" s="678"/>
      <c r="O69" s="678" t="str">
        <f>IF(ISBLANK(発行依頼書!O82),"",発行依頼書!O82)</f>
        <v/>
      </c>
      <c r="P69" s="678"/>
      <c r="Q69" s="678" t="str">
        <f>IF(ISBLANK(発行依頼書!P82),"",発行依頼書!P82)</f>
        <v/>
      </c>
      <c r="R69" s="678"/>
      <c r="S69" s="678" t="str">
        <f>IF(ISBLANK(発行依頼書!Q82),"",発行依頼書!Q82)</f>
        <v/>
      </c>
      <c r="T69" s="678"/>
      <c r="U69" s="678" t="str">
        <f>IF(ISBLANK(発行依頼書!R82),"",発行依頼書!R82)</f>
        <v/>
      </c>
      <c r="V69" s="678"/>
      <c r="W69" s="678" t="str">
        <f>IF(ISBLANK(発行依頼書!S82),"",発行依頼書!S82)</f>
        <v/>
      </c>
      <c r="X69" s="678"/>
      <c r="Y69" s="678" t="str">
        <f>IF(ISBLANK(発行依頼書!T82),"",発行依頼書!T82)</f>
        <v/>
      </c>
      <c r="Z69" s="678"/>
      <c r="AA69" s="678" t="str">
        <f>IF(ISBLANK(発行依頼書!U82),"",発行依頼書!U82)</f>
        <v/>
      </c>
      <c r="AB69" s="679"/>
      <c r="AC69" s="680" t="str">
        <f>IF(ISBLANK(発行依頼書!W82),"",発行依頼書!W82)</f>
        <v/>
      </c>
      <c r="AD69" s="678"/>
      <c r="AE69" s="679"/>
      <c r="AF69" s="662" t="str">
        <f>IF(ISBLANK(発行依頼書!X81),"",発行依頼書!X81)</f>
        <v/>
      </c>
      <c r="AG69" s="663"/>
      <c r="AH69" s="663"/>
      <c r="AI69" s="664"/>
      <c r="AJ69" s="10"/>
      <c r="AL69" s="47"/>
      <c r="AM69" s="47"/>
      <c r="AN69" s="47"/>
      <c r="AO69" s="47"/>
      <c r="AP69" s="47"/>
    </row>
    <row r="70" spans="1:42" ht="17.25" customHeight="1" x14ac:dyDescent="0.15">
      <c r="A70" s="7"/>
      <c r="B70" s="675" t="str">
        <f>IF(ISBLANK(発行依頼書!C83),"",発行依頼書!C83)</f>
        <v/>
      </c>
      <c r="C70" s="676"/>
      <c r="D70" s="676"/>
      <c r="E70" s="676"/>
      <c r="F70" s="676"/>
      <c r="G70" s="676"/>
      <c r="H70" s="677"/>
      <c r="I70" s="674" t="str">
        <f>IF(ISBLANK(発行依頼書!L83),"",TEXT(発行依頼書!L83,"M/D"))</f>
        <v/>
      </c>
      <c r="J70" s="672"/>
      <c r="K70" s="672" t="str">
        <f>IF(ISBLANK(発行依頼書!M83),"",TEXT(発行依頼書!M83,"M/D"))</f>
        <v/>
      </c>
      <c r="L70" s="672"/>
      <c r="M70" s="672" t="str">
        <f>IF(ISBLANK(発行依頼書!N83),"",TEXT(発行依頼書!N83,"M/D"))</f>
        <v/>
      </c>
      <c r="N70" s="672"/>
      <c r="O70" s="672" t="str">
        <f>IF(ISBLANK(発行依頼書!O83),"",TEXT(発行依頼書!O83,"M/D"))</f>
        <v/>
      </c>
      <c r="P70" s="672"/>
      <c r="Q70" s="672" t="str">
        <f>IF(ISBLANK(発行依頼書!P83),"",TEXT(発行依頼書!P83,"M/D"))</f>
        <v/>
      </c>
      <c r="R70" s="672"/>
      <c r="S70" s="672" t="str">
        <f>IF(ISBLANK(発行依頼書!Q83),"",TEXT(発行依頼書!Q83,"M/D"))</f>
        <v/>
      </c>
      <c r="T70" s="672"/>
      <c r="U70" s="672" t="str">
        <f>IF(ISBLANK(発行依頼書!R83),"",TEXT(発行依頼書!R83,"M/D"))</f>
        <v/>
      </c>
      <c r="V70" s="672"/>
      <c r="W70" s="672" t="str">
        <f>IF(ISBLANK(発行依頼書!S83),"",TEXT(発行依頼書!S83,"M/D"))</f>
        <v/>
      </c>
      <c r="X70" s="672"/>
      <c r="Y70" s="672" t="str">
        <f>IF(ISBLANK(発行依頼書!T83),"",TEXT(発行依頼書!T83,"M/D"))</f>
        <v/>
      </c>
      <c r="Z70" s="672"/>
      <c r="AA70" s="672" t="str">
        <f>IF(ISBLANK(発行依頼書!U83),"",TEXT(発行依頼書!U83,"M/D"))</f>
        <v/>
      </c>
      <c r="AB70" s="673"/>
      <c r="AC70" s="674"/>
      <c r="AD70" s="672"/>
      <c r="AE70" s="673"/>
      <c r="AF70" s="667"/>
      <c r="AG70" s="668"/>
      <c r="AH70" s="668"/>
      <c r="AI70" s="669"/>
      <c r="AJ70" s="10"/>
      <c r="AL70" s="47"/>
      <c r="AM70" s="47"/>
      <c r="AN70" s="47"/>
      <c r="AO70" s="47"/>
      <c r="AP70" s="47"/>
    </row>
    <row r="71" spans="1:42" ht="17.25" customHeight="1" x14ac:dyDescent="0.15">
      <c r="A71" s="7"/>
      <c r="B71" s="670" t="str">
        <f>IF(ISBLANK(発行依頼書!F83),"",発行依頼書!F83)</f>
        <v/>
      </c>
      <c r="C71" s="663"/>
      <c r="D71" s="663"/>
      <c r="E71" s="663"/>
      <c r="F71" s="663"/>
      <c r="G71" s="663"/>
      <c r="H71" s="671"/>
      <c r="I71" s="680" t="str">
        <f>IF(ISBLANK(発行依頼書!L84),"",発行依頼書!L84)</f>
        <v/>
      </c>
      <c r="J71" s="678"/>
      <c r="K71" s="678" t="str">
        <f>IF(ISBLANK(発行依頼書!M84),"",発行依頼書!M84)</f>
        <v/>
      </c>
      <c r="L71" s="678"/>
      <c r="M71" s="678" t="str">
        <f>IF(ISBLANK(発行依頼書!N84),"",発行依頼書!N84)</f>
        <v/>
      </c>
      <c r="N71" s="678"/>
      <c r="O71" s="678" t="str">
        <f>IF(ISBLANK(発行依頼書!O84),"",発行依頼書!O84)</f>
        <v/>
      </c>
      <c r="P71" s="678"/>
      <c r="Q71" s="678" t="str">
        <f>IF(ISBLANK(発行依頼書!P84),"",発行依頼書!P84)</f>
        <v/>
      </c>
      <c r="R71" s="678"/>
      <c r="S71" s="678" t="str">
        <f>IF(ISBLANK(発行依頼書!Q84),"",発行依頼書!Q84)</f>
        <v/>
      </c>
      <c r="T71" s="678"/>
      <c r="U71" s="678" t="str">
        <f>IF(ISBLANK(発行依頼書!R84),"",発行依頼書!R84)</f>
        <v/>
      </c>
      <c r="V71" s="678"/>
      <c r="W71" s="678" t="str">
        <f>IF(ISBLANK(発行依頼書!S84),"",発行依頼書!S84)</f>
        <v/>
      </c>
      <c r="X71" s="678"/>
      <c r="Y71" s="678" t="str">
        <f>IF(ISBLANK(発行依頼書!T84),"",発行依頼書!T84)</f>
        <v/>
      </c>
      <c r="Z71" s="678"/>
      <c r="AA71" s="678" t="str">
        <f>IF(ISBLANK(発行依頼書!U84),"",発行依頼書!U84)</f>
        <v/>
      </c>
      <c r="AB71" s="679"/>
      <c r="AC71" s="680" t="str">
        <f>IF(ISBLANK(発行依頼書!W84),"",発行依頼書!W84)</f>
        <v/>
      </c>
      <c r="AD71" s="678"/>
      <c r="AE71" s="679"/>
      <c r="AF71" s="662" t="str">
        <f>IF(ISBLANK(発行依頼書!X83),"",発行依頼書!X83)</f>
        <v/>
      </c>
      <c r="AG71" s="663"/>
      <c r="AH71" s="663"/>
      <c r="AI71" s="664"/>
      <c r="AJ71" s="10"/>
      <c r="AL71" s="47"/>
      <c r="AM71" s="47"/>
      <c r="AN71" s="47"/>
      <c r="AO71" s="47"/>
      <c r="AP71" s="47"/>
    </row>
    <row r="72" spans="1:42" ht="17.25" customHeight="1" x14ac:dyDescent="0.15">
      <c r="A72" s="7"/>
      <c r="B72" s="675" t="str">
        <f>IF(ISBLANK(発行依頼書!C85),"",発行依頼書!C85)</f>
        <v/>
      </c>
      <c r="C72" s="676"/>
      <c r="D72" s="676"/>
      <c r="E72" s="676"/>
      <c r="F72" s="676"/>
      <c r="G72" s="676"/>
      <c r="H72" s="677"/>
      <c r="I72" s="674" t="str">
        <f>IF(ISBLANK(発行依頼書!L85),"",TEXT(発行依頼書!L85,"M/D"))</f>
        <v/>
      </c>
      <c r="J72" s="672"/>
      <c r="K72" s="672" t="str">
        <f>IF(ISBLANK(発行依頼書!M85),"",TEXT(発行依頼書!M85,"M/D"))</f>
        <v/>
      </c>
      <c r="L72" s="672"/>
      <c r="M72" s="672" t="str">
        <f>IF(ISBLANK(発行依頼書!N85),"",TEXT(発行依頼書!N85,"M/D"))</f>
        <v/>
      </c>
      <c r="N72" s="672"/>
      <c r="O72" s="672" t="str">
        <f>IF(ISBLANK(発行依頼書!O85),"",TEXT(発行依頼書!O85,"M/D"))</f>
        <v/>
      </c>
      <c r="P72" s="672"/>
      <c r="Q72" s="672" t="str">
        <f>IF(ISBLANK(発行依頼書!P85),"",TEXT(発行依頼書!P85,"M/D"))</f>
        <v/>
      </c>
      <c r="R72" s="672"/>
      <c r="S72" s="672" t="str">
        <f>IF(ISBLANK(発行依頼書!Q85),"",TEXT(発行依頼書!Q85,"M/D"))</f>
        <v/>
      </c>
      <c r="T72" s="672"/>
      <c r="U72" s="672" t="str">
        <f>IF(ISBLANK(発行依頼書!R85),"",TEXT(発行依頼書!R85,"M/D"))</f>
        <v/>
      </c>
      <c r="V72" s="672"/>
      <c r="W72" s="672" t="str">
        <f>IF(ISBLANK(発行依頼書!S85),"",TEXT(発行依頼書!S85,"M/D"))</f>
        <v/>
      </c>
      <c r="X72" s="672"/>
      <c r="Y72" s="672" t="str">
        <f>IF(ISBLANK(発行依頼書!T85),"",TEXT(発行依頼書!T85,"M/D"))</f>
        <v/>
      </c>
      <c r="Z72" s="672"/>
      <c r="AA72" s="672" t="str">
        <f>IF(ISBLANK(発行依頼書!U85),"",TEXT(発行依頼書!U85,"M/D"))</f>
        <v/>
      </c>
      <c r="AB72" s="673"/>
      <c r="AC72" s="674"/>
      <c r="AD72" s="672"/>
      <c r="AE72" s="673"/>
      <c r="AF72" s="667"/>
      <c r="AG72" s="668"/>
      <c r="AH72" s="668"/>
      <c r="AI72" s="669"/>
      <c r="AJ72" s="10"/>
      <c r="AL72" s="47"/>
      <c r="AM72" s="47"/>
      <c r="AN72" s="47"/>
      <c r="AO72" s="47"/>
      <c r="AP72" s="47"/>
    </row>
    <row r="73" spans="1:42" ht="17.25" customHeight="1" x14ac:dyDescent="0.15">
      <c r="A73" s="7"/>
      <c r="B73" s="670" t="str">
        <f>IF(ISBLANK(発行依頼書!F85),"",発行依頼書!F85)</f>
        <v/>
      </c>
      <c r="C73" s="663"/>
      <c r="D73" s="663"/>
      <c r="E73" s="663"/>
      <c r="F73" s="663"/>
      <c r="G73" s="663"/>
      <c r="H73" s="671"/>
      <c r="I73" s="680" t="str">
        <f>IF(ISBLANK(発行依頼書!L86),"",発行依頼書!L86)</f>
        <v/>
      </c>
      <c r="J73" s="678"/>
      <c r="K73" s="678" t="str">
        <f>IF(ISBLANK(発行依頼書!M86),"",発行依頼書!M86)</f>
        <v/>
      </c>
      <c r="L73" s="678"/>
      <c r="M73" s="678" t="str">
        <f>IF(ISBLANK(発行依頼書!N86),"",発行依頼書!N86)</f>
        <v/>
      </c>
      <c r="N73" s="678"/>
      <c r="O73" s="678" t="str">
        <f>IF(ISBLANK(発行依頼書!O86),"",発行依頼書!O86)</f>
        <v/>
      </c>
      <c r="P73" s="678"/>
      <c r="Q73" s="678" t="str">
        <f>IF(ISBLANK(発行依頼書!P86),"",発行依頼書!P86)</f>
        <v/>
      </c>
      <c r="R73" s="678"/>
      <c r="S73" s="678" t="str">
        <f>IF(ISBLANK(発行依頼書!Q86),"",発行依頼書!Q86)</f>
        <v/>
      </c>
      <c r="T73" s="678"/>
      <c r="U73" s="678" t="str">
        <f>IF(ISBLANK(発行依頼書!R86),"",発行依頼書!R86)</f>
        <v/>
      </c>
      <c r="V73" s="678"/>
      <c r="W73" s="678" t="str">
        <f>IF(ISBLANK(発行依頼書!S86),"",発行依頼書!S86)</f>
        <v/>
      </c>
      <c r="X73" s="678"/>
      <c r="Y73" s="678" t="str">
        <f>IF(ISBLANK(発行依頼書!T86),"",発行依頼書!T86)</f>
        <v/>
      </c>
      <c r="Z73" s="678"/>
      <c r="AA73" s="678" t="str">
        <f>IF(ISBLANK(発行依頼書!U86),"",発行依頼書!U86)</f>
        <v/>
      </c>
      <c r="AB73" s="679"/>
      <c r="AC73" s="680" t="str">
        <f>IF(ISBLANK(発行依頼書!W86),"",発行依頼書!W86)</f>
        <v/>
      </c>
      <c r="AD73" s="678"/>
      <c r="AE73" s="679"/>
      <c r="AF73" s="662" t="str">
        <f>IF(ISBLANK(発行依頼書!X85),"",発行依頼書!X85)</f>
        <v/>
      </c>
      <c r="AG73" s="663"/>
      <c r="AH73" s="663"/>
      <c r="AI73" s="664"/>
      <c r="AJ73" s="10"/>
      <c r="AL73" s="47"/>
      <c r="AM73" s="47"/>
      <c r="AN73" s="47"/>
      <c r="AO73" s="47"/>
      <c r="AP73" s="47"/>
    </row>
    <row r="74" spans="1:42" ht="17.25" customHeight="1" x14ac:dyDescent="0.15">
      <c r="A74" s="7"/>
      <c r="B74" s="675" t="str">
        <f>IF(ISBLANK(発行依頼書!C87),"",発行依頼書!C87)</f>
        <v/>
      </c>
      <c r="C74" s="676"/>
      <c r="D74" s="676"/>
      <c r="E74" s="676"/>
      <c r="F74" s="676"/>
      <c r="G74" s="676"/>
      <c r="H74" s="677"/>
      <c r="I74" s="674" t="str">
        <f>IF(ISBLANK(発行依頼書!L87),"",TEXT(発行依頼書!L87,"M/D"))</f>
        <v/>
      </c>
      <c r="J74" s="672"/>
      <c r="K74" s="672" t="str">
        <f>IF(ISBLANK(発行依頼書!M87),"",TEXT(発行依頼書!M87,"M/D"))</f>
        <v/>
      </c>
      <c r="L74" s="672"/>
      <c r="M74" s="672" t="str">
        <f>IF(ISBLANK(発行依頼書!N87),"",TEXT(発行依頼書!N87,"M/D"))</f>
        <v/>
      </c>
      <c r="N74" s="672"/>
      <c r="O74" s="672" t="str">
        <f>IF(ISBLANK(発行依頼書!O87),"",TEXT(発行依頼書!O87,"M/D"))</f>
        <v/>
      </c>
      <c r="P74" s="672"/>
      <c r="Q74" s="672" t="str">
        <f>IF(ISBLANK(発行依頼書!P87),"",TEXT(発行依頼書!P87,"M/D"))</f>
        <v/>
      </c>
      <c r="R74" s="672"/>
      <c r="S74" s="672" t="str">
        <f>IF(ISBLANK(発行依頼書!Q87),"",TEXT(発行依頼書!Q87,"M/D"))</f>
        <v/>
      </c>
      <c r="T74" s="672"/>
      <c r="U74" s="672" t="str">
        <f>IF(ISBLANK(発行依頼書!R87),"",TEXT(発行依頼書!R87,"M/D"))</f>
        <v/>
      </c>
      <c r="V74" s="672"/>
      <c r="W74" s="672" t="str">
        <f>IF(ISBLANK(発行依頼書!S87),"",TEXT(発行依頼書!S87,"M/D"))</f>
        <v/>
      </c>
      <c r="X74" s="672"/>
      <c r="Y74" s="672" t="str">
        <f>IF(ISBLANK(発行依頼書!T87),"",TEXT(発行依頼書!T87,"M/D"))</f>
        <v/>
      </c>
      <c r="Z74" s="672"/>
      <c r="AA74" s="672" t="str">
        <f>IF(ISBLANK(発行依頼書!U87),"",TEXT(発行依頼書!U87,"M/D"))</f>
        <v/>
      </c>
      <c r="AB74" s="673"/>
      <c r="AC74" s="674"/>
      <c r="AD74" s="672"/>
      <c r="AE74" s="673"/>
      <c r="AF74" s="667"/>
      <c r="AG74" s="668"/>
      <c r="AH74" s="668"/>
      <c r="AI74" s="669"/>
      <c r="AJ74" s="10"/>
      <c r="AL74" s="47"/>
      <c r="AM74" s="47"/>
      <c r="AN74" s="47"/>
      <c r="AO74" s="47"/>
      <c r="AP74" s="47"/>
    </row>
    <row r="75" spans="1:42" ht="17.25" customHeight="1" x14ac:dyDescent="0.15">
      <c r="A75" s="7"/>
      <c r="B75" s="670" t="str">
        <f>IF(ISBLANK(発行依頼書!F87),"",発行依頼書!F87)</f>
        <v/>
      </c>
      <c r="C75" s="663"/>
      <c r="D75" s="663"/>
      <c r="E75" s="663"/>
      <c r="F75" s="663"/>
      <c r="G75" s="663"/>
      <c r="H75" s="671"/>
      <c r="I75" s="680" t="str">
        <f>IF(ISBLANK(発行依頼書!L88),"",発行依頼書!L88)</f>
        <v/>
      </c>
      <c r="J75" s="678"/>
      <c r="K75" s="678" t="str">
        <f>IF(ISBLANK(発行依頼書!M88),"",発行依頼書!M88)</f>
        <v/>
      </c>
      <c r="L75" s="678"/>
      <c r="M75" s="678" t="str">
        <f>IF(ISBLANK(発行依頼書!N88),"",発行依頼書!N88)</f>
        <v/>
      </c>
      <c r="N75" s="678"/>
      <c r="O75" s="678" t="str">
        <f>IF(ISBLANK(発行依頼書!O88),"",発行依頼書!O88)</f>
        <v/>
      </c>
      <c r="P75" s="678"/>
      <c r="Q75" s="678" t="str">
        <f>IF(ISBLANK(発行依頼書!P88),"",発行依頼書!P88)</f>
        <v/>
      </c>
      <c r="R75" s="678"/>
      <c r="S75" s="678" t="str">
        <f>IF(ISBLANK(発行依頼書!Q88),"",発行依頼書!Q88)</f>
        <v/>
      </c>
      <c r="T75" s="678"/>
      <c r="U75" s="678" t="str">
        <f>IF(ISBLANK(発行依頼書!R88),"",発行依頼書!R88)</f>
        <v/>
      </c>
      <c r="V75" s="678"/>
      <c r="W75" s="678" t="str">
        <f>IF(ISBLANK(発行依頼書!S88),"",発行依頼書!S88)</f>
        <v/>
      </c>
      <c r="X75" s="678"/>
      <c r="Y75" s="678" t="str">
        <f>IF(ISBLANK(発行依頼書!T88),"",発行依頼書!T88)</f>
        <v/>
      </c>
      <c r="Z75" s="678"/>
      <c r="AA75" s="678" t="str">
        <f>IF(ISBLANK(発行依頼書!U88),"",発行依頼書!U88)</f>
        <v/>
      </c>
      <c r="AB75" s="679"/>
      <c r="AC75" s="680" t="str">
        <f>IF(ISBLANK(発行依頼書!W88),"",発行依頼書!W88)</f>
        <v/>
      </c>
      <c r="AD75" s="678"/>
      <c r="AE75" s="679"/>
      <c r="AF75" s="662" t="str">
        <f>IF(ISBLANK(発行依頼書!X87),"",発行依頼書!X87)</f>
        <v/>
      </c>
      <c r="AG75" s="663"/>
      <c r="AH75" s="663"/>
      <c r="AI75" s="664"/>
      <c r="AJ75" s="10"/>
      <c r="AL75" s="47"/>
      <c r="AM75" s="47"/>
      <c r="AN75" s="47"/>
      <c r="AO75" s="47"/>
      <c r="AP75" s="47"/>
    </row>
    <row r="76" spans="1:42" ht="17.25" customHeight="1" x14ac:dyDescent="0.15">
      <c r="A76" s="7"/>
      <c r="B76" s="675" t="str">
        <f>IF(ISBLANK(発行依頼書!C89),"",発行依頼書!C89)</f>
        <v/>
      </c>
      <c r="C76" s="676"/>
      <c r="D76" s="676"/>
      <c r="E76" s="676"/>
      <c r="F76" s="676"/>
      <c r="G76" s="676"/>
      <c r="H76" s="677"/>
      <c r="I76" s="674" t="str">
        <f>IF(ISBLANK(発行依頼書!L89),"",TEXT(発行依頼書!L89,"M/D"))</f>
        <v/>
      </c>
      <c r="J76" s="672"/>
      <c r="K76" s="672" t="str">
        <f>IF(ISBLANK(発行依頼書!M89),"",TEXT(発行依頼書!M89,"M/D"))</f>
        <v/>
      </c>
      <c r="L76" s="672"/>
      <c r="M76" s="672" t="str">
        <f>IF(ISBLANK(発行依頼書!N89),"",TEXT(発行依頼書!N89,"M/D"))</f>
        <v/>
      </c>
      <c r="N76" s="672"/>
      <c r="O76" s="672" t="str">
        <f>IF(ISBLANK(発行依頼書!O89),"",TEXT(発行依頼書!O89,"M/D"))</f>
        <v/>
      </c>
      <c r="P76" s="672"/>
      <c r="Q76" s="672" t="str">
        <f>IF(ISBLANK(発行依頼書!P89),"",TEXT(発行依頼書!P89,"M/D"))</f>
        <v/>
      </c>
      <c r="R76" s="672"/>
      <c r="S76" s="672" t="str">
        <f>IF(ISBLANK(発行依頼書!Q89),"",TEXT(発行依頼書!Q89,"M/D"))</f>
        <v/>
      </c>
      <c r="T76" s="672"/>
      <c r="U76" s="672" t="str">
        <f>IF(ISBLANK(発行依頼書!R89),"",TEXT(発行依頼書!R89,"M/D"))</f>
        <v/>
      </c>
      <c r="V76" s="672"/>
      <c r="W76" s="672" t="str">
        <f>IF(ISBLANK(発行依頼書!S89),"",TEXT(発行依頼書!S89,"M/D"))</f>
        <v/>
      </c>
      <c r="X76" s="672"/>
      <c r="Y76" s="672" t="str">
        <f>IF(ISBLANK(発行依頼書!T89),"",TEXT(発行依頼書!T89,"M/D"))</f>
        <v/>
      </c>
      <c r="Z76" s="672"/>
      <c r="AA76" s="672" t="str">
        <f>IF(ISBLANK(発行依頼書!U89),"",TEXT(発行依頼書!U89,"M/D"))</f>
        <v/>
      </c>
      <c r="AB76" s="673"/>
      <c r="AC76" s="674"/>
      <c r="AD76" s="672"/>
      <c r="AE76" s="673"/>
      <c r="AF76" s="667"/>
      <c r="AG76" s="668"/>
      <c r="AH76" s="668"/>
      <c r="AI76" s="669"/>
      <c r="AJ76" s="10"/>
      <c r="AL76" s="47"/>
      <c r="AM76" s="47"/>
      <c r="AN76" s="47"/>
      <c r="AO76" s="47"/>
      <c r="AP76" s="47"/>
    </row>
    <row r="77" spans="1:42" ht="17.25" customHeight="1" x14ac:dyDescent="0.15">
      <c r="A77" s="7"/>
      <c r="B77" s="670" t="str">
        <f>IF(ISBLANK(発行依頼書!F89),"",発行依頼書!F89)</f>
        <v/>
      </c>
      <c r="C77" s="663"/>
      <c r="D77" s="663"/>
      <c r="E77" s="663"/>
      <c r="F77" s="663"/>
      <c r="G77" s="663"/>
      <c r="H77" s="671"/>
      <c r="I77" s="680" t="str">
        <f>IF(ISBLANK(発行依頼書!L90),"",発行依頼書!L90)</f>
        <v/>
      </c>
      <c r="J77" s="678"/>
      <c r="K77" s="678" t="str">
        <f>IF(ISBLANK(発行依頼書!M90),"",発行依頼書!M90)</f>
        <v/>
      </c>
      <c r="L77" s="678"/>
      <c r="M77" s="678" t="str">
        <f>IF(ISBLANK(発行依頼書!N90),"",発行依頼書!N90)</f>
        <v/>
      </c>
      <c r="N77" s="678"/>
      <c r="O77" s="678" t="str">
        <f>IF(ISBLANK(発行依頼書!O90),"",発行依頼書!O90)</f>
        <v/>
      </c>
      <c r="P77" s="678"/>
      <c r="Q77" s="678" t="str">
        <f>IF(ISBLANK(発行依頼書!P90),"",発行依頼書!P90)</f>
        <v/>
      </c>
      <c r="R77" s="678"/>
      <c r="S77" s="678" t="str">
        <f>IF(ISBLANK(発行依頼書!Q90),"",発行依頼書!Q90)</f>
        <v/>
      </c>
      <c r="T77" s="678"/>
      <c r="U77" s="678" t="str">
        <f>IF(ISBLANK(発行依頼書!R90),"",発行依頼書!R90)</f>
        <v/>
      </c>
      <c r="V77" s="678"/>
      <c r="W77" s="678" t="str">
        <f>IF(ISBLANK(発行依頼書!S90),"",発行依頼書!S90)</f>
        <v/>
      </c>
      <c r="X77" s="678"/>
      <c r="Y77" s="678" t="str">
        <f>IF(ISBLANK(発行依頼書!T90),"",発行依頼書!T90)</f>
        <v/>
      </c>
      <c r="Z77" s="678"/>
      <c r="AA77" s="678" t="str">
        <f>IF(ISBLANK(発行依頼書!U90),"",発行依頼書!U90)</f>
        <v/>
      </c>
      <c r="AB77" s="679"/>
      <c r="AC77" s="680" t="str">
        <f>IF(ISBLANK(発行依頼書!W90),"",発行依頼書!W90)</f>
        <v/>
      </c>
      <c r="AD77" s="678"/>
      <c r="AE77" s="679"/>
      <c r="AF77" s="662" t="str">
        <f>IF(ISBLANK(発行依頼書!X89),"",発行依頼書!X89)</f>
        <v/>
      </c>
      <c r="AG77" s="663"/>
      <c r="AH77" s="663"/>
      <c r="AI77" s="664"/>
      <c r="AJ77" s="10"/>
      <c r="AL77" s="47"/>
      <c r="AM77" s="47"/>
      <c r="AN77" s="47"/>
      <c r="AO77" s="47"/>
      <c r="AP77" s="47"/>
    </row>
    <row r="78" spans="1:42" ht="17.25" customHeight="1" x14ac:dyDescent="0.15">
      <c r="A78" s="7"/>
      <c r="B78" s="675" t="str">
        <f>IF(ISBLANK(発行依頼書!C91),"",発行依頼書!C91)</f>
        <v/>
      </c>
      <c r="C78" s="676"/>
      <c r="D78" s="676"/>
      <c r="E78" s="676"/>
      <c r="F78" s="676"/>
      <c r="G78" s="676"/>
      <c r="H78" s="677"/>
      <c r="I78" s="674" t="str">
        <f>IF(ISBLANK(発行依頼書!L91),"",TEXT(発行依頼書!L91,"M/D"))</f>
        <v/>
      </c>
      <c r="J78" s="672"/>
      <c r="K78" s="672" t="str">
        <f>IF(ISBLANK(発行依頼書!M91),"",TEXT(発行依頼書!M91,"M/D"))</f>
        <v/>
      </c>
      <c r="L78" s="672"/>
      <c r="M78" s="672" t="str">
        <f>IF(ISBLANK(発行依頼書!N91),"",TEXT(発行依頼書!N91,"M/D"))</f>
        <v/>
      </c>
      <c r="N78" s="672"/>
      <c r="O78" s="672" t="str">
        <f>IF(ISBLANK(発行依頼書!O91),"",TEXT(発行依頼書!O91,"M/D"))</f>
        <v/>
      </c>
      <c r="P78" s="672"/>
      <c r="Q78" s="672" t="str">
        <f>IF(ISBLANK(発行依頼書!P91),"",TEXT(発行依頼書!P91,"M/D"))</f>
        <v/>
      </c>
      <c r="R78" s="672"/>
      <c r="S78" s="672" t="str">
        <f>IF(ISBLANK(発行依頼書!Q91),"",TEXT(発行依頼書!Q91,"M/D"))</f>
        <v/>
      </c>
      <c r="T78" s="672"/>
      <c r="U78" s="672" t="str">
        <f>IF(ISBLANK(発行依頼書!R91),"",TEXT(発行依頼書!R91,"M/D"))</f>
        <v/>
      </c>
      <c r="V78" s="672"/>
      <c r="W78" s="672" t="str">
        <f>IF(ISBLANK(発行依頼書!S91),"",TEXT(発行依頼書!S91,"M/D"))</f>
        <v/>
      </c>
      <c r="X78" s="672"/>
      <c r="Y78" s="672" t="str">
        <f>IF(ISBLANK(発行依頼書!T91),"",TEXT(発行依頼書!T91,"M/D"))</f>
        <v/>
      </c>
      <c r="Z78" s="672"/>
      <c r="AA78" s="672" t="str">
        <f>IF(ISBLANK(発行依頼書!U91),"",TEXT(発行依頼書!U91,"M/D"))</f>
        <v/>
      </c>
      <c r="AB78" s="673"/>
      <c r="AC78" s="674"/>
      <c r="AD78" s="672"/>
      <c r="AE78" s="673"/>
      <c r="AF78" s="667"/>
      <c r="AG78" s="668"/>
      <c r="AH78" s="668"/>
      <c r="AI78" s="669"/>
      <c r="AJ78" s="10"/>
      <c r="AL78" s="47"/>
      <c r="AM78" s="47"/>
      <c r="AN78" s="47"/>
      <c r="AO78" s="47"/>
      <c r="AP78" s="47"/>
    </row>
    <row r="79" spans="1:42" ht="17.25" customHeight="1" x14ac:dyDescent="0.15">
      <c r="A79" s="7"/>
      <c r="B79" s="670" t="str">
        <f>IF(ISBLANK(発行依頼書!F91),"",発行依頼書!F91)</f>
        <v/>
      </c>
      <c r="C79" s="663"/>
      <c r="D79" s="663"/>
      <c r="E79" s="663"/>
      <c r="F79" s="663"/>
      <c r="G79" s="663"/>
      <c r="H79" s="671"/>
      <c r="I79" s="680" t="str">
        <f>IF(ISBLANK(発行依頼書!L92),"",発行依頼書!L92)</f>
        <v/>
      </c>
      <c r="J79" s="678"/>
      <c r="K79" s="678" t="str">
        <f>IF(ISBLANK(発行依頼書!M92),"",発行依頼書!M92)</f>
        <v/>
      </c>
      <c r="L79" s="678"/>
      <c r="M79" s="678" t="str">
        <f>IF(ISBLANK(発行依頼書!N92),"",発行依頼書!N92)</f>
        <v/>
      </c>
      <c r="N79" s="678"/>
      <c r="O79" s="678" t="str">
        <f>IF(ISBLANK(発行依頼書!O92),"",発行依頼書!O92)</f>
        <v/>
      </c>
      <c r="P79" s="678"/>
      <c r="Q79" s="678" t="str">
        <f>IF(ISBLANK(発行依頼書!P92),"",発行依頼書!P92)</f>
        <v/>
      </c>
      <c r="R79" s="678"/>
      <c r="S79" s="678" t="str">
        <f>IF(ISBLANK(発行依頼書!Q92),"",発行依頼書!Q92)</f>
        <v/>
      </c>
      <c r="T79" s="678"/>
      <c r="U79" s="678" t="str">
        <f>IF(ISBLANK(発行依頼書!R92),"",発行依頼書!R92)</f>
        <v/>
      </c>
      <c r="V79" s="678"/>
      <c r="W79" s="678" t="str">
        <f>IF(ISBLANK(発行依頼書!S92),"",発行依頼書!S92)</f>
        <v/>
      </c>
      <c r="X79" s="678"/>
      <c r="Y79" s="678" t="str">
        <f>IF(ISBLANK(発行依頼書!T92),"",発行依頼書!T92)</f>
        <v/>
      </c>
      <c r="Z79" s="678"/>
      <c r="AA79" s="678" t="str">
        <f>IF(ISBLANK(発行依頼書!U92),"",発行依頼書!U92)</f>
        <v/>
      </c>
      <c r="AB79" s="679"/>
      <c r="AC79" s="680" t="str">
        <f>IF(ISBLANK(発行依頼書!W92),"",発行依頼書!W92)</f>
        <v/>
      </c>
      <c r="AD79" s="678"/>
      <c r="AE79" s="679"/>
      <c r="AF79" s="662" t="str">
        <f>IF(ISBLANK(発行依頼書!X91),"",発行依頼書!X91)</f>
        <v/>
      </c>
      <c r="AG79" s="663"/>
      <c r="AH79" s="663"/>
      <c r="AI79" s="664"/>
      <c r="AJ79" s="10"/>
      <c r="AL79" s="47"/>
      <c r="AM79" s="47"/>
      <c r="AN79" s="47"/>
      <c r="AO79" s="47"/>
      <c r="AP79" s="47"/>
    </row>
    <row r="80" spans="1:42" ht="17.25" customHeight="1" x14ac:dyDescent="0.15">
      <c r="A80" s="7"/>
      <c r="B80" s="675" t="str">
        <f>IF(ISBLANK(発行依頼書!C93),"",発行依頼書!C93)</f>
        <v/>
      </c>
      <c r="C80" s="676"/>
      <c r="D80" s="676"/>
      <c r="E80" s="676"/>
      <c r="F80" s="676"/>
      <c r="G80" s="676"/>
      <c r="H80" s="677"/>
      <c r="I80" s="674" t="str">
        <f>IF(ISBLANK(発行依頼書!L93),"",TEXT(発行依頼書!L93,"M/D"))</f>
        <v/>
      </c>
      <c r="J80" s="672"/>
      <c r="K80" s="672" t="str">
        <f>IF(ISBLANK(発行依頼書!M93),"",TEXT(発行依頼書!M93,"M/D"))</f>
        <v/>
      </c>
      <c r="L80" s="672"/>
      <c r="M80" s="672" t="str">
        <f>IF(ISBLANK(発行依頼書!N93),"",TEXT(発行依頼書!N93,"M/D"))</f>
        <v/>
      </c>
      <c r="N80" s="672"/>
      <c r="O80" s="672" t="str">
        <f>IF(ISBLANK(発行依頼書!O93),"",TEXT(発行依頼書!O93,"M/D"))</f>
        <v/>
      </c>
      <c r="P80" s="672"/>
      <c r="Q80" s="672" t="str">
        <f>IF(ISBLANK(発行依頼書!P93),"",TEXT(発行依頼書!P93,"M/D"))</f>
        <v/>
      </c>
      <c r="R80" s="672"/>
      <c r="S80" s="672" t="str">
        <f>IF(ISBLANK(発行依頼書!Q93),"",TEXT(発行依頼書!Q93,"M/D"))</f>
        <v/>
      </c>
      <c r="T80" s="672"/>
      <c r="U80" s="672" t="str">
        <f>IF(ISBLANK(発行依頼書!R93),"",TEXT(発行依頼書!R93,"M/D"))</f>
        <v/>
      </c>
      <c r="V80" s="672"/>
      <c r="W80" s="672" t="str">
        <f>IF(ISBLANK(発行依頼書!S93),"",TEXT(発行依頼書!S93,"M/D"))</f>
        <v/>
      </c>
      <c r="X80" s="672"/>
      <c r="Y80" s="672" t="str">
        <f>IF(ISBLANK(発行依頼書!T93),"",TEXT(発行依頼書!T93,"M/D"))</f>
        <v/>
      </c>
      <c r="Z80" s="672"/>
      <c r="AA80" s="672" t="str">
        <f>IF(ISBLANK(発行依頼書!U93),"",TEXT(発行依頼書!U93,"M/D"))</f>
        <v/>
      </c>
      <c r="AB80" s="673"/>
      <c r="AC80" s="674"/>
      <c r="AD80" s="672"/>
      <c r="AE80" s="673"/>
      <c r="AF80" s="667"/>
      <c r="AG80" s="668"/>
      <c r="AH80" s="668"/>
      <c r="AI80" s="669"/>
      <c r="AJ80" s="10"/>
      <c r="AL80" s="47"/>
      <c r="AM80" s="47"/>
      <c r="AN80" s="47"/>
      <c r="AO80" s="47"/>
      <c r="AP80" s="47"/>
    </row>
    <row r="81" spans="1:42" ht="17.25" customHeight="1" x14ac:dyDescent="0.15">
      <c r="A81" s="7"/>
      <c r="B81" s="670" t="str">
        <f>IF(ISBLANK(発行依頼書!F93),"",発行依頼書!F93)</f>
        <v/>
      </c>
      <c r="C81" s="663"/>
      <c r="D81" s="663"/>
      <c r="E81" s="663"/>
      <c r="F81" s="663"/>
      <c r="G81" s="663"/>
      <c r="H81" s="671"/>
      <c r="I81" s="680" t="str">
        <f>IF(ISBLANK(発行依頼書!L94),"",発行依頼書!L94)</f>
        <v/>
      </c>
      <c r="J81" s="678"/>
      <c r="K81" s="678" t="str">
        <f>IF(ISBLANK(発行依頼書!M94),"",発行依頼書!M94)</f>
        <v/>
      </c>
      <c r="L81" s="678"/>
      <c r="M81" s="678" t="str">
        <f>IF(ISBLANK(発行依頼書!N94),"",発行依頼書!N94)</f>
        <v/>
      </c>
      <c r="N81" s="678"/>
      <c r="O81" s="678" t="str">
        <f>IF(ISBLANK(発行依頼書!O94),"",発行依頼書!O94)</f>
        <v/>
      </c>
      <c r="P81" s="678"/>
      <c r="Q81" s="678" t="str">
        <f>IF(ISBLANK(発行依頼書!P94),"",発行依頼書!P94)</f>
        <v/>
      </c>
      <c r="R81" s="678"/>
      <c r="S81" s="678" t="str">
        <f>IF(ISBLANK(発行依頼書!Q94),"",発行依頼書!Q94)</f>
        <v/>
      </c>
      <c r="T81" s="678"/>
      <c r="U81" s="678" t="str">
        <f>IF(ISBLANK(発行依頼書!R94),"",発行依頼書!R94)</f>
        <v/>
      </c>
      <c r="V81" s="678"/>
      <c r="W81" s="678" t="str">
        <f>IF(ISBLANK(発行依頼書!S94),"",発行依頼書!S94)</f>
        <v/>
      </c>
      <c r="X81" s="678"/>
      <c r="Y81" s="678" t="str">
        <f>IF(ISBLANK(発行依頼書!T94),"",発行依頼書!T94)</f>
        <v/>
      </c>
      <c r="Z81" s="678"/>
      <c r="AA81" s="678" t="str">
        <f>IF(ISBLANK(発行依頼書!U94),"",発行依頼書!U94)</f>
        <v/>
      </c>
      <c r="AB81" s="679"/>
      <c r="AC81" s="680" t="str">
        <f>IF(ISBLANK(発行依頼書!W94),"",発行依頼書!W94)</f>
        <v/>
      </c>
      <c r="AD81" s="678"/>
      <c r="AE81" s="679"/>
      <c r="AF81" s="662" t="str">
        <f>IF(ISBLANK(発行依頼書!X93),"",発行依頼書!X93)</f>
        <v/>
      </c>
      <c r="AG81" s="663"/>
      <c r="AH81" s="663"/>
      <c r="AI81" s="664"/>
      <c r="AJ81" s="10"/>
      <c r="AL81" s="47"/>
      <c r="AM81" s="47"/>
      <c r="AN81" s="47"/>
      <c r="AO81" s="47"/>
      <c r="AP81" s="47"/>
    </row>
    <row r="82" spans="1:42" ht="17.25" customHeight="1" x14ac:dyDescent="0.15">
      <c r="A82" s="7"/>
      <c r="B82" s="675" t="str">
        <f>IF(ISBLANK(発行依頼書!C95),"",発行依頼書!C95)</f>
        <v/>
      </c>
      <c r="C82" s="676"/>
      <c r="D82" s="676"/>
      <c r="E82" s="676"/>
      <c r="F82" s="676"/>
      <c r="G82" s="676"/>
      <c r="H82" s="677"/>
      <c r="I82" s="674" t="str">
        <f>IF(ISBLANK(発行依頼書!L95),"",TEXT(発行依頼書!L95,"M/D"))</f>
        <v/>
      </c>
      <c r="J82" s="672"/>
      <c r="K82" s="672" t="str">
        <f>IF(ISBLANK(発行依頼書!M95),"",TEXT(発行依頼書!M95,"M/D"))</f>
        <v/>
      </c>
      <c r="L82" s="672"/>
      <c r="M82" s="672" t="str">
        <f>IF(ISBLANK(発行依頼書!N95),"",TEXT(発行依頼書!N95,"M/D"))</f>
        <v/>
      </c>
      <c r="N82" s="672"/>
      <c r="O82" s="672" t="str">
        <f>IF(ISBLANK(発行依頼書!O95),"",TEXT(発行依頼書!O95,"M/D"))</f>
        <v/>
      </c>
      <c r="P82" s="672"/>
      <c r="Q82" s="672" t="str">
        <f>IF(ISBLANK(発行依頼書!P95),"",TEXT(発行依頼書!P95,"M/D"))</f>
        <v/>
      </c>
      <c r="R82" s="672"/>
      <c r="S82" s="672" t="str">
        <f>IF(ISBLANK(発行依頼書!Q95),"",TEXT(発行依頼書!Q95,"M/D"))</f>
        <v/>
      </c>
      <c r="T82" s="672"/>
      <c r="U82" s="672" t="str">
        <f>IF(ISBLANK(発行依頼書!R95),"",TEXT(発行依頼書!R95,"M/D"))</f>
        <v/>
      </c>
      <c r="V82" s="672"/>
      <c r="W82" s="672" t="str">
        <f>IF(ISBLANK(発行依頼書!S95),"",TEXT(発行依頼書!S95,"M/D"))</f>
        <v/>
      </c>
      <c r="X82" s="672"/>
      <c r="Y82" s="672" t="str">
        <f>IF(ISBLANK(発行依頼書!T95),"",TEXT(発行依頼書!T95,"M/D"))</f>
        <v/>
      </c>
      <c r="Z82" s="672"/>
      <c r="AA82" s="672" t="str">
        <f>IF(ISBLANK(発行依頼書!U95),"",TEXT(発行依頼書!U95,"M/D"))</f>
        <v/>
      </c>
      <c r="AB82" s="673"/>
      <c r="AC82" s="674"/>
      <c r="AD82" s="672"/>
      <c r="AE82" s="673"/>
      <c r="AF82" s="667"/>
      <c r="AG82" s="668"/>
      <c r="AH82" s="668"/>
      <c r="AI82" s="669"/>
      <c r="AJ82" s="10"/>
      <c r="AL82" s="47"/>
      <c r="AM82" s="47"/>
      <c r="AN82" s="47"/>
      <c r="AO82" s="47"/>
      <c r="AP82" s="47"/>
    </row>
    <row r="83" spans="1:42" ht="17.25" customHeight="1" x14ac:dyDescent="0.15">
      <c r="A83" s="7"/>
      <c r="B83" s="670" t="str">
        <f>IF(ISBLANK(発行依頼書!F95),"",発行依頼書!F95)</f>
        <v/>
      </c>
      <c r="C83" s="663"/>
      <c r="D83" s="663"/>
      <c r="E83" s="663"/>
      <c r="F83" s="663"/>
      <c r="G83" s="663"/>
      <c r="H83" s="671"/>
      <c r="I83" s="680" t="str">
        <f>IF(ISBLANK(発行依頼書!L96),"",発行依頼書!L96)</f>
        <v/>
      </c>
      <c r="J83" s="678"/>
      <c r="K83" s="678" t="str">
        <f>IF(ISBLANK(発行依頼書!M96),"",発行依頼書!M96)</f>
        <v/>
      </c>
      <c r="L83" s="678"/>
      <c r="M83" s="678" t="str">
        <f>IF(ISBLANK(発行依頼書!N96),"",発行依頼書!N96)</f>
        <v/>
      </c>
      <c r="N83" s="678"/>
      <c r="O83" s="678" t="str">
        <f>IF(ISBLANK(発行依頼書!O96),"",発行依頼書!O96)</f>
        <v/>
      </c>
      <c r="P83" s="678"/>
      <c r="Q83" s="678" t="str">
        <f>IF(ISBLANK(発行依頼書!P96),"",発行依頼書!P96)</f>
        <v/>
      </c>
      <c r="R83" s="678"/>
      <c r="S83" s="678" t="str">
        <f>IF(ISBLANK(発行依頼書!Q96),"",発行依頼書!Q96)</f>
        <v/>
      </c>
      <c r="T83" s="678"/>
      <c r="U83" s="678" t="str">
        <f>IF(ISBLANK(発行依頼書!R96),"",発行依頼書!R96)</f>
        <v/>
      </c>
      <c r="V83" s="678"/>
      <c r="W83" s="678" t="str">
        <f>IF(ISBLANK(発行依頼書!S96),"",発行依頼書!S96)</f>
        <v/>
      </c>
      <c r="X83" s="678"/>
      <c r="Y83" s="678" t="str">
        <f>IF(ISBLANK(発行依頼書!T96),"",発行依頼書!T96)</f>
        <v/>
      </c>
      <c r="Z83" s="678"/>
      <c r="AA83" s="678" t="str">
        <f>IF(ISBLANK(発行依頼書!U96),"",発行依頼書!U96)</f>
        <v/>
      </c>
      <c r="AB83" s="679"/>
      <c r="AC83" s="680" t="str">
        <f>IF(ISBLANK(発行依頼書!W96),"",発行依頼書!W96)</f>
        <v/>
      </c>
      <c r="AD83" s="678"/>
      <c r="AE83" s="679"/>
      <c r="AF83" s="662" t="str">
        <f>IF(ISBLANK(発行依頼書!X95),"",発行依頼書!X95)</f>
        <v/>
      </c>
      <c r="AG83" s="663"/>
      <c r="AH83" s="663"/>
      <c r="AI83" s="664"/>
      <c r="AJ83" s="10"/>
      <c r="AL83" s="47"/>
      <c r="AM83" s="47"/>
      <c r="AN83" s="47"/>
      <c r="AO83" s="47"/>
      <c r="AP83" s="47"/>
    </row>
    <row r="84" spans="1:42" ht="17.25" customHeight="1" x14ac:dyDescent="0.15">
      <c r="A84" s="7"/>
      <c r="B84" s="675" t="str">
        <f>IF(ISBLANK(発行依頼書!C97),"",発行依頼書!C97)</f>
        <v/>
      </c>
      <c r="C84" s="676"/>
      <c r="D84" s="676"/>
      <c r="E84" s="676"/>
      <c r="F84" s="676"/>
      <c r="G84" s="676"/>
      <c r="H84" s="677"/>
      <c r="I84" s="674" t="str">
        <f>IF(ISBLANK(発行依頼書!L97),"",TEXT(発行依頼書!L97,"M/D"))</f>
        <v/>
      </c>
      <c r="J84" s="672"/>
      <c r="K84" s="672" t="str">
        <f>IF(ISBLANK(発行依頼書!M97),"",TEXT(発行依頼書!M97,"M/D"))</f>
        <v/>
      </c>
      <c r="L84" s="672"/>
      <c r="M84" s="672" t="str">
        <f>IF(ISBLANK(発行依頼書!N97),"",TEXT(発行依頼書!N97,"M/D"))</f>
        <v/>
      </c>
      <c r="N84" s="672"/>
      <c r="O84" s="672" t="str">
        <f>IF(ISBLANK(発行依頼書!O97),"",TEXT(発行依頼書!O97,"M/D"))</f>
        <v/>
      </c>
      <c r="P84" s="672"/>
      <c r="Q84" s="672" t="str">
        <f>IF(ISBLANK(発行依頼書!P97),"",TEXT(発行依頼書!P97,"M/D"))</f>
        <v/>
      </c>
      <c r="R84" s="672"/>
      <c r="S84" s="672" t="str">
        <f>IF(ISBLANK(発行依頼書!Q97),"",TEXT(発行依頼書!Q97,"M/D"))</f>
        <v/>
      </c>
      <c r="T84" s="672"/>
      <c r="U84" s="672" t="str">
        <f>IF(ISBLANK(発行依頼書!R97),"",TEXT(発行依頼書!R97,"M/D"))</f>
        <v/>
      </c>
      <c r="V84" s="672"/>
      <c r="W84" s="672" t="str">
        <f>IF(ISBLANK(発行依頼書!S97),"",TEXT(発行依頼書!S97,"M/D"))</f>
        <v/>
      </c>
      <c r="X84" s="672"/>
      <c r="Y84" s="672" t="str">
        <f>IF(ISBLANK(発行依頼書!T97),"",TEXT(発行依頼書!T97,"M/D"))</f>
        <v/>
      </c>
      <c r="Z84" s="672"/>
      <c r="AA84" s="672" t="str">
        <f>IF(ISBLANK(発行依頼書!U97),"",TEXT(発行依頼書!U97,"M/D"))</f>
        <v/>
      </c>
      <c r="AB84" s="673"/>
      <c r="AC84" s="674"/>
      <c r="AD84" s="672"/>
      <c r="AE84" s="673"/>
      <c r="AF84" s="667"/>
      <c r="AG84" s="668"/>
      <c r="AH84" s="668"/>
      <c r="AI84" s="669"/>
      <c r="AJ84" s="10"/>
      <c r="AL84" s="47"/>
      <c r="AM84" s="47"/>
      <c r="AN84" s="47"/>
      <c r="AO84" s="47"/>
      <c r="AP84" s="47"/>
    </row>
    <row r="85" spans="1:42" ht="17.25" customHeight="1" x14ac:dyDescent="0.15">
      <c r="A85" s="7"/>
      <c r="B85" s="670" t="str">
        <f>IF(ISBLANK(発行依頼書!F97),"",発行依頼書!F97)</f>
        <v/>
      </c>
      <c r="C85" s="663"/>
      <c r="D85" s="663"/>
      <c r="E85" s="663"/>
      <c r="F85" s="663"/>
      <c r="G85" s="663"/>
      <c r="H85" s="671"/>
      <c r="I85" s="680" t="str">
        <f>IF(ISBLANK(発行依頼書!L98),"",発行依頼書!L98)</f>
        <v/>
      </c>
      <c r="J85" s="678"/>
      <c r="K85" s="678" t="str">
        <f>IF(ISBLANK(発行依頼書!M98),"",発行依頼書!M98)</f>
        <v/>
      </c>
      <c r="L85" s="678"/>
      <c r="M85" s="678" t="str">
        <f>IF(ISBLANK(発行依頼書!N98),"",発行依頼書!N98)</f>
        <v/>
      </c>
      <c r="N85" s="678"/>
      <c r="O85" s="678" t="str">
        <f>IF(ISBLANK(発行依頼書!O98),"",発行依頼書!O98)</f>
        <v/>
      </c>
      <c r="P85" s="678"/>
      <c r="Q85" s="678" t="str">
        <f>IF(ISBLANK(発行依頼書!P98),"",発行依頼書!P98)</f>
        <v/>
      </c>
      <c r="R85" s="678"/>
      <c r="S85" s="678" t="str">
        <f>IF(ISBLANK(発行依頼書!Q98),"",発行依頼書!Q98)</f>
        <v/>
      </c>
      <c r="T85" s="678"/>
      <c r="U85" s="678" t="str">
        <f>IF(ISBLANK(発行依頼書!R98),"",発行依頼書!R98)</f>
        <v/>
      </c>
      <c r="V85" s="678"/>
      <c r="W85" s="678" t="str">
        <f>IF(ISBLANK(発行依頼書!S98),"",発行依頼書!S98)</f>
        <v/>
      </c>
      <c r="X85" s="678"/>
      <c r="Y85" s="678" t="str">
        <f>IF(ISBLANK(発行依頼書!T98),"",発行依頼書!T98)</f>
        <v/>
      </c>
      <c r="Z85" s="678"/>
      <c r="AA85" s="678" t="str">
        <f>IF(ISBLANK(発行依頼書!U98),"",発行依頼書!U98)</f>
        <v/>
      </c>
      <c r="AB85" s="679"/>
      <c r="AC85" s="680" t="str">
        <f>IF(ISBLANK(発行依頼書!W98),"",発行依頼書!W98)</f>
        <v/>
      </c>
      <c r="AD85" s="678"/>
      <c r="AE85" s="679"/>
      <c r="AF85" s="662" t="str">
        <f>IF(ISBLANK(発行依頼書!X97),"",発行依頼書!X97)</f>
        <v/>
      </c>
      <c r="AG85" s="663"/>
      <c r="AH85" s="663"/>
      <c r="AI85" s="664"/>
      <c r="AJ85" s="10"/>
      <c r="AL85" s="47"/>
      <c r="AM85" s="47"/>
      <c r="AN85" s="47"/>
      <c r="AO85" s="47"/>
      <c r="AP85" s="47"/>
    </row>
    <row r="86" spans="1:42" ht="17.25" customHeight="1" x14ac:dyDescent="0.15">
      <c r="A86" s="7"/>
      <c r="B86" s="675" t="str">
        <f>IF(ISBLANK(発行依頼書!C99),"",発行依頼書!C99)</f>
        <v/>
      </c>
      <c r="C86" s="676"/>
      <c r="D86" s="676"/>
      <c r="E86" s="676"/>
      <c r="F86" s="676"/>
      <c r="G86" s="676"/>
      <c r="H86" s="677"/>
      <c r="I86" s="674" t="str">
        <f>IF(ISBLANK(発行依頼書!L99),"",TEXT(発行依頼書!L99,"M/D"))</f>
        <v/>
      </c>
      <c r="J86" s="672"/>
      <c r="K86" s="672" t="str">
        <f>IF(ISBLANK(発行依頼書!M99),"",TEXT(発行依頼書!M99,"M/D"))</f>
        <v/>
      </c>
      <c r="L86" s="672"/>
      <c r="M86" s="672" t="str">
        <f>IF(ISBLANK(発行依頼書!N99),"",TEXT(発行依頼書!N99,"M/D"))</f>
        <v/>
      </c>
      <c r="N86" s="672"/>
      <c r="O86" s="672" t="str">
        <f>IF(ISBLANK(発行依頼書!O99),"",TEXT(発行依頼書!O99,"M/D"))</f>
        <v/>
      </c>
      <c r="P86" s="672"/>
      <c r="Q86" s="672" t="str">
        <f>IF(ISBLANK(発行依頼書!P99),"",TEXT(発行依頼書!P99,"M/D"))</f>
        <v/>
      </c>
      <c r="R86" s="672"/>
      <c r="S86" s="672" t="str">
        <f>IF(ISBLANK(発行依頼書!Q99),"",TEXT(発行依頼書!Q99,"M/D"))</f>
        <v/>
      </c>
      <c r="T86" s="672"/>
      <c r="U86" s="672" t="str">
        <f>IF(ISBLANK(発行依頼書!R99),"",TEXT(発行依頼書!R99,"M/D"))</f>
        <v/>
      </c>
      <c r="V86" s="672"/>
      <c r="W86" s="672" t="str">
        <f>IF(ISBLANK(発行依頼書!S99),"",TEXT(発行依頼書!S99,"M/D"))</f>
        <v/>
      </c>
      <c r="X86" s="672"/>
      <c r="Y86" s="672" t="str">
        <f>IF(ISBLANK(発行依頼書!T99),"",TEXT(発行依頼書!T99,"M/D"))</f>
        <v/>
      </c>
      <c r="Z86" s="672"/>
      <c r="AA86" s="672" t="str">
        <f>IF(ISBLANK(発行依頼書!U99),"",TEXT(発行依頼書!U99,"M/D"))</f>
        <v/>
      </c>
      <c r="AB86" s="673"/>
      <c r="AC86" s="674"/>
      <c r="AD86" s="672"/>
      <c r="AE86" s="673"/>
      <c r="AF86" s="667"/>
      <c r="AG86" s="668"/>
      <c r="AH86" s="668"/>
      <c r="AI86" s="669"/>
      <c r="AJ86" s="10"/>
      <c r="AL86" s="47"/>
      <c r="AM86" s="47"/>
      <c r="AN86" s="47"/>
      <c r="AO86" s="47"/>
      <c r="AP86" s="47"/>
    </row>
    <row r="87" spans="1:42" ht="17.25" customHeight="1" x14ac:dyDescent="0.15">
      <c r="A87" s="7"/>
      <c r="B87" s="670" t="str">
        <f>IF(ISBLANK(発行依頼書!F99),"",発行依頼書!F99)</f>
        <v/>
      </c>
      <c r="C87" s="663"/>
      <c r="D87" s="663"/>
      <c r="E87" s="663"/>
      <c r="F87" s="663"/>
      <c r="G87" s="663"/>
      <c r="H87" s="671"/>
      <c r="I87" s="680" t="str">
        <f>IF(ISBLANK(発行依頼書!L100),"",発行依頼書!L100)</f>
        <v/>
      </c>
      <c r="J87" s="678"/>
      <c r="K87" s="678" t="str">
        <f>IF(ISBLANK(発行依頼書!M100),"",発行依頼書!M100)</f>
        <v/>
      </c>
      <c r="L87" s="678"/>
      <c r="M87" s="678" t="str">
        <f>IF(ISBLANK(発行依頼書!N100),"",発行依頼書!N100)</f>
        <v/>
      </c>
      <c r="N87" s="678"/>
      <c r="O87" s="678" t="str">
        <f>IF(ISBLANK(発行依頼書!O100),"",発行依頼書!O100)</f>
        <v/>
      </c>
      <c r="P87" s="678"/>
      <c r="Q87" s="678" t="str">
        <f>IF(ISBLANK(発行依頼書!P100),"",発行依頼書!P100)</f>
        <v/>
      </c>
      <c r="R87" s="678"/>
      <c r="S87" s="678" t="str">
        <f>IF(ISBLANK(発行依頼書!Q100),"",発行依頼書!Q100)</f>
        <v/>
      </c>
      <c r="T87" s="678"/>
      <c r="U87" s="678" t="str">
        <f>IF(ISBLANK(発行依頼書!R100),"",発行依頼書!R100)</f>
        <v/>
      </c>
      <c r="V87" s="678"/>
      <c r="W87" s="678" t="str">
        <f>IF(ISBLANK(発行依頼書!S100),"",発行依頼書!S100)</f>
        <v/>
      </c>
      <c r="X87" s="678"/>
      <c r="Y87" s="678" t="str">
        <f>IF(ISBLANK(発行依頼書!T100),"",発行依頼書!T100)</f>
        <v/>
      </c>
      <c r="Z87" s="678"/>
      <c r="AA87" s="678" t="str">
        <f>IF(ISBLANK(発行依頼書!U100),"",発行依頼書!U100)</f>
        <v/>
      </c>
      <c r="AB87" s="679"/>
      <c r="AC87" s="680" t="str">
        <f>IF(ISBLANK(発行依頼書!W100),"",発行依頼書!W100)</f>
        <v/>
      </c>
      <c r="AD87" s="678"/>
      <c r="AE87" s="679"/>
      <c r="AF87" s="662" t="str">
        <f>IF(ISBLANK(発行依頼書!X99),"",発行依頼書!X99)</f>
        <v/>
      </c>
      <c r="AG87" s="663"/>
      <c r="AH87" s="663"/>
      <c r="AI87" s="664"/>
      <c r="AJ87" s="10"/>
      <c r="AL87" s="47"/>
      <c r="AM87" s="47"/>
      <c r="AN87" s="47"/>
      <c r="AO87" s="47"/>
      <c r="AP87" s="47"/>
    </row>
    <row r="88" spans="1:42" ht="17.25" customHeight="1" x14ac:dyDescent="0.15">
      <c r="A88" s="7"/>
      <c r="B88" s="675" t="str">
        <f>IF(ISBLANK(発行依頼書!C101),"",発行依頼書!C101)</f>
        <v/>
      </c>
      <c r="C88" s="676"/>
      <c r="D88" s="676"/>
      <c r="E88" s="676"/>
      <c r="F88" s="676"/>
      <c r="G88" s="676"/>
      <c r="H88" s="677"/>
      <c r="I88" s="674" t="str">
        <f>IF(ISBLANK(発行依頼書!L101),"",TEXT(発行依頼書!L101,"M/D"))</f>
        <v/>
      </c>
      <c r="J88" s="672"/>
      <c r="K88" s="672" t="str">
        <f>IF(ISBLANK(発行依頼書!M101),"",TEXT(発行依頼書!M101,"M/D"))</f>
        <v/>
      </c>
      <c r="L88" s="672"/>
      <c r="M88" s="672" t="str">
        <f>IF(ISBLANK(発行依頼書!N101),"",TEXT(発行依頼書!N101,"M/D"))</f>
        <v/>
      </c>
      <c r="N88" s="672"/>
      <c r="O88" s="672" t="str">
        <f>IF(ISBLANK(発行依頼書!O101),"",TEXT(発行依頼書!O101,"M/D"))</f>
        <v/>
      </c>
      <c r="P88" s="672"/>
      <c r="Q88" s="672" t="str">
        <f>IF(ISBLANK(発行依頼書!P101),"",TEXT(発行依頼書!P101,"M/D"))</f>
        <v/>
      </c>
      <c r="R88" s="672"/>
      <c r="S88" s="672" t="str">
        <f>IF(ISBLANK(発行依頼書!Q101),"",TEXT(発行依頼書!Q101,"M/D"))</f>
        <v/>
      </c>
      <c r="T88" s="672"/>
      <c r="U88" s="672" t="str">
        <f>IF(ISBLANK(発行依頼書!R101),"",TEXT(発行依頼書!R101,"M/D"))</f>
        <v/>
      </c>
      <c r="V88" s="672"/>
      <c r="W88" s="672" t="str">
        <f>IF(ISBLANK(発行依頼書!S101),"",TEXT(発行依頼書!S101,"M/D"))</f>
        <v/>
      </c>
      <c r="X88" s="672"/>
      <c r="Y88" s="672" t="str">
        <f>IF(ISBLANK(発行依頼書!T101),"",TEXT(発行依頼書!T101,"M/D"))</f>
        <v/>
      </c>
      <c r="Z88" s="672"/>
      <c r="AA88" s="672" t="str">
        <f>IF(ISBLANK(発行依頼書!U101),"",TEXT(発行依頼書!U101,"M/D"))</f>
        <v/>
      </c>
      <c r="AB88" s="673"/>
      <c r="AC88" s="674"/>
      <c r="AD88" s="672"/>
      <c r="AE88" s="673"/>
      <c r="AF88" s="667"/>
      <c r="AG88" s="668"/>
      <c r="AH88" s="668"/>
      <c r="AI88" s="669"/>
      <c r="AJ88" s="10"/>
      <c r="AL88" s="47"/>
      <c r="AM88" s="47"/>
      <c r="AN88" s="47"/>
      <c r="AO88" s="47"/>
      <c r="AP88" s="47"/>
    </row>
    <row r="89" spans="1:42" ht="17.25" customHeight="1" x14ac:dyDescent="0.15">
      <c r="A89" s="7"/>
      <c r="B89" s="670" t="str">
        <f>IF(ISBLANK(発行依頼書!F101),"",発行依頼書!F101)</f>
        <v/>
      </c>
      <c r="C89" s="663"/>
      <c r="D89" s="663"/>
      <c r="E89" s="663"/>
      <c r="F89" s="663"/>
      <c r="G89" s="663"/>
      <c r="H89" s="671"/>
      <c r="I89" s="680" t="str">
        <f>IF(ISBLANK(発行依頼書!L102),"",発行依頼書!L102)</f>
        <v/>
      </c>
      <c r="J89" s="678"/>
      <c r="K89" s="678" t="str">
        <f>IF(ISBLANK(発行依頼書!M102),"",発行依頼書!M102)</f>
        <v/>
      </c>
      <c r="L89" s="678"/>
      <c r="M89" s="678" t="str">
        <f>IF(ISBLANK(発行依頼書!N102),"",発行依頼書!N102)</f>
        <v/>
      </c>
      <c r="N89" s="678"/>
      <c r="O89" s="678" t="str">
        <f>IF(ISBLANK(発行依頼書!O102),"",発行依頼書!O102)</f>
        <v/>
      </c>
      <c r="P89" s="678"/>
      <c r="Q89" s="678" t="str">
        <f>IF(ISBLANK(発行依頼書!P102),"",発行依頼書!P102)</f>
        <v/>
      </c>
      <c r="R89" s="678"/>
      <c r="S89" s="678" t="str">
        <f>IF(ISBLANK(発行依頼書!Q102),"",発行依頼書!Q102)</f>
        <v/>
      </c>
      <c r="T89" s="678"/>
      <c r="U89" s="678" t="str">
        <f>IF(ISBLANK(発行依頼書!R102),"",発行依頼書!R102)</f>
        <v/>
      </c>
      <c r="V89" s="678"/>
      <c r="W89" s="678" t="str">
        <f>IF(ISBLANK(発行依頼書!S102),"",発行依頼書!S102)</f>
        <v/>
      </c>
      <c r="X89" s="678"/>
      <c r="Y89" s="678" t="str">
        <f>IF(ISBLANK(発行依頼書!T102),"",発行依頼書!T102)</f>
        <v/>
      </c>
      <c r="Z89" s="678"/>
      <c r="AA89" s="678" t="str">
        <f>IF(ISBLANK(発行依頼書!U102),"",発行依頼書!U102)</f>
        <v/>
      </c>
      <c r="AB89" s="679"/>
      <c r="AC89" s="680" t="str">
        <f>IF(ISBLANK(発行依頼書!W102),"",発行依頼書!W102)</f>
        <v/>
      </c>
      <c r="AD89" s="678"/>
      <c r="AE89" s="679"/>
      <c r="AF89" s="662" t="str">
        <f>IF(ISBLANK(発行依頼書!X101),"",発行依頼書!X101)</f>
        <v/>
      </c>
      <c r="AG89" s="663"/>
      <c r="AH89" s="663"/>
      <c r="AI89" s="664"/>
      <c r="AJ89" s="10"/>
      <c r="AL89" s="47"/>
      <c r="AM89" s="47"/>
      <c r="AN89" s="47"/>
      <c r="AO89" s="47"/>
      <c r="AP89" s="47"/>
    </row>
    <row r="90" spans="1:42" ht="17.25" customHeight="1" x14ac:dyDescent="0.15">
      <c r="A90" s="7"/>
      <c r="B90" s="675" t="str">
        <f>IF(ISBLANK(発行依頼書!C103),"",発行依頼書!C103)</f>
        <v/>
      </c>
      <c r="C90" s="676"/>
      <c r="D90" s="676"/>
      <c r="E90" s="676"/>
      <c r="F90" s="676"/>
      <c r="G90" s="676"/>
      <c r="H90" s="677"/>
      <c r="I90" s="674" t="str">
        <f>IF(ISBLANK(発行依頼書!L103),"",TEXT(発行依頼書!L103,"M/D"))</f>
        <v/>
      </c>
      <c r="J90" s="672"/>
      <c r="K90" s="672" t="str">
        <f>IF(ISBLANK(発行依頼書!M103),"",TEXT(発行依頼書!M103,"M/D"))</f>
        <v/>
      </c>
      <c r="L90" s="672"/>
      <c r="M90" s="672" t="str">
        <f>IF(ISBLANK(発行依頼書!N103),"",TEXT(発行依頼書!N103,"M/D"))</f>
        <v/>
      </c>
      <c r="N90" s="672"/>
      <c r="O90" s="672" t="str">
        <f>IF(ISBLANK(発行依頼書!O103),"",TEXT(発行依頼書!O103,"M/D"))</f>
        <v/>
      </c>
      <c r="P90" s="672"/>
      <c r="Q90" s="672" t="str">
        <f>IF(ISBLANK(発行依頼書!P103),"",TEXT(発行依頼書!P103,"M/D"))</f>
        <v/>
      </c>
      <c r="R90" s="672"/>
      <c r="S90" s="672" t="str">
        <f>IF(ISBLANK(発行依頼書!Q103),"",TEXT(発行依頼書!Q103,"M/D"))</f>
        <v/>
      </c>
      <c r="T90" s="672"/>
      <c r="U90" s="672" t="str">
        <f>IF(ISBLANK(発行依頼書!R103),"",TEXT(発行依頼書!R103,"M/D"))</f>
        <v/>
      </c>
      <c r="V90" s="672"/>
      <c r="W90" s="672" t="str">
        <f>IF(ISBLANK(発行依頼書!S103),"",TEXT(発行依頼書!S103,"M/D"))</f>
        <v/>
      </c>
      <c r="X90" s="672"/>
      <c r="Y90" s="672" t="str">
        <f>IF(ISBLANK(発行依頼書!T103),"",TEXT(発行依頼書!T103,"M/D"))</f>
        <v/>
      </c>
      <c r="Z90" s="672"/>
      <c r="AA90" s="672" t="str">
        <f>IF(ISBLANK(発行依頼書!U103),"",TEXT(発行依頼書!U103,"M/D"))</f>
        <v/>
      </c>
      <c r="AB90" s="673"/>
      <c r="AC90" s="674"/>
      <c r="AD90" s="672"/>
      <c r="AE90" s="673"/>
      <c r="AF90" s="667"/>
      <c r="AG90" s="668"/>
      <c r="AH90" s="668"/>
      <c r="AI90" s="669"/>
      <c r="AJ90" s="10"/>
      <c r="AL90" s="47"/>
      <c r="AM90" s="47"/>
      <c r="AN90" s="47"/>
      <c r="AO90" s="47"/>
      <c r="AP90" s="47"/>
    </row>
    <row r="91" spans="1:42" ht="17.25" customHeight="1" x14ac:dyDescent="0.15">
      <c r="A91" s="7"/>
      <c r="B91" s="670" t="str">
        <f>IF(ISBLANK(発行依頼書!F103),"",発行依頼書!F103)</f>
        <v/>
      </c>
      <c r="C91" s="663"/>
      <c r="D91" s="663"/>
      <c r="E91" s="663"/>
      <c r="F91" s="663"/>
      <c r="G91" s="663"/>
      <c r="H91" s="671"/>
      <c r="I91" s="680" t="str">
        <f>IF(ISBLANK(発行依頼書!L104),"",発行依頼書!L104)</f>
        <v/>
      </c>
      <c r="J91" s="678"/>
      <c r="K91" s="678" t="str">
        <f>IF(ISBLANK(発行依頼書!M104),"",発行依頼書!M104)</f>
        <v/>
      </c>
      <c r="L91" s="678"/>
      <c r="M91" s="678" t="str">
        <f>IF(ISBLANK(発行依頼書!N104),"",発行依頼書!N104)</f>
        <v/>
      </c>
      <c r="N91" s="678"/>
      <c r="O91" s="678" t="str">
        <f>IF(ISBLANK(発行依頼書!O104),"",発行依頼書!O104)</f>
        <v/>
      </c>
      <c r="P91" s="678"/>
      <c r="Q91" s="678" t="str">
        <f>IF(ISBLANK(発行依頼書!P104),"",発行依頼書!P104)</f>
        <v/>
      </c>
      <c r="R91" s="678"/>
      <c r="S91" s="678" t="str">
        <f>IF(ISBLANK(発行依頼書!Q104),"",発行依頼書!Q104)</f>
        <v/>
      </c>
      <c r="T91" s="678"/>
      <c r="U91" s="678" t="str">
        <f>IF(ISBLANK(発行依頼書!R104),"",発行依頼書!R104)</f>
        <v/>
      </c>
      <c r="V91" s="678"/>
      <c r="W91" s="678" t="str">
        <f>IF(ISBLANK(発行依頼書!S104),"",発行依頼書!S104)</f>
        <v/>
      </c>
      <c r="X91" s="678"/>
      <c r="Y91" s="678" t="str">
        <f>IF(ISBLANK(発行依頼書!T104),"",発行依頼書!T104)</f>
        <v/>
      </c>
      <c r="Z91" s="678"/>
      <c r="AA91" s="678" t="str">
        <f>IF(ISBLANK(発行依頼書!U104),"",発行依頼書!U104)</f>
        <v/>
      </c>
      <c r="AB91" s="679"/>
      <c r="AC91" s="680" t="str">
        <f>IF(ISBLANK(発行依頼書!W104),"",発行依頼書!W104)</f>
        <v/>
      </c>
      <c r="AD91" s="678"/>
      <c r="AE91" s="679"/>
      <c r="AF91" s="662" t="str">
        <f>IF(ISBLANK(発行依頼書!X103),"",発行依頼書!X103)</f>
        <v/>
      </c>
      <c r="AG91" s="663"/>
      <c r="AH91" s="663"/>
      <c r="AI91" s="664"/>
      <c r="AJ91" s="10"/>
      <c r="AL91" s="47"/>
      <c r="AM91" s="47"/>
      <c r="AN91" s="47"/>
      <c r="AO91" s="47"/>
      <c r="AP91" s="47"/>
    </row>
    <row r="92" spans="1:42" ht="17.25" customHeight="1" x14ac:dyDescent="0.15">
      <c r="A92" s="7"/>
      <c r="B92" s="665" t="str">
        <f>IF(ISBLANK(発行依頼書!C105),"",発行依頼書!C105)</f>
        <v/>
      </c>
      <c r="C92" s="666"/>
      <c r="D92" s="666"/>
      <c r="E92" s="666"/>
      <c r="F92" s="666"/>
      <c r="G92" s="666"/>
      <c r="H92" s="666"/>
      <c r="I92" s="657" t="str">
        <f>IF(ISBLANK(発行依頼書!L105),"",TEXT(発行依頼書!L105,"M/D"))</f>
        <v/>
      </c>
      <c r="J92" s="655"/>
      <c r="K92" s="654" t="str">
        <f>IF(ISBLANK(発行依頼書!M105),"",TEXT(発行依頼書!M105,"M/D"))</f>
        <v/>
      </c>
      <c r="L92" s="655"/>
      <c r="M92" s="654" t="str">
        <f>IF(ISBLANK(発行依頼書!N105),"",TEXT(発行依頼書!N105,"M/D"))</f>
        <v/>
      </c>
      <c r="N92" s="655"/>
      <c r="O92" s="654" t="str">
        <f>IF(ISBLANK(発行依頼書!O105),"",TEXT(発行依頼書!O105,"M/D"))</f>
        <v/>
      </c>
      <c r="P92" s="655"/>
      <c r="Q92" s="654" t="str">
        <f>IF(ISBLANK(発行依頼書!P105),"",TEXT(発行依頼書!P105,"M/D"))</f>
        <v/>
      </c>
      <c r="R92" s="655"/>
      <c r="S92" s="654" t="str">
        <f>IF(ISBLANK(発行依頼書!Q105),"",TEXT(発行依頼書!Q105,"M/D"))</f>
        <v/>
      </c>
      <c r="T92" s="655"/>
      <c r="U92" s="654" t="str">
        <f>IF(ISBLANK(発行依頼書!R105),"",TEXT(発行依頼書!R105,"M/D"))</f>
        <v/>
      </c>
      <c r="V92" s="655"/>
      <c r="W92" s="654" t="str">
        <f>IF(ISBLANK(発行依頼書!S105),"",TEXT(発行依頼書!S105,"M/D"))</f>
        <v/>
      </c>
      <c r="X92" s="655"/>
      <c r="Y92" s="654" t="str">
        <f>IF(ISBLANK(発行依頼書!T105),"",TEXT(発行依頼書!T105,"M/D"))</f>
        <v/>
      </c>
      <c r="Z92" s="655"/>
      <c r="AA92" s="654" t="str">
        <f>IF(ISBLANK(発行依頼書!U105),"",TEXT(発行依頼書!U105,"M/D"))</f>
        <v/>
      </c>
      <c r="AB92" s="656"/>
      <c r="AC92" s="657"/>
      <c r="AD92" s="658"/>
      <c r="AE92" s="656"/>
      <c r="AF92" s="651"/>
      <c r="AG92" s="651"/>
      <c r="AH92" s="651"/>
      <c r="AI92" s="652"/>
      <c r="AJ92" s="10"/>
      <c r="AL92" s="47"/>
      <c r="AM92" s="47"/>
      <c r="AN92" s="47"/>
      <c r="AO92" s="47"/>
      <c r="AP92" s="47"/>
    </row>
    <row r="93" spans="1:42" ht="17.25" customHeight="1" x14ac:dyDescent="0.15">
      <c r="A93" s="7"/>
      <c r="B93" s="670" t="str">
        <f>IF(ISBLANK(発行依頼書!F105),"",発行依頼書!F105)</f>
        <v/>
      </c>
      <c r="C93" s="663"/>
      <c r="D93" s="663"/>
      <c r="E93" s="663"/>
      <c r="F93" s="663"/>
      <c r="G93" s="663"/>
      <c r="H93" s="671"/>
      <c r="I93" s="680" t="str">
        <f>IF(ISBLANK(発行依頼書!L106),"",発行依頼書!L106)</f>
        <v/>
      </c>
      <c r="J93" s="678"/>
      <c r="K93" s="678" t="str">
        <f>IF(ISBLANK(発行依頼書!M106),"",発行依頼書!M106)</f>
        <v/>
      </c>
      <c r="L93" s="678"/>
      <c r="M93" s="678" t="str">
        <f>IF(ISBLANK(発行依頼書!N106),"",発行依頼書!N106)</f>
        <v/>
      </c>
      <c r="N93" s="678"/>
      <c r="O93" s="678" t="str">
        <f>IF(ISBLANK(発行依頼書!O106),"",発行依頼書!O106)</f>
        <v/>
      </c>
      <c r="P93" s="678"/>
      <c r="Q93" s="678" t="str">
        <f>IF(ISBLANK(発行依頼書!P106),"",発行依頼書!P106)</f>
        <v/>
      </c>
      <c r="R93" s="678"/>
      <c r="S93" s="678" t="str">
        <f>IF(ISBLANK(発行依頼書!Q106),"",発行依頼書!Q106)</f>
        <v/>
      </c>
      <c r="T93" s="678"/>
      <c r="U93" s="678" t="str">
        <f>IF(ISBLANK(発行依頼書!R106),"",発行依頼書!R106)</f>
        <v/>
      </c>
      <c r="V93" s="678"/>
      <c r="W93" s="678" t="str">
        <f>IF(ISBLANK(発行依頼書!S106),"",発行依頼書!S106)</f>
        <v/>
      </c>
      <c r="X93" s="678"/>
      <c r="Y93" s="678" t="str">
        <f>IF(ISBLANK(発行依頼書!T106),"",発行依頼書!T106)</f>
        <v/>
      </c>
      <c r="Z93" s="678"/>
      <c r="AA93" s="678" t="str">
        <f>IF(ISBLANK(発行依頼書!U106),"",発行依頼書!U106)</f>
        <v/>
      </c>
      <c r="AB93" s="679"/>
      <c r="AC93" s="680" t="str">
        <f>IF(ISBLANK(発行依頼書!W106),"",発行依頼書!W106)</f>
        <v/>
      </c>
      <c r="AD93" s="678"/>
      <c r="AE93" s="679"/>
      <c r="AF93" s="662" t="str">
        <f>IF(ISBLANK(発行依頼書!X105),"",発行依頼書!X105)</f>
        <v/>
      </c>
      <c r="AG93" s="663"/>
      <c r="AH93" s="663"/>
      <c r="AI93" s="664"/>
      <c r="AJ93" s="10"/>
      <c r="AL93" s="47"/>
      <c r="AM93" s="47"/>
      <c r="AN93" s="47"/>
      <c r="AO93" s="47"/>
      <c r="AP93" s="47"/>
    </row>
    <row r="94" spans="1:42" ht="17.25" customHeight="1" x14ac:dyDescent="0.15">
      <c r="A94" s="7"/>
      <c r="B94" s="675" t="str">
        <f>IF(ISBLANK(発行依頼書!C107),"",発行依頼書!C107)</f>
        <v/>
      </c>
      <c r="C94" s="676"/>
      <c r="D94" s="676"/>
      <c r="E94" s="676"/>
      <c r="F94" s="676"/>
      <c r="G94" s="676"/>
      <c r="H94" s="677"/>
      <c r="I94" s="674" t="str">
        <f>IF(ISBLANK(発行依頼書!L107),"",TEXT(発行依頼書!L107,"M/D"))</f>
        <v/>
      </c>
      <c r="J94" s="672"/>
      <c r="K94" s="672" t="str">
        <f>IF(ISBLANK(発行依頼書!M107),"",TEXT(発行依頼書!M107,"M/D"))</f>
        <v/>
      </c>
      <c r="L94" s="672"/>
      <c r="M94" s="672" t="str">
        <f>IF(ISBLANK(発行依頼書!N107),"",TEXT(発行依頼書!N107,"M/D"))</f>
        <v/>
      </c>
      <c r="N94" s="672"/>
      <c r="O94" s="672" t="str">
        <f>IF(ISBLANK(発行依頼書!O107),"",TEXT(発行依頼書!O107,"M/D"))</f>
        <v/>
      </c>
      <c r="P94" s="672"/>
      <c r="Q94" s="672" t="str">
        <f>IF(ISBLANK(発行依頼書!P107),"",TEXT(発行依頼書!P107,"M/D"))</f>
        <v/>
      </c>
      <c r="R94" s="672"/>
      <c r="S94" s="672" t="str">
        <f>IF(ISBLANK(発行依頼書!Q107),"",TEXT(発行依頼書!Q107,"M/D"))</f>
        <v/>
      </c>
      <c r="T94" s="672"/>
      <c r="U94" s="672" t="str">
        <f>IF(ISBLANK(発行依頼書!R107),"",TEXT(発行依頼書!R107,"M/D"))</f>
        <v/>
      </c>
      <c r="V94" s="672"/>
      <c r="W94" s="672" t="str">
        <f>IF(ISBLANK(発行依頼書!S107),"",TEXT(発行依頼書!S107,"M/D"))</f>
        <v/>
      </c>
      <c r="X94" s="672"/>
      <c r="Y94" s="672" t="str">
        <f>IF(ISBLANK(発行依頼書!T107),"",TEXT(発行依頼書!T107,"M/D"))</f>
        <v/>
      </c>
      <c r="Z94" s="672"/>
      <c r="AA94" s="672" t="str">
        <f>IF(ISBLANK(発行依頼書!U107),"",TEXT(発行依頼書!U107,"M/D"))</f>
        <v/>
      </c>
      <c r="AB94" s="673"/>
      <c r="AC94" s="674"/>
      <c r="AD94" s="672"/>
      <c r="AE94" s="673"/>
      <c r="AF94" s="667"/>
      <c r="AG94" s="668"/>
      <c r="AH94" s="668"/>
      <c r="AI94" s="669"/>
      <c r="AJ94" s="10"/>
      <c r="AL94" s="47"/>
      <c r="AM94" s="47"/>
      <c r="AN94" s="47"/>
      <c r="AO94" s="47"/>
      <c r="AP94" s="47"/>
    </row>
    <row r="95" spans="1:42" ht="17.25" customHeight="1" x14ac:dyDescent="0.15">
      <c r="A95" s="7"/>
      <c r="B95" s="670" t="str">
        <f>IF(ISBLANK(発行依頼書!F107),"",発行依頼書!F107)</f>
        <v/>
      </c>
      <c r="C95" s="663"/>
      <c r="D95" s="663"/>
      <c r="E95" s="663"/>
      <c r="F95" s="663"/>
      <c r="G95" s="663"/>
      <c r="H95" s="671"/>
      <c r="I95" s="680" t="str">
        <f>IF(ISBLANK(発行依頼書!L108),"",発行依頼書!L108)</f>
        <v/>
      </c>
      <c r="J95" s="678"/>
      <c r="K95" s="678" t="str">
        <f>IF(ISBLANK(発行依頼書!M108),"",発行依頼書!M108)</f>
        <v/>
      </c>
      <c r="L95" s="678"/>
      <c r="M95" s="678" t="str">
        <f>IF(ISBLANK(発行依頼書!N108),"",発行依頼書!N108)</f>
        <v/>
      </c>
      <c r="N95" s="678"/>
      <c r="O95" s="678" t="str">
        <f>IF(ISBLANK(発行依頼書!O108),"",発行依頼書!O108)</f>
        <v/>
      </c>
      <c r="P95" s="678"/>
      <c r="Q95" s="678" t="str">
        <f>IF(ISBLANK(発行依頼書!P108),"",発行依頼書!P108)</f>
        <v/>
      </c>
      <c r="R95" s="678"/>
      <c r="S95" s="678" t="str">
        <f>IF(ISBLANK(発行依頼書!Q108),"",発行依頼書!Q108)</f>
        <v/>
      </c>
      <c r="T95" s="678"/>
      <c r="U95" s="678" t="str">
        <f>IF(ISBLANK(発行依頼書!R108),"",発行依頼書!R108)</f>
        <v/>
      </c>
      <c r="V95" s="678"/>
      <c r="W95" s="678" t="str">
        <f>IF(ISBLANK(発行依頼書!S108),"",発行依頼書!S108)</f>
        <v/>
      </c>
      <c r="X95" s="678"/>
      <c r="Y95" s="678" t="str">
        <f>IF(ISBLANK(発行依頼書!T108),"",発行依頼書!T108)</f>
        <v/>
      </c>
      <c r="Z95" s="678"/>
      <c r="AA95" s="678" t="str">
        <f>IF(ISBLANK(発行依頼書!U108),"",発行依頼書!U108)</f>
        <v/>
      </c>
      <c r="AB95" s="679"/>
      <c r="AC95" s="680" t="str">
        <f>IF(ISBLANK(発行依頼書!W108),"",発行依頼書!W108)</f>
        <v/>
      </c>
      <c r="AD95" s="678"/>
      <c r="AE95" s="679"/>
      <c r="AF95" s="662" t="str">
        <f>IF(ISBLANK(発行依頼書!X107),"",発行依頼書!X107)</f>
        <v/>
      </c>
      <c r="AG95" s="663"/>
      <c r="AH95" s="663"/>
      <c r="AI95" s="664"/>
      <c r="AJ95" s="10"/>
      <c r="AL95" s="47"/>
      <c r="AM95" s="47"/>
      <c r="AN95" s="47"/>
      <c r="AO95" s="47"/>
      <c r="AP95" s="47"/>
    </row>
    <row r="96" spans="1:42" ht="17.25" customHeight="1" x14ac:dyDescent="0.15">
      <c r="A96" s="7"/>
      <c r="B96" s="675" t="str">
        <f>IF(ISBLANK(発行依頼書!C109),"",発行依頼書!C109)</f>
        <v/>
      </c>
      <c r="C96" s="676"/>
      <c r="D96" s="676"/>
      <c r="E96" s="676"/>
      <c r="F96" s="676"/>
      <c r="G96" s="676"/>
      <c r="H96" s="677"/>
      <c r="I96" s="674" t="str">
        <f>IF(ISBLANK(発行依頼書!L109),"",TEXT(発行依頼書!L109,"M/D"))</f>
        <v/>
      </c>
      <c r="J96" s="672"/>
      <c r="K96" s="672" t="str">
        <f>IF(ISBLANK(発行依頼書!M109),"",TEXT(発行依頼書!M109,"M/D"))</f>
        <v/>
      </c>
      <c r="L96" s="672"/>
      <c r="M96" s="672" t="str">
        <f>IF(ISBLANK(発行依頼書!N109),"",TEXT(発行依頼書!N109,"M/D"))</f>
        <v/>
      </c>
      <c r="N96" s="672"/>
      <c r="O96" s="672" t="str">
        <f>IF(ISBLANK(発行依頼書!O109),"",TEXT(発行依頼書!O109,"M/D"))</f>
        <v/>
      </c>
      <c r="P96" s="672"/>
      <c r="Q96" s="672" t="str">
        <f>IF(ISBLANK(発行依頼書!P109),"",TEXT(発行依頼書!P109,"M/D"))</f>
        <v/>
      </c>
      <c r="R96" s="672"/>
      <c r="S96" s="672" t="str">
        <f>IF(ISBLANK(発行依頼書!Q109),"",TEXT(発行依頼書!Q109,"M/D"))</f>
        <v/>
      </c>
      <c r="T96" s="672"/>
      <c r="U96" s="672" t="str">
        <f>IF(ISBLANK(発行依頼書!R109),"",TEXT(発行依頼書!R109,"M/D"))</f>
        <v/>
      </c>
      <c r="V96" s="672"/>
      <c r="W96" s="672" t="str">
        <f>IF(ISBLANK(発行依頼書!S109),"",TEXT(発行依頼書!S109,"M/D"))</f>
        <v/>
      </c>
      <c r="X96" s="672"/>
      <c r="Y96" s="672" t="str">
        <f>IF(ISBLANK(発行依頼書!T109),"",TEXT(発行依頼書!T109,"M/D"))</f>
        <v/>
      </c>
      <c r="Z96" s="672"/>
      <c r="AA96" s="672" t="str">
        <f>IF(ISBLANK(発行依頼書!U109),"",TEXT(発行依頼書!U109,"M/D"))</f>
        <v/>
      </c>
      <c r="AB96" s="673"/>
      <c r="AC96" s="674"/>
      <c r="AD96" s="672"/>
      <c r="AE96" s="673"/>
      <c r="AF96" s="667"/>
      <c r="AG96" s="668"/>
      <c r="AH96" s="668"/>
      <c r="AI96" s="669"/>
      <c r="AJ96" s="10"/>
      <c r="AL96" s="47"/>
      <c r="AM96" s="47"/>
      <c r="AN96" s="47"/>
      <c r="AO96" s="47"/>
      <c r="AP96" s="47"/>
    </row>
    <row r="97" spans="1:42" ht="17.25" customHeight="1" x14ac:dyDescent="0.15">
      <c r="A97" s="7"/>
      <c r="B97" s="670" t="str">
        <f>IF(ISBLANK(発行依頼書!F109),"",発行依頼書!F109)</f>
        <v/>
      </c>
      <c r="C97" s="663"/>
      <c r="D97" s="663"/>
      <c r="E97" s="663"/>
      <c r="F97" s="663"/>
      <c r="G97" s="663"/>
      <c r="H97" s="671"/>
      <c r="I97" s="680" t="str">
        <f>IF(ISBLANK(発行依頼書!L110),"",発行依頼書!L110)</f>
        <v/>
      </c>
      <c r="J97" s="678"/>
      <c r="K97" s="678" t="str">
        <f>IF(ISBLANK(発行依頼書!M110),"",発行依頼書!M110)</f>
        <v/>
      </c>
      <c r="L97" s="678"/>
      <c r="M97" s="678" t="str">
        <f>IF(ISBLANK(発行依頼書!N110),"",発行依頼書!N110)</f>
        <v/>
      </c>
      <c r="N97" s="678"/>
      <c r="O97" s="678" t="str">
        <f>IF(ISBLANK(発行依頼書!O110),"",発行依頼書!O110)</f>
        <v/>
      </c>
      <c r="P97" s="678"/>
      <c r="Q97" s="678" t="str">
        <f>IF(ISBLANK(発行依頼書!P110),"",発行依頼書!P110)</f>
        <v/>
      </c>
      <c r="R97" s="678"/>
      <c r="S97" s="678" t="str">
        <f>IF(ISBLANK(発行依頼書!Q110),"",発行依頼書!Q110)</f>
        <v/>
      </c>
      <c r="T97" s="678"/>
      <c r="U97" s="678" t="str">
        <f>IF(ISBLANK(発行依頼書!R110),"",発行依頼書!R110)</f>
        <v/>
      </c>
      <c r="V97" s="678"/>
      <c r="W97" s="678" t="str">
        <f>IF(ISBLANK(発行依頼書!S110),"",発行依頼書!S110)</f>
        <v/>
      </c>
      <c r="X97" s="678"/>
      <c r="Y97" s="678" t="str">
        <f>IF(ISBLANK(発行依頼書!T110),"",発行依頼書!T110)</f>
        <v/>
      </c>
      <c r="Z97" s="678"/>
      <c r="AA97" s="678" t="str">
        <f>IF(ISBLANK(発行依頼書!U110),"",発行依頼書!U110)</f>
        <v/>
      </c>
      <c r="AB97" s="679"/>
      <c r="AC97" s="680" t="str">
        <f>IF(ISBLANK(発行依頼書!W110),"",発行依頼書!W110)</f>
        <v/>
      </c>
      <c r="AD97" s="678"/>
      <c r="AE97" s="679"/>
      <c r="AF97" s="662" t="str">
        <f>IF(ISBLANK(発行依頼書!X109),"",発行依頼書!X109)</f>
        <v/>
      </c>
      <c r="AG97" s="663"/>
      <c r="AH97" s="663"/>
      <c r="AI97" s="664"/>
      <c r="AJ97" s="10"/>
      <c r="AL97" s="47"/>
      <c r="AM97" s="47"/>
      <c r="AN97" s="47"/>
      <c r="AO97" s="47"/>
      <c r="AP97" s="47"/>
    </row>
    <row r="98" spans="1:42" ht="17.25" customHeight="1" x14ac:dyDescent="0.15">
      <c r="A98" s="7"/>
      <c r="B98" s="675" t="str">
        <f>IF(ISBLANK(発行依頼書!C111),"",発行依頼書!C111)</f>
        <v/>
      </c>
      <c r="C98" s="676"/>
      <c r="D98" s="676"/>
      <c r="E98" s="676"/>
      <c r="F98" s="676"/>
      <c r="G98" s="676"/>
      <c r="H98" s="677"/>
      <c r="I98" s="674" t="str">
        <f>IF(ISBLANK(発行依頼書!L111),"",TEXT(発行依頼書!L111,"M/D"))</f>
        <v/>
      </c>
      <c r="J98" s="672"/>
      <c r="K98" s="672" t="str">
        <f>IF(ISBLANK(発行依頼書!M111),"",TEXT(発行依頼書!M111,"M/D"))</f>
        <v/>
      </c>
      <c r="L98" s="672"/>
      <c r="M98" s="672" t="str">
        <f>IF(ISBLANK(発行依頼書!N111),"",TEXT(発行依頼書!N111,"M/D"))</f>
        <v/>
      </c>
      <c r="N98" s="672"/>
      <c r="O98" s="672" t="str">
        <f>IF(ISBLANK(発行依頼書!O111),"",TEXT(発行依頼書!O111,"M/D"))</f>
        <v/>
      </c>
      <c r="P98" s="672"/>
      <c r="Q98" s="672" t="str">
        <f>IF(ISBLANK(発行依頼書!P111),"",TEXT(発行依頼書!P111,"M/D"))</f>
        <v/>
      </c>
      <c r="R98" s="672"/>
      <c r="S98" s="672" t="str">
        <f>IF(ISBLANK(発行依頼書!Q111),"",TEXT(発行依頼書!Q111,"M/D"))</f>
        <v/>
      </c>
      <c r="T98" s="672"/>
      <c r="U98" s="672" t="str">
        <f>IF(ISBLANK(発行依頼書!R111),"",TEXT(発行依頼書!R111,"M/D"))</f>
        <v/>
      </c>
      <c r="V98" s="672"/>
      <c r="W98" s="672" t="str">
        <f>IF(ISBLANK(発行依頼書!S111),"",TEXT(発行依頼書!S111,"M/D"))</f>
        <v/>
      </c>
      <c r="X98" s="672"/>
      <c r="Y98" s="672" t="str">
        <f>IF(ISBLANK(発行依頼書!T111),"",TEXT(発行依頼書!T111,"M/D"))</f>
        <v/>
      </c>
      <c r="Z98" s="672"/>
      <c r="AA98" s="672" t="str">
        <f>IF(ISBLANK(発行依頼書!U111),"",TEXT(発行依頼書!U111,"M/D"))</f>
        <v/>
      </c>
      <c r="AB98" s="673"/>
      <c r="AC98" s="674"/>
      <c r="AD98" s="672"/>
      <c r="AE98" s="673"/>
      <c r="AF98" s="667"/>
      <c r="AG98" s="668"/>
      <c r="AH98" s="668"/>
      <c r="AI98" s="669"/>
      <c r="AJ98" s="10"/>
      <c r="AL98" s="47"/>
      <c r="AM98" s="47"/>
      <c r="AN98" s="47"/>
      <c r="AO98" s="47"/>
      <c r="AP98" s="47"/>
    </row>
    <row r="99" spans="1:42" ht="17.25" customHeight="1" x14ac:dyDescent="0.15">
      <c r="A99" s="7"/>
      <c r="B99" s="670" t="str">
        <f>IF(ISBLANK(発行依頼書!F111),"",発行依頼書!F111)</f>
        <v/>
      </c>
      <c r="C99" s="663"/>
      <c r="D99" s="663"/>
      <c r="E99" s="663"/>
      <c r="F99" s="663"/>
      <c r="G99" s="663"/>
      <c r="H99" s="671"/>
      <c r="I99" s="680" t="str">
        <f>IF(ISBLANK(発行依頼書!L112),"",発行依頼書!L112)</f>
        <v/>
      </c>
      <c r="J99" s="678"/>
      <c r="K99" s="678" t="str">
        <f>IF(ISBLANK(発行依頼書!M112),"",発行依頼書!M112)</f>
        <v/>
      </c>
      <c r="L99" s="678"/>
      <c r="M99" s="678" t="str">
        <f>IF(ISBLANK(発行依頼書!N112),"",発行依頼書!N112)</f>
        <v/>
      </c>
      <c r="N99" s="678"/>
      <c r="O99" s="678" t="str">
        <f>IF(ISBLANK(発行依頼書!O112),"",発行依頼書!O112)</f>
        <v/>
      </c>
      <c r="P99" s="678"/>
      <c r="Q99" s="678" t="str">
        <f>IF(ISBLANK(発行依頼書!P112),"",発行依頼書!P112)</f>
        <v/>
      </c>
      <c r="R99" s="678"/>
      <c r="S99" s="678" t="str">
        <f>IF(ISBLANK(発行依頼書!Q112),"",発行依頼書!Q112)</f>
        <v/>
      </c>
      <c r="T99" s="678"/>
      <c r="U99" s="678" t="str">
        <f>IF(ISBLANK(発行依頼書!R112),"",発行依頼書!R112)</f>
        <v/>
      </c>
      <c r="V99" s="678"/>
      <c r="W99" s="678" t="str">
        <f>IF(ISBLANK(発行依頼書!S112),"",発行依頼書!S112)</f>
        <v/>
      </c>
      <c r="X99" s="678"/>
      <c r="Y99" s="678" t="str">
        <f>IF(ISBLANK(発行依頼書!T112),"",発行依頼書!T112)</f>
        <v/>
      </c>
      <c r="Z99" s="678"/>
      <c r="AA99" s="678" t="str">
        <f>IF(ISBLANK(発行依頼書!U112),"",発行依頼書!U112)</f>
        <v/>
      </c>
      <c r="AB99" s="679"/>
      <c r="AC99" s="680" t="str">
        <f>IF(ISBLANK(発行依頼書!W112),"",発行依頼書!W112)</f>
        <v/>
      </c>
      <c r="AD99" s="678"/>
      <c r="AE99" s="679"/>
      <c r="AF99" s="662" t="str">
        <f>IF(ISBLANK(発行依頼書!X111),"",発行依頼書!X111)</f>
        <v/>
      </c>
      <c r="AG99" s="663"/>
      <c r="AH99" s="663"/>
      <c r="AI99" s="664"/>
      <c r="AJ99" s="10"/>
      <c r="AL99" s="47"/>
      <c r="AM99" s="47"/>
      <c r="AN99" s="47"/>
      <c r="AO99" s="47"/>
      <c r="AP99" s="47"/>
    </row>
    <row r="100" spans="1:42" ht="17.25" customHeight="1" x14ac:dyDescent="0.15">
      <c r="A100" s="7"/>
      <c r="B100" s="675" t="str">
        <f>IF(ISBLANK(発行依頼書!C113),"",発行依頼書!C113)</f>
        <v/>
      </c>
      <c r="C100" s="676"/>
      <c r="D100" s="676"/>
      <c r="E100" s="676"/>
      <c r="F100" s="676"/>
      <c r="G100" s="676"/>
      <c r="H100" s="677"/>
      <c r="I100" s="674" t="str">
        <f>IF(ISBLANK(発行依頼書!L113),"",TEXT(発行依頼書!L113,"M/D"))</f>
        <v/>
      </c>
      <c r="J100" s="672"/>
      <c r="K100" s="672" t="str">
        <f>IF(ISBLANK(発行依頼書!M113),"",TEXT(発行依頼書!M113,"M/D"))</f>
        <v/>
      </c>
      <c r="L100" s="672"/>
      <c r="M100" s="672" t="str">
        <f>IF(ISBLANK(発行依頼書!N113),"",TEXT(発行依頼書!N113,"M/D"))</f>
        <v/>
      </c>
      <c r="N100" s="672"/>
      <c r="O100" s="672" t="str">
        <f>IF(ISBLANK(発行依頼書!O113),"",TEXT(発行依頼書!O113,"M/D"))</f>
        <v/>
      </c>
      <c r="P100" s="672"/>
      <c r="Q100" s="672" t="str">
        <f>IF(ISBLANK(発行依頼書!P113),"",TEXT(発行依頼書!P113,"M/D"))</f>
        <v/>
      </c>
      <c r="R100" s="672"/>
      <c r="S100" s="672" t="str">
        <f>IF(ISBLANK(発行依頼書!Q113),"",TEXT(発行依頼書!Q113,"M/D"))</f>
        <v/>
      </c>
      <c r="T100" s="672"/>
      <c r="U100" s="672" t="str">
        <f>IF(ISBLANK(発行依頼書!R113),"",TEXT(発行依頼書!R113,"M/D"))</f>
        <v/>
      </c>
      <c r="V100" s="672"/>
      <c r="W100" s="672" t="str">
        <f>IF(ISBLANK(発行依頼書!S113),"",TEXT(発行依頼書!S113,"M/D"))</f>
        <v/>
      </c>
      <c r="X100" s="672"/>
      <c r="Y100" s="672" t="str">
        <f>IF(ISBLANK(発行依頼書!T113),"",TEXT(発行依頼書!T113,"M/D"))</f>
        <v/>
      </c>
      <c r="Z100" s="672"/>
      <c r="AA100" s="672" t="str">
        <f>IF(ISBLANK(発行依頼書!U113),"",TEXT(発行依頼書!U113,"M/D"))</f>
        <v/>
      </c>
      <c r="AB100" s="673"/>
      <c r="AC100" s="674"/>
      <c r="AD100" s="672"/>
      <c r="AE100" s="673"/>
      <c r="AF100" s="667"/>
      <c r="AG100" s="668"/>
      <c r="AH100" s="668"/>
      <c r="AI100" s="669"/>
      <c r="AJ100" s="10"/>
      <c r="AL100" s="47"/>
      <c r="AM100" s="47"/>
      <c r="AN100" s="47"/>
      <c r="AO100" s="47"/>
      <c r="AP100" s="47"/>
    </row>
    <row r="101" spans="1:42" ht="17.25" customHeight="1" x14ac:dyDescent="0.15">
      <c r="A101" s="7"/>
      <c r="B101" s="670" t="str">
        <f>IF(ISBLANK(発行依頼書!F113),"",発行依頼書!F113)</f>
        <v/>
      </c>
      <c r="C101" s="663"/>
      <c r="D101" s="663"/>
      <c r="E101" s="663"/>
      <c r="F101" s="663"/>
      <c r="G101" s="663"/>
      <c r="H101" s="671"/>
      <c r="I101" s="680" t="str">
        <f>IF(ISBLANK(発行依頼書!L114),"",発行依頼書!L114)</f>
        <v/>
      </c>
      <c r="J101" s="678"/>
      <c r="K101" s="678" t="str">
        <f>IF(ISBLANK(発行依頼書!M114),"",発行依頼書!M114)</f>
        <v/>
      </c>
      <c r="L101" s="678"/>
      <c r="M101" s="678" t="str">
        <f>IF(ISBLANK(発行依頼書!N114),"",発行依頼書!N114)</f>
        <v/>
      </c>
      <c r="N101" s="678"/>
      <c r="O101" s="678" t="str">
        <f>IF(ISBLANK(発行依頼書!O114),"",発行依頼書!O114)</f>
        <v/>
      </c>
      <c r="P101" s="678"/>
      <c r="Q101" s="678" t="str">
        <f>IF(ISBLANK(発行依頼書!P114),"",発行依頼書!P114)</f>
        <v/>
      </c>
      <c r="R101" s="678"/>
      <c r="S101" s="678" t="str">
        <f>IF(ISBLANK(発行依頼書!Q114),"",発行依頼書!Q114)</f>
        <v/>
      </c>
      <c r="T101" s="678"/>
      <c r="U101" s="678" t="str">
        <f>IF(ISBLANK(発行依頼書!R114),"",発行依頼書!R114)</f>
        <v/>
      </c>
      <c r="V101" s="678"/>
      <c r="W101" s="678" t="str">
        <f>IF(ISBLANK(発行依頼書!S114),"",発行依頼書!S114)</f>
        <v/>
      </c>
      <c r="X101" s="678"/>
      <c r="Y101" s="678" t="str">
        <f>IF(ISBLANK(発行依頼書!T114),"",発行依頼書!T114)</f>
        <v/>
      </c>
      <c r="Z101" s="678"/>
      <c r="AA101" s="678" t="str">
        <f>IF(ISBLANK(発行依頼書!U114),"",発行依頼書!U114)</f>
        <v/>
      </c>
      <c r="AB101" s="679"/>
      <c r="AC101" s="680" t="str">
        <f>IF(ISBLANK(発行依頼書!W114),"",発行依頼書!W114)</f>
        <v/>
      </c>
      <c r="AD101" s="678"/>
      <c r="AE101" s="679"/>
      <c r="AF101" s="662" t="str">
        <f>IF(ISBLANK(発行依頼書!X113),"",発行依頼書!X113)</f>
        <v/>
      </c>
      <c r="AG101" s="663"/>
      <c r="AH101" s="663"/>
      <c r="AI101" s="664"/>
      <c r="AJ101" s="10"/>
      <c r="AL101" s="47"/>
      <c r="AM101" s="47"/>
      <c r="AN101" s="47"/>
      <c r="AO101" s="47"/>
      <c r="AP101" s="47"/>
    </row>
    <row r="102" spans="1:42" ht="17.25" customHeight="1" x14ac:dyDescent="0.15">
      <c r="A102" s="7"/>
      <c r="B102" s="675" t="str">
        <f>IF(ISBLANK(発行依頼書!C115),"",発行依頼書!C115)</f>
        <v/>
      </c>
      <c r="C102" s="676"/>
      <c r="D102" s="676"/>
      <c r="E102" s="676"/>
      <c r="F102" s="676"/>
      <c r="G102" s="676"/>
      <c r="H102" s="677"/>
      <c r="I102" s="674" t="str">
        <f>IF(ISBLANK(発行依頼書!L115),"",TEXT(発行依頼書!L115,"M/D"))</f>
        <v/>
      </c>
      <c r="J102" s="672"/>
      <c r="K102" s="672" t="str">
        <f>IF(ISBLANK(発行依頼書!M115),"",TEXT(発行依頼書!M115,"M/D"))</f>
        <v/>
      </c>
      <c r="L102" s="672"/>
      <c r="M102" s="672" t="str">
        <f>IF(ISBLANK(発行依頼書!N115),"",TEXT(発行依頼書!N115,"M/D"))</f>
        <v/>
      </c>
      <c r="N102" s="672"/>
      <c r="O102" s="672" t="str">
        <f>IF(ISBLANK(発行依頼書!O115),"",TEXT(発行依頼書!O115,"M/D"))</f>
        <v/>
      </c>
      <c r="P102" s="672"/>
      <c r="Q102" s="672" t="str">
        <f>IF(ISBLANK(発行依頼書!P115),"",TEXT(発行依頼書!P115,"M/D"))</f>
        <v/>
      </c>
      <c r="R102" s="672"/>
      <c r="S102" s="672" t="str">
        <f>IF(ISBLANK(発行依頼書!Q115),"",TEXT(発行依頼書!Q115,"M/D"))</f>
        <v/>
      </c>
      <c r="T102" s="672"/>
      <c r="U102" s="672" t="str">
        <f>IF(ISBLANK(発行依頼書!R115),"",TEXT(発行依頼書!R115,"M/D"))</f>
        <v/>
      </c>
      <c r="V102" s="672"/>
      <c r="W102" s="672" t="str">
        <f>IF(ISBLANK(発行依頼書!S115),"",TEXT(発行依頼書!S115,"M/D"))</f>
        <v/>
      </c>
      <c r="X102" s="672"/>
      <c r="Y102" s="672" t="str">
        <f>IF(ISBLANK(発行依頼書!T115),"",TEXT(発行依頼書!T115,"M/D"))</f>
        <v/>
      </c>
      <c r="Z102" s="672"/>
      <c r="AA102" s="672" t="str">
        <f>IF(ISBLANK(発行依頼書!U115),"",TEXT(発行依頼書!U115,"M/D"))</f>
        <v/>
      </c>
      <c r="AB102" s="673"/>
      <c r="AC102" s="674"/>
      <c r="AD102" s="672"/>
      <c r="AE102" s="673"/>
      <c r="AF102" s="667"/>
      <c r="AG102" s="668"/>
      <c r="AH102" s="668"/>
      <c r="AI102" s="669"/>
      <c r="AJ102" s="10"/>
      <c r="AL102" s="47"/>
      <c r="AM102" s="47"/>
      <c r="AN102" s="47"/>
      <c r="AO102" s="47"/>
      <c r="AP102" s="47"/>
    </row>
    <row r="103" spans="1:42" ht="17.25" customHeight="1" x14ac:dyDescent="0.15">
      <c r="A103" s="7"/>
      <c r="B103" s="670" t="str">
        <f>IF(ISBLANK(発行依頼書!F115),"",発行依頼書!F115)</f>
        <v/>
      </c>
      <c r="C103" s="663"/>
      <c r="D103" s="663"/>
      <c r="E103" s="663"/>
      <c r="F103" s="663"/>
      <c r="G103" s="663"/>
      <c r="H103" s="671"/>
      <c r="I103" s="680" t="str">
        <f>IF(ISBLANK(発行依頼書!L116),"",発行依頼書!L116)</f>
        <v/>
      </c>
      <c r="J103" s="678"/>
      <c r="K103" s="678" t="str">
        <f>IF(ISBLANK(発行依頼書!M116),"",発行依頼書!M116)</f>
        <v/>
      </c>
      <c r="L103" s="678"/>
      <c r="M103" s="678" t="str">
        <f>IF(ISBLANK(発行依頼書!N116),"",発行依頼書!N116)</f>
        <v/>
      </c>
      <c r="N103" s="678"/>
      <c r="O103" s="678" t="str">
        <f>IF(ISBLANK(発行依頼書!O116),"",発行依頼書!O116)</f>
        <v/>
      </c>
      <c r="P103" s="678"/>
      <c r="Q103" s="678" t="str">
        <f>IF(ISBLANK(発行依頼書!P116),"",発行依頼書!P116)</f>
        <v/>
      </c>
      <c r="R103" s="678"/>
      <c r="S103" s="678" t="str">
        <f>IF(ISBLANK(発行依頼書!Q116),"",発行依頼書!Q116)</f>
        <v/>
      </c>
      <c r="T103" s="678"/>
      <c r="U103" s="678" t="str">
        <f>IF(ISBLANK(発行依頼書!R116),"",発行依頼書!R116)</f>
        <v/>
      </c>
      <c r="V103" s="678"/>
      <c r="W103" s="678" t="str">
        <f>IF(ISBLANK(発行依頼書!S116),"",発行依頼書!S116)</f>
        <v/>
      </c>
      <c r="X103" s="678"/>
      <c r="Y103" s="678" t="str">
        <f>IF(ISBLANK(発行依頼書!T116),"",発行依頼書!T116)</f>
        <v/>
      </c>
      <c r="Z103" s="678"/>
      <c r="AA103" s="678" t="str">
        <f>IF(ISBLANK(発行依頼書!U116),"",発行依頼書!U116)</f>
        <v/>
      </c>
      <c r="AB103" s="679"/>
      <c r="AC103" s="680" t="str">
        <f>IF(ISBLANK(発行依頼書!W116),"",発行依頼書!W116)</f>
        <v/>
      </c>
      <c r="AD103" s="678"/>
      <c r="AE103" s="679"/>
      <c r="AF103" s="662" t="str">
        <f>IF(ISBLANK(発行依頼書!X115),"",発行依頼書!X115)</f>
        <v/>
      </c>
      <c r="AG103" s="663"/>
      <c r="AH103" s="663"/>
      <c r="AI103" s="664"/>
      <c r="AJ103" s="10"/>
      <c r="AL103" s="47"/>
      <c r="AM103" s="47"/>
      <c r="AN103" s="47"/>
      <c r="AO103" s="47"/>
      <c r="AP103" s="47"/>
    </row>
    <row r="104" spans="1:42" ht="17.25" customHeight="1" x14ac:dyDescent="0.15">
      <c r="A104" s="7"/>
      <c r="B104" s="675" t="str">
        <f>IF(ISBLANK(発行依頼書!C117),"",発行依頼書!C117)</f>
        <v/>
      </c>
      <c r="C104" s="676"/>
      <c r="D104" s="676"/>
      <c r="E104" s="676"/>
      <c r="F104" s="676"/>
      <c r="G104" s="676"/>
      <c r="H104" s="677"/>
      <c r="I104" s="674" t="str">
        <f>IF(ISBLANK(発行依頼書!L117),"",TEXT(発行依頼書!L117,"M/D"))</f>
        <v/>
      </c>
      <c r="J104" s="672"/>
      <c r="K104" s="672" t="str">
        <f>IF(ISBLANK(発行依頼書!M117),"",TEXT(発行依頼書!M117,"M/D"))</f>
        <v/>
      </c>
      <c r="L104" s="672"/>
      <c r="M104" s="672" t="str">
        <f>IF(ISBLANK(発行依頼書!N117),"",TEXT(発行依頼書!N117,"M/D"))</f>
        <v/>
      </c>
      <c r="N104" s="672"/>
      <c r="O104" s="672" t="str">
        <f>IF(ISBLANK(発行依頼書!O117),"",TEXT(発行依頼書!O117,"M/D"))</f>
        <v/>
      </c>
      <c r="P104" s="672"/>
      <c r="Q104" s="672" t="str">
        <f>IF(ISBLANK(発行依頼書!P117),"",TEXT(発行依頼書!P117,"M/D"))</f>
        <v/>
      </c>
      <c r="R104" s="672"/>
      <c r="S104" s="672" t="str">
        <f>IF(ISBLANK(発行依頼書!Q117),"",TEXT(発行依頼書!Q117,"M/D"))</f>
        <v/>
      </c>
      <c r="T104" s="672"/>
      <c r="U104" s="672" t="str">
        <f>IF(ISBLANK(発行依頼書!R117),"",TEXT(発行依頼書!R117,"M/D"))</f>
        <v/>
      </c>
      <c r="V104" s="672"/>
      <c r="W104" s="672" t="str">
        <f>IF(ISBLANK(発行依頼書!S117),"",TEXT(発行依頼書!S117,"M/D"))</f>
        <v/>
      </c>
      <c r="X104" s="672"/>
      <c r="Y104" s="672" t="str">
        <f>IF(ISBLANK(発行依頼書!T117),"",TEXT(発行依頼書!T117,"M/D"))</f>
        <v/>
      </c>
      <c r="Z104" s="672"/>
      <c r="AA104" s="672" t="str">
        <f>IF(ISBLANK(発行依頼書!U117),"",TEXT(発行依頼書!U117,"M/D"))</f>
        <v/>
      </c>
      <c r="AB104" s="673"/>
      <c r="AC104" s="674"/>
      <c r="AD104" s="672"/>
      <c r="AE104" s="673"/>
      <c r="AF104" s="667"/>
      <c r="AG104" s="668"/>
      <c r="AH104" s="668"/>
      <c r="AI104" s="669"/>
      <c r="AJ104" s="10"/>
      <c r="AL104" s="47"/>
      <c r="AM104" s="47"/>
      <c r="AN104" s="47"/>
      <c r="AO104" s="47"/>
      <c r="AP104" s="47"/>
    </row>
    <row r="105" spans="1:42" ht="17.25" customHeight="1" x14ac:dyDescent="0.15">
      <c r="A105" s="7"/>
      <c r="B105" s="670" t="str">
        <f>IF(ISBLANK(発行依頼書!F117),"",発行依頼書!F117)</f>
        <v/>
      </c>
      <c r="C105" s="663"/>
      <c r="D105" s="663"/>
      <c r="E105" s="663"/>
      <c r="F105" s="663"/>
      <c r="G105" s="663"/>
      <c r="H105" s="671"/>
      <c r="I105" s="680" t="str">
        <f>IF(ISBLANK(発行依頼書!L118),"",発行依頼書!L118)</f>
        <v/>
      </c>
      <c r="J105" s="678"/>
      <c r="K105" s="678" t="str">
        <f>IF(ISBLANK(発行依頼書!M118),"",発行依頼書!M118)</f>
        <v/>
      </c>
      <c r="L105" s="678"/>
      <c r="M105" s="678" t="str">
        <f>IF(ISBLANK(発行依頼書!N118),"",発行依頼書!N118)</f>
        <v/>
      </c>
      <c r="N105" s="678"/>
      <c r="O105" s="678" t="str">
        <f>IF(ISBLANK(発行依頼書!O118),"",発行依頼書!O118)</f>
        <v/>
      </c>
      <c r="P105" s="678"/>
      <c r="Q105" s="678" t="str">
        <f>IF(ISBLANK(発行依頼書!P118),"",発行依頼書!P118)</f>
        <v/>
      </c>
      <c r="R105" s="678"/>
      <c r="S105" s="678" t="str">
        <f>IF(ISBLANK(発行依頼書!Q118),"",発行依頼書!Q118)</f>
        <v/>
      </c>
      <c r="T105" s="678"/>
      <c r="U105" s="678" t="str">
        <f>IF(ISBLANK(発行依頼書!R118),"",発行依頼書!R118)</f>
        <v/>
      </c>
      <c r="V105" s="678"/>
      <c r="W105" s="678" t="str">
        <f>IF(ISBLANK(発行依頼書!S118),"",発行依頼書!S118)</f>
        <v/>
      </c>
      <c r="X105" s="678"/>
      <c r="Y105" s="678" t="str">
        <f>IF(ISBLANK(発行依頼書!T118),"",発行依頼書!T118)</f>
        <v/>
      </c>
      <c r="Z105" s="678"/>
      <c r="AA105" s="678" t="str">
        <f>IF(ISBLANK(発行依頼書!U118),"",発行依頼書!U118)</f>
        <v/>
      </c>
      <c r="AB105" s="679"/>
      <c r="AC105" s="680" t="str">
        <f>IF(ISBLANK(発行依頼書!W118),"",発行依頼書!W118)</f>
        <v/>
      </c>
      <c r="AD105" s="678"/>
      <c r="AE105" s="679"/>
      <c r="AF105" s="662" t="str">
        <f>IF(ISBLANK(発行依頼書!X117),"",発行依頼書!X117)</f>
        <v/>
      </c>
      <c r="AG105" s="663"/>
      <c r="AH105" s="663"/>
      <c r="AI105" s="664"/>
      <c r="AJ105" s="10"/>
      <c r="AL105" s="47"/>
      <c r="AM105" s="47"/>
      <c r="AN105" s="47"/>
      <c r="AO105" s="47"/>
      <c r="AP105" s="47"/>
    </row>
    <row r="106" spans="1:42" ht="17.25" customHeight="1" x14ac:dyDescent="0.15">
      <c r="A106" s="7"/>
      <c r="B106" s="665" t="str">
        <f>IF(ISBLANK(発行依頼書!C119),"",発行依頼書!C119)</f>
        <v/>
      </c>
      <c r="C106" s="666"/>
      <c r="D106" s="666"/>
      <c r="E106" s="666"/>
      <c r="F106" s="666"/>
      <c r="G106" s="666"/>
      <c r="H106" s="666"/>
      <c r="I106" s="657" t="str">
        <f>IF(ISBLANK(発行依頼書!L119),"",TEXT(発行依頼書!L119,"M/D"))</f>
        <v/>
      </c>
      <c r="J106" s="655"/>
      <c r="K106" s="654" t="str">
        <f>IF(ISBLANK(発行依頼書!M119),"",TEXT(発行依頼書!M119,"M/D"))</f>
        <v/>
      </c>
      <c r="L106" s="655"/>
      <c r="M106" s="654" t="str">
        <f>IF(ISBLANK(発行依頼書!N119),"",TEXT(発行依頼書!N119,"M/D"))</f>
        <v/>
      </c>
      <c r="N106" s="655"/>
      <c r="O106" s="654" t="str">
        <f>IF(ISBLANK(発行依頼書!O119),"",TEXT(発行依頼書!O119,"M/D"))</f>
        <v/>
      </c>
      <c r="P106" s="655"/>
      <c r="Q106" s="654" t="str">
        <f>IF(ISBLANK(発行依頼書!P119),"",TEXT(発行依頼書!P119,"M/D"))</f>
        <v/>
      </c>
      <c r="R106" s="655"/>
      <c r="S106" s="654" t="str">
        <f>IF(ISBLANK(発行依頼書!Q119),"",TEXT(発行依頼書!Q119,"M/D"))</f>
        <v/>
      </c>
      <c r="T106" s="655"/>
      <c r="U106" s="654" t="str">
        <f>IF(ISBLANK(発行依頼書!R119),"",TEXT(発行依頼書!R119,"M/D"))</f>
        <v/>
      </c>
      <c r="V106" s="655"/>
      <c r="W106" s="654" t="str">
        <f>IF(ISBLANK(発行依頼書!S119),"",TEXT(発行依頼書!S119,"M/D"))</f>
        <v/>
      </c>
      <c r="X106" s="655"/>
      <c r="Y106" s="654" t="str">
        <f>IF(ISBLANK(発行依頼書!T119),"",TEXT(発行依頼書!T119,"M/D"))</f>
        <v/>
      </c>
      <c r="Z106" s="655"/>
      <c r="AA106" s="654" t="str">
        <f>IF(ISBLANK(発行依頼書!U119),"",TEXT(発行依頼書!U119,"M/D"))</f>
        <v/>
      </c>
      <c r="AB106" s="656"/>
      <c r="AC106" s="657"/>
      <c r="AD106" s="658"/>
      <c r="AE106" s="656"/>
      <c r="AF106" s="651"/>
      <c r="AG106" s="651"/>
      <c r="AH106" s="651"/>
      <c r="AI106" s="652"/>
      <c r="AJ106" s="10"/>
      <c r="AL106" s="47"/>
      <c r="AM106" s="47"/>
      <c r="AN106" s="47"/>
      <c r="AO106" s="47"/>
      <c r="AP106" s="47"/>
    </row>
    <row r="107" spans="1:42" ht="17.25" customHeight="1" x14ac:dyDescent="0.15">
      <c r="A107" s="7"/>
      <c r="B107" s="653" t="str">
        <f>IF(ISBLANK(発行依頼書!F119),"",発行依頼書!F119)</f>
        <v/>
      </c>
      <c r="C107" s="649"/>
      <c r="D107" s="649"/>
      <c r="E107" s="649"/>
      <c r="F107" s="649"/>
      <c r="G107" s="649"/>
      <c r="H107" s="649"/>
      <c r="I107" s="680" t="str">
        <f>IF(ISBLANK(発行依頼書!L120),"",発行依頼書!L120)</f>
        <v/>
      </c>
      <c r="J107" s="678"/>
      <c r="K107" s="678" t="str">
        <f>IF(ISBLANK(発行依頼書!M120),"",発行依頼書!M120)</f>
        <v/>
      </c>
      <c r="L107" s="678"/>
      <c r="M107" s="678" t="str">
        <f>IF(ISBLANK(発行依頼書!N120),"",発行依頼書!N120)</f>
        <v/>
      </c>
      <c r="N107" s="678"/>
      <c r="O107" s="678" t="str">
        <f>IF(ISBLANK(発行依頼書!O120),"",発行依頼書!O120)</f>
        <v/>
      </c>
      <c r="P107" s="678"/>
      <c r="Q107" s="678" t="str">
        <f>IF(ISBLANK(発行依頼書!P120),"",発行依頼書!P120)</f>
        <v/>
      </c>
      <c r="R107" s="678"/>
      <c r="S107" s="678" t="str">
        <f>IF(ISBLANK(発行依頼書!Q120),"",発行依頼書!Q120)</f>
        <v/>
      </c>
      <c r="T107" s="678"/>
      <c r="U107" s="678" t="str">
        <f>IF(ISBLANK(発行依頼書!R120),"",発行依頼書!R120)</f>
        <v/>
      </c>
      <c r="V107" s="678"/>
      <c r="W107" s="678" t="str">
        <f>IF(ISBLANK(発行依頼書!S120),"",発行依頼書!S120)</f>
        <v/>
      </c>
      <c r="X107" s="678"/>
      <c r="Y107" s="678" t="str">
        <f>IF(ISBLANK(発行依頼書!T120),"",発行依頼書!T120)</f>
        <v/>
      </c>
      <c r="Z107" s="678"/>
      <c r="AA107" s="678" t="str">
        <f>IF(ISBLANK(発行依頼書!U120),"",発行依頼書!U120)</f>
        <v/>
      </c>
      <c r="AB107" s="679"/>
      <c r="AC107" s="680" t="str">
        <f>IF(ISBLANK(発行依頼書!W120),"",発行依頼書!W120)</f>
        <v/>
      </c>
      <c r="AD107" s="678"/>
      <c r="AE107" s="679"/>
      <c r="AF107" s="649" t="str">
        <f>IF(ISBLANK(発行依頼書!X119),"",発行依頼書!X119)</f>
        <v/>
      </c>
      <c r="AG107" s="649"/>
      <c r="AH107" s="649"/>
      <c r="AI107" s="650"/>
      <c r="AJ107" s="10"/>
      <c r="AL107" s="47"/>
      <c r="AM107" s="47"/>
      <c r="AN107" s="47"/>
      <c r="AO107" s="47"/>
      <c r="AP107" s="47"/>
    </row>
    <row r="108" spans="1:42" x14ac:dyDescent="0.15">
      <c r="A108" s="13"/>
      <c r="AI108" s="146" t="str">
        <f>$AB$2</f>
        <v>9991234567-89</v>
      </c>
      <c r="AJ108" s="14"/>
      <c r="AL108" s="47"/>
      <c r="AM108" s="47"/>
      <c r="AN108" s="47"/>
      <c r="AO108" s="47"/>
      <c r="AP108" s="47"/>
    </row>
    <row r="109" spans="1:42" x14ac:dyDescent="0.15">
      <c r="A109" s="13"/>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ht="21" customHeight="1"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ht="15" customHeight="1" x14ac:dyDescent="0.15">
      <c r="A113" s="13"/>
      <c r="AJ113" s="14"/>
      <c r="AL113" s="47"/>
      <c r="AM113" s="47"/>
      <c r="AN113" s="47"/>
      <c r="AO113" s="47"/>
      <c r="AP113" s="47"/>
    </row>
    <row r="114" spans="1:42" ht="17.25" customHeight="1" x14ac:dyDescent="0.15">
      <c r="A114" s="7"/>
      <c r="B114" s="690" t="s">
        <v>474</v>
      </c>
      <c r="C114" s="691"/>
      <c r="D114" s="691"/>
      <c r="E114" s="691"/>
      <c r="F114" s="691"/>
      <c r="G114" s="691"/>
      <c r="H114" s="691"/>
      <c r="I114" s="690" t="s">
        <v>473</v>
      </c>
      <c r="J114" s="691"/>
      <c r="K114" s="691"/>
      <c r="L114" s="691"/>
      <c r="M114" s="691"/>
      <c r="N114" s="691"/>
      <c r="O114" s="691"/>
      <c r="P114" s="691"/>
      <c r="Q114" s="691"/>
      <c r="R114" s="691"/>
      <c r="S114" s="691"/>
      <c r="T114" s="691"/>
      <c r="U114" s="691"/>
      <c r="V114" s="691"/>
      <c r="W114" s="691"/>
      <c r="X114" s="691"/>
      <c r="Y114" s="691"/>
      <c r="Z114" s="691"/>
      <c r="AA114" s="691"/>
      <c r="AB114" s="692"/>
      <c r="AC114" s="690" t="s">
        <v>476</v>
      </c>
      <c r="AD114" s="691"/>
      <c r="AE114" s="692"/>
      <c r="AF114" s="691" t="s">
        <v>608</v>
      </c>
      <c r="AG114" s="691"/>
      <c r="AH114" s="691"/>
      <c r="AI114" s="692"/>
      <c r="AJ114" s="10"/>
      <c r="AL114" s="47"/>
      <c r="AM114" s="47"/>
      <c r="AN114" s="47"/>
      <c r="AO114" s="47"/>
      <c r="AP114" s="47"/>
    </row>
    <row r="115" spans="1:42" ht="17.25" customHeight="1" x14ac:dyDescent="0.15">
      <c r="A115" s="7"/>
      <c r="B115" s="687" t="str">
        <f>IF(ISBLANK(発行依頼書!C121),"",発行依頼書!C121)</f>
        <v/>
      </c>
      <c r="C115" s="688"/>
      <c r="D115" s="688"/>
      <c r="E115" s="688"/>
      <c r="F115" s="688"/>
      <c r="G115" s="688"/>
      <c r="H115" s="689"/>
      <c r="I115" s="686" t="str">
        <f>IF(ISBLANK(発行依頼書!L121),"",TEXT(発行依頼書!L121,"M/D"))</f>
        <v/>
      </c>
      <c r="J115" s="684"/>
      <c r="K115" s="684" t="str">
        <f>IF(ISBLANK(発行依頼書!M121),"",TEXT(発行依頼書!M121,"M/D"))</f>
        <v/>
      </c>
      <c r="L115" s="684"/>
      <c r="M115" s="684" t="str">
        <f>IF(ISBLANK(発行依頼書!N121),"",TEXT(発行依頼書!N121,"M/D"))</f>
        <v/>
      </c>
      <c r="N115" s="684"/>
      <c r="O115" s="684" t="str">
        <f>IF(ISBLANK(発行依頼書!O121),"",TEXT(発行依頼書!O121,"M/D"))</f>
        <v/>
      </c>
      <c r="P115" s="684"/>
      <c r="Q115" s="684" t="str">
        <f>IF(ISBLANK(発行依頼書!P121),"",TEXT(発行依頼書!P121,"M/D"))</f>
        <v/>
      </c>
      <c r="R115" s="684"/>
      <c r="S115" s="684" t="str">
        <f>IF(ISBLANK(発行依頼書!Q121),"",TEXT(発行依頼書!Q121,"M/D"))</f>
        <v/>
      </c>
      <c r="T115" s="684"/>
      <c r="U115" s="684" t="str">
        <f>IF(ISBLANK(発行依頼書!R121),"",TEXT(発行依頼書!R121,"M/D"))</f>
        <v/>
      </c>
      <c r="V115" s="684"/>
      <c r="W115" s="684" t="str">
        <f>IF(ISBLANK(発行依頼書!S121),"",TEXT(発行依頼書!S121,"M/D"))</f>
        <v/>
      </c>
      <c r="X115" s="684"/>
      <c r="Y115" s="684" t="str">
        <f>IF(ISBLANK(発行依頼書!T121),"",TEXT(発行依頼書!T121,"M/D"))</f>
        <v/>
      </c>
      <c r="Z115" s="684"/>
      <c r="AA115" s="684" t="str">
        <f>IF(ISBLANK(発行依頼書!U121),"",TEXT(発行依頼書!U121,"M/D"))</f>
        <v/>
      </c>
      <c r="AB115" s="685"/>
      <c r="AC115" s="686"/>
      <c r="AD115" s="684"/>
      <c r="AE115" s="685"/>
      <c r="AF115" s="681"/>
      <c r="AG115" s="682"/>
      <c r="AH115" s="682"/>
      <c r="AI115" s="683"/>
      <c r="AJ115" s="10"/>
      <c r="AL115" s="47"/>
      <c r="AM115" s="47"/>
      <c r="AN115" s="47"/>
      <c r="AO115" s="47"/>
      <c r="AP115" s="47"/>
    </row>
    <row r="116" spans="1:42" ht="17.25" customHeight="1" x14ac:dyDescent="0.15">
      <c r="A116" s="7"/>
      <c r="B116" s="670" t="str">
        <f>IF(ISBLANK(発行依頼書!F121),"",発行依頼書!F121)</f>
        <v/>
      </c>
      <c r="C116" s="663"/>
      <c r="D116" s="663"/>
      <c r="E116" s="663"/>
      <c r="F116" s="663"/>
      <c r="G116" s="663"/>
      <c r="H116" s="671"/>
      <c r="I116" s="680" t="str">
        <f>IF(ISBLANK(発行依頼書!L122),"",発行依頼書!L122)</f>
        <v/>
      </c>
      <c r="J116" s="678"/>
      <c r="K116" s="678" t="str">
        <f>IF(ISBLANK(発行依頼書!M122),"",発行依頼書!M122)</f>
        <v/>
      </c>
      <c r="L116" s="678"/>
      <c r="M116" s="678" t="str">
        <f>IF(ISBLANK(発行依頼書!N122),"",発行依頼書!N122)</f>
        <v/>
      </c>
      <c r="N116" s="678"/>
      <c r="O116" s="678" t="str">
        <f>IF(ISBLANK(発行依頼書!O122),"",発行依頼書!O122)</f>
        <v/>
      </c>
      <c r="P116" s="678"/>
      <c r="Q116" s="678" t="str">
        <f>IF(ISBLANK(発行依頼書!P122),"",発行依頼書!P122)</f>
        <v/>
      </c>
      <c r="R116" s="678"/>
      <c r="S116" s="678" t="str">
        <f>IF(ISBLANK(発行依頼書!Q122),"",発行依頼書!Q122)</f>
        <v/>
      </c>
      <c r="T116" s="678"/>
      <c r="U116" s="678" t="str">
        <f>IF(ISBLANK(発行依頼書!R122),"",発行依頼書!R122)</f>
        <v/>
      </c>
      <c r="V116" s="678"/>
      <c r="W116" s="678" t="str">
        <f>IF(ISBLANK(発行依頼書!S122),"",発行依頼書!S122)</f>
        <v/>
      </c>
      <c r="X116" s="678"/>
      <c r="Y116" s="678" t="str">
        <f>IF(ISBLANK(発行依頼書!T122),"",発行依頼書!T122)</f>
        <v/>
      </c>
      <c r="Z116" s="678"/>
      <c r="AA116" s="678" t="str">
        <f>IF(ISBLANK(発行依頼書!U122),"",発行依頼書!U122)</f>
        <v/>
      </c>
      <c r="AB116" s="679"/>
      <c r="AC116" s="680" t="str">
        <f>IF(ISBLANK(発行依頼書!W122),"",発行依頼書!W122)</f>
        <v/>
      </c>
      <c r="AD116" s="678"/>
      <c r="AE116" s="679"/>
      <c r="AF116" s="662" t="str">
        <f>IF(ISBLANK(発行依頼書!X121),"",発行依頼書!X121)</f>
        <v/>
      </c>
      <c r="AG116" s="663"/>
      <c r="AH116" s="663"/>
      <c r="AI116" s="664"/>
      <c r="AJ116" s="10"/>
      <c r="AL116" s="47"/>
      <c r="AM116" s="47"/>
      <c r="AN116" s="47"/>
      <c r="AO116" s="47"/>
      <c r="AP116" s="47"/>
    </row>
    <row r="117" spans="1:42" ht="17.25" customHeight="1" x14ac:dyDescent="0.15">
      <c r="A117" s="7"/>
      <c r="B117" s="675" t="str">
        <f>IF(ISBLANK(発行依頼書!C123),"",発行依頼書!C123)</f>
        <v/>
      </c>
      <c r="C117" s="676"/>
      <c r="D117" s="676"/>
      <c r="E117" s="676"/>
      <c r="F117" s="676"/>
      <c r="G117" s="676"/>
      <c r="H117" s="677"/>
      <c r="I117" s="674" t="str">
        <f>IF(ISBLANK(発行依頼書!L123),"",TEXT(発行依頼書!L123,"M/D"))</f>
        <v/>
      </c>
      <c r="J117" s="672"/>
      <c r="K117" s="672" t="str">
        <f>IF(ISBLANK(発行依頼書!M123),"",TEXT(発行依頼書!M123,"M/D"))</f>
        <v/>
      </c>
      <c r="L117" s="672"/>
      <c r="M117" s="672" t="str">
        <f>IF(ISBLANK(発行依頼書!N123),"",TEXT(発行依頼書!N123,"M/D"))</f>
        <v/>
      </c>
      <c r="N117" s="672"/>
      <c r="O117" s="672" t="str">
        <f>IF(ISBLANK(発行依頼書!O123),"",TEXT(発行依頼書!O123,"M/D"))</f>
        <v/>
      </c>
      <c r="P117" s="672"/>
      <c r="Q117" s="672" t="str">
        <f>IF(ISBLANK(発行依頼書!P123),"",TEXT(発行依頼書!P123,"M/D"))</f>
        <v/>
      </c>
      <c r="R117" s="672"/>
      <c r="S117" s="672" t="str">
        <f>IF(ISBLANK(発行依頼書!Q123),"",TEXT(発行依頼書!Q123,"M/D"))</f>
        <v/>
      </c>
      <c r="T117" s="672"/>
      <c r="U117" s="672" t="str">
        <f>IF(ISBLANK(発行依頼書!R123),"",TEXT(発行依頼書!R123,"M/D"))</f>
        <v/>
      </c>
      <c r="V117" s="672"/>
      <c r="W117" s="672" t="str">
        <f>IF(ISBLANK(発行依頼書!S123),"",TEXT(発行依頼書!S123,"M/D"))</f>
        <v/>
      </c>
      <c r="X117" s="672"/>
      <c r="Y117" s="672" t="str">
        <f>IF(ISBLANK(発行依頼書!T123),"",TEXT(発行依頼書!T123,"M/D"))</f>
        <v/>
      </c>
      <c r="Z117" s="672"/>
      <c r="AA117" s="672" t="str">
        <f>IF(ISBLANK(発行依頼書!U123),"",TEXT(発行依頼書!U123,"M/D"))</f>
        <v/>
      </c>
      <c r="AB117" s="673"/>
      <c r="AC117" s="674"/>
      <c r="AD117" s="672"/>
      <c r="AE117" s="673"/>
      <c r="AF117" s="667"/>
      <c r="AG117" s="668"/>
      <c r="AH117" s="668"/>
      <c r="AI117" s="669"/>
      <c r="AJ117" s="10"/>
    </row>
    <row r="118" spans="1:42" ht="17.25" customHeight="1" x14ac:dyDescent="0.15">
      <c r="A118" s="7"/>
      <c r="B118" s="670" t="str">
        <f>IF(ISBLANK(発行依頼書!F123),"",発行依頼書!F123)</f>
        <v/>
      </c>
      <c r="C118" s="663"/>
      <c r="D118" s="663"/>
      <c r="E118" s="663"/>
      <c r="F118" s="663"/>
      <c r="G118" s="663"/>
      <c r="H118" s="671"/>
      <c r="I118" s="680" t="str">
        <f>IF(ISBLANK(発行依頼書!L124),"",発行依頼書!L124)</f>
        <v/>
      </c>
      <c r="J118" s="678"/>
      <c r="K118" s="678" t="str">
        <f>IF(ISBLANK(発行依頼書!M124),"",発行依頼書!M124)</f>
        <v/>
      </c>
      <c r="L118" s="678"/>
      <c r="M118" s="678" t="str">
        <f>IF(ISBLANK(発行依頼書!N124),"",発行依頼書!N124)</f>
        <v/>
      </c>
      <c r="N118" s="678"/>
      <c r="O118" s="678" t="str">
        <f>IF(ISBLANK(発行依頼書!O124),"",発行依頼書!O124)</f>
        <v/>
      </c>
      <c r="P118" s="678"/>
      <c r="Q118" s="678" t="str">
        <f>IF(ISBLANK(発行依頼書!P124),"",発行依頼書!P124)</f>
        <v/>
      </c>
      <c r="R118" s="678"/>
      <c r="S118" s="678" t="str">
        <f>IF(ISBLANK(発行依頼書!Q124),"",発行依頼書!Q124)</f>
        <v/>
      </c>
      <c r="T118" s="678"/>
      <c r="U118" s="678" t="str">
        <f>IF(ISBLANK(発行依頼書!R124),"",発行依頼書!R124)</f>
        <v/>
      </c>
      <c r="V118" s="678"/>
      <c r="W118" s="678" t="str">
        <f>IF(ISBLANK(発行依頼書!S124),"",発行依頼書!S124)</f>
        <v/>
      </c>
      <c r="X118" s="678"/>
      <c r="Y118" s="678" t="str">
        <f>IF(ISBLANK(発行依頼書!T124),"",発行依頼書!T124)</f>
        <v/>
      </c>
      <c r="Z118" s="678"/>
      <c r="AA118" s="678" t="str">
        <f>IF(ISBLANK(発行依頼書!U124),"",発行依頼書!U124)</f>
        <v/>
      </c>
      <c r="AB118" s="679"/>
      <c r="AC118" s="680" t="str">
        <f>IF(ISBLANK(発行依頼書!W124),"",発行依頼書!W124)</f>
        <v/>
      </c>
      <c r="AD118" s="678"/>
      <c r="AE118" s="679"/>
      <c r="AF118" s="662" t="str">
        <f>IF(ISBLANK(発行依頼書!X123),"",発行依頼書!X123)</f>
        <v/>
      </c>
      <c r="AG118" s="663"/>
      <c r="AH118" s="663"/>
      <c r="AI118" s="664"/>
      <c r="AJ118" s="10"/>
    </row>
    <row r="119" spans="1:42" ht="17.25" customHeight="1" x14ac:dyDescent="0.15">
      <c r="A119" s="7"/>
      <c r="B119" s="675" t="str">
        <f>IF(ISBLANK(発行依頼書!C125),"",発行依頼書!C125)</f>
        <v/>
      </c>
      <c r="C119" s="676"/>
      <c r="D119" s="676"/>
      <c r="E119" s="676"/>
      <c r="F119" s="676"/>
      <c r="G119" s="676"/>
      <c r="H119" s="677"/>
      <c r="I119" s="674" t="str">
        <f>IF(ISBLANK(発行依頼書!L125),"",TEXT(発行依頼書!L125,"M/D"))</f>
        <v/>
      </c>
      <c r="J119" s="672"/>
      <c r="K119" s="672" t="str">
        <f>IF(ISBLANK(発行依頼書!M125),"",TEXT(発行依頼書!M125,"M/D"))</f>
        <v/>
      </c>
      <c r="L119" s="672"/>
      <c r="M119" s="672" t="str">
        <f>IF(ISBLANK(発行依頼書!N125),"",TEXT(発行依頼書!N125,"M/D"))</f>
        <v/>
      </c>
      <c r="N119" s="672"/>
      <c r="O119" s="672" t="str">
        <f>IF(ISBLANK(発行依頼書!O125),"",TEXT(発行依頼書!O125,"M/D"))</f>
        <v/>
      </c>
      <c r="P119" s="672"/>
      <c r="Q119" s="672" t="str">
        <f>IF(ISBLANK(発行依頼書!P125),"",TEXT(発行依頼書!P125,"M/D"))</f>
        <v/>
      </c>
      <c r="R119" s="672"/>
      <c r="S119" s="672" t="str">
        <f>IF(ISBLANK(発行依頼書!Q125),"",TEXT(発行依頼書!Q125,"M/D"))</f>
        <v/>
      </c>
      <c r="T119" s="672"/>
      <c r="U119" s="672" t="str">
        <f>IF(ISBLANK(発行依頼書!R125),"",TEXT(発行依頼書!R125,"M/D"))</f>
        <v/>
      </c>
      <c r="V119" s="672"/>
      <c r="W119" s="672" t="str">
        <f>IF(ISBLANK(発行依頼書!S125),"",TEXT(発行依頼書!S125,"M/D"))</f>
        <v/>
      </c>
      <c r="X119" s="672"/>
      <c r="Y119" s="672" t="str">
        <f>IF(ISBLANK(発行依頼書!T125),"",TEXT(発行依頼書!T125,"M/D"))</f>
        <v/>
      </c>
      <c r="Z119" s="672"/>
      <c r="AA119" s="672" t="str">
        <f>IF(ISBLANK(発行依頼書!U125),"",TEXT(発行依頼書!U125,"M/D"))</f>
        <v/>
      </c>
      <c r="AB119" s="673"/>
      <c r="AC119" s="674"/>
      <c r="AD119" s="672"/>
      <c r="AE119" s="673"/>
      <c r="AF119" s="667"/>
      <c r="AG119" s="668"/>
      <c r="AH119" s="668"/>
      <c r="AI119" s="669"/>
      <c r="AJ119" s="10"/>
    </row>
    <row r="120" spans="1:42" ht="17.25" customHeight="1" x14ac:dyDescent="0.15">
      <c r="A120" s="7"/>
      <c r="B120" s="670" t="str">
        <f>IF(ISBLANK(発行依頼書!F125),"",発行依頼書!F125)</f>
        <v/>
      </c>
      <c r="C120" s="663"/>
      <c r="D120" s="663"/>
      <c r="E120" s="663"/>
      <c r="F120" s="663"/>
      <c r="G120" s="663"/>
      <c r="H120" s="671"/>
      <c r="I120" s="680" t="str">
        <f>IF(ISBLANK(発行依頼書!L126),"",発行依頼書!L126)</f>
        <v/>
      </c>
      <c r="J120" s="678"/>
      <c r="K120" s="678" t="str">
        <f>IF(ISBLANK(発行依頼書!M126),"",発行依頼書!M126)</f>
        <v/>
      </c>
      <c r="L120" s="678"/>
      <c r="M120" s="678" t="str">
        <f>IF(ISBLANK(発行依頼書!N126),"",発行依頼書!N126)</f>
        <v/>
      </c>
      <c r="N120" s="678"/>
      <c r="O120" s="678" t="str">
        <f>IF(ISBLANK(発行依頼書!O126),"",発行依頼書!O126)</f>
        <v/>
      </c>
      <c r="P120" s="678"/>
      <c r="Q120" s="678" t="str">
        <f>IF(ISBLANK(発行依頼書!P126),"",発行依頼書!P126)</f>
        <v/>
      </c>
      <c r="R120" s="678"/>
      <c r="S120" s="678" t="str">
        <f>IF(ISBLANK(発行依頼書!Q126),"",発行依頼書!Q126)</f>
        <v/>
      </c>
      <c r="T120" s="678"/>
      <c r="U120" s="678" t="str">
        <f>IF(ISBLANK(発行依頼書!R126),"",発行依頼書!R126)</f>
        <v/>
      </c>
      <c r="V120" s="678"/>
      <c r="W120" s="678" t="str">
        <f>IF(ISBLANK(発行依頼書!S126),"",発行依頼書!S126)</f>
        <v/>
      </c>
      <c r="X120" s="678"/>
      <c r="Y120" s="678" t="str">
        <f>IF(ISBLANK(発行依頼書!T126),"",発行依頼書!T126)</f>
        <v/>
      </c>
      <c r="Z120" s="678"/>
      <c r="AA120" s="678" t="str">
        <f>IF(ISBLANK(発行依頼書!U126),"",発行依頼書!U126)</f>
        <v/>
      </c>
      <c r="AB120" s="679"/>
      <c r="AC120" s="680" t="str">
        <f>IF(ISBLANK(発行依頼書!W126),"",発行依頼書!W126)</f>
        <v/>
      </c>
      <c r="AD120" s="678"/>
      <c r="AE120" s="679"/>
      <c r="AF120" s="662" t="str">
        <f>IF(ISBLANK(発行依頼書!X125),"",発行依頼書!X125)</f>
        <v/>
      </c>
      <c r="AG120" s="663"/>
      <c r="AH120" s="663"/>
      <c r="AI120" s="664"/>
      <c r="AJ120" s="10"/>
    </row>
    <row r="121" spans="1:42" ht="17.25" customHeight="1" x14ac:dyDescent="0.15">
      <c r="A121" s="7"/>
      <c r="B121" s="675" t="str">
        <f>IF(ISBLANK(発行依頼書!C127),"",発行依頼書!C127)</f>
        <v/>
      </c>
      <c r="C121" s="676"/>
      <c r="D121" s="676"/>
      <c r="E121" s="676"/>
      <c r="F121" s="676"/>
      <c r="G121" s="676"/>
      <c r="H121" s="677"/>
      <c r="I121" s="674" t="str">
        <f>IF(ISBLANK(発行依頼書!L127),"",TEXT(発行依頼書!L127,"M/D"))</f>
        <v/>
      </c>
      <c r="J121" s="672"/>
      <c r="K121" s="672" t="str">
        <f>IF(ISBLANK(発行依頼書!M127),"",TEXT(発行依頼書!M127,"M/D"))</f>
        <v/>
      </c>
      <c r="L121" s="672"/>
      <c r="M121" s="672" t="str">
        <f>IF(ISBLANK(発行依頼書!N127),"",TEXT(発行依頼書!N127,"M/D"))</f>
        <v/>
      </c>
      <c r="N121" s="672"/>
      <c r="O121" s="672" t="str">
        <f>IF(ISBLANK(発行依頼書!O127),"",TEXT(発行依頼書!O127,"M/D"))</f>
        <v/>
      </c>
      <c r="P121" s="672"/>
      <c r="Q121" s="672" t="str">
        <f>IF(ISBLANK(発行依頼書!P127),"",TEXT(発行依頼書!P127,"M/D"))</f>
        <v/>
      </c>
      <c r="R121" s="672"/>
      <c r="S121" s="672" t="str">
        <f>IF(ISBLANK(発行依頼書!Q127),"",TEXT(発行依頼書!Q127,"M/D"))</f>
        <v/>
      </c>
      <c r="T121" s="672"/>
      <c r="U121" s="672" t="str">
        <f>IF(ISBLANK(発行依頼書!R127),"",TEXT(発行依頼書!R127,"M/D"))</f>
        <v/>
      </c>
      <c r="V121" s="672"/>
      <c r="W121" s="672" t="str">
        <f>IF(ISBLANK(発行依頼書!S127),"",TEXT(発行依頼書!S127,"M/D"))</f>
        <v/>
      </c>
      <c r="X121" s="672"/>
      <c r="Y121" s="672" t="str">
        <f>IF(ISBLANK(発行依頼書!T127),"",TEXT(発行依頼書!T127,"M/D"))</f>
        <v/>
      </c>
      <c r="Z121" s="672"/>
      <c r="AA121" s="672" t="str">
        <f>IF(ISBLANK(発行依頼書!U127),"",TEXT(発行依頼書!U127,"M/D"))</f>
        <v/>
      </c>
      <c r="AB121" s="673"/>
      <c r="AC121" s="674"/>
      <c r="AD121" s="672"/>
      <c r="AE121" s="673"/>
      <c r="AF121" s="667"/>
      <c r="AG121" s="668"/>
      <c r="AH121" s="668"/>
      <c r="AI121" s="669"/>
      <c r="AJ121" s="10"/>
    </row>
    <row r="122" spans="1:42" ht="17.25" customHeight="1" x14ac:dyDescent="0.15">
      <c r="A122" s="7"/>
      <c r="B122" s="670" t="str">
        <f>IF(ISBLANK(発行依頼書!F127),"",発行依頼書!F127)</f>
        <v/>
      </c>
      <c r="C122" s="663"/>
      <c r="D122" s="663"/>
      <c r="E122" s="663"/>
      <c r="F122" s="663"/>
      <c r="G122" s="663"/>
      <c r="H122" s="671"/>
      <c r="I122" s="680" t="str">
        <f>IF(ISBLANK(発行依頼書!L128),"",発行依頼書!L128)</f>
        <v/>
      </c>
      <c r="J122" s="678"/>
      <c r="K122" s="678" t="str">
        <f>IF(ISBLANK(発行依頼書!M128),"",発行依頼書!M128)</f>
        <v/>
      </c>
      <c r="L122" s="678"/>
      <c r="M122" s="678" t="str">
        <f>IF(ISBLANK(発行依頼書!N128),"",発行依頼書!N128)</f>
        <v/>
      </c>
      <c r="N122" s="678"/>
      <c r="O122" s="678" t="str">
        <f>IF(ISBLANK(発行依頼書!O128),"",発行依頼書!O128)</f>
        <v/>
      </c>
      <c r="P122" s="678"/>
      <c r="Q122" s="678" t="str">
        <f>IF(ISBLANK(発行依頼書!P128),"",発行依頼書!P128)</f>
        <v/>
      </c>
      <c r="R122" s="678"/>
      <c r="S122" s="678" t="str">
        <f>IF(ISBLANK(発行依頼書!Q128),"",発行依頼書!Q128)</f>
        <v/>
      </c>
      <c r="T122" s="678"/>
      <c r="U122" s="678" t="str">
        <f>IF(ISBLANK(発行依頼書!R128),"",発行依頼書!R128)</f>
        <v/>
      </c>
      <c r="V122" s="678"/>
      <c r="W122" s="678" t="str">
        <f>IF(ISBLANK(発行依頼書!S128),"",発行依頼書!S128)</f>
        <v/>
      </c>
      <c r="X122" s="678"/>
      <c r="Y122" s="678" t="str">
        <f>IF(ISBLANK(発行依頼書!T128),"",発行依頼書!T128)</f>
        <v/>
      </c>
      <c r="Z122" s="678"/>
      <c r="AA122" s="678" t="str">
        <f>IF(ISBLANK(発行依頼書!U128),"",発行依頼書!U128)</f>
        <v/>
      </c>
      <c r="AB122" s="679"/>
      <c r="AC122" s="680" t="str">
        <f>IF(ISBLANK(発行依頼書!W128),"",発行依頼書!W128)</f>
        <v/>
      </c>
      <c r="AD122" s="678"/>
      <c r="AE122" s="679"/>
      <c r="AF122" s="662" t="str">
        <f>IF(ISBLANK(発行依頼書!X127),"",発行依頼書!X127)</f>
        <v/>
      </c>
      <c r="AG122" s="663"/>
      <c r="AH122" s="663"/>
      <c r="AI122" s="664"/>
      <c r="AJ122" s="10"/>
    </row>
    <row r="123" spans="1:42" ht="17.25" customHeight="1" x14ac:dyDescent="0.15">
      <c r="A123" s="7"/>
      <c r="B123" s="675" t="str">
        <f>IF(ISBLANK(発行依頼書!C129),"",発行依頼書!C129)</f>
        <v/>
      </c>
      <c r="C123" s="676"/>
      <c r="D123" s="676"/>
      <c r="E123" s="676"/>
      <c r="F123" s="676"/>
      <c r="G123" s="676"/>
      <c r="H123" s="677"/>
      <c r="I123" s="674" t="str">
        <f>IF(ISBLANK(発行依頼書!L129),"",TEXT(発行依頼書!L129,"M/D"))</f>
        <v/>
      </c>
      <c r="J123" s="672"/>
      <c r="K123" s="672" t="str">
        <f>IF(ISBLANK(発行依頼書!M129),"",TEXT(発行依頼書!M129,"M/D"))</f>
        <v/>
      </c>
      <c r="L123" s="672"/>
      <c r="M123" s="672" t="str">
        <f>IF(ISBLANK(発行依頼書!N129),"",TEXT(発行依頼書!N129,"M/D"))</f>
        <v/>
      </c>
      <c r="N123" s="672"/>
      <c r="O123" s="672" t="str">
        <f>IF(ISBLANK(発行依頼書!O129),"",TEXT(発行依頼書!O129,"M/D"))</f>
        <v/>
      </c>
      <c r="P123" s="672"/>
      <c r="Q123" s="672" t="str">
        <f>IF(ISBLANK(発行依頼書!P129),"",TEXT(発行依頼書!P129,"M/D"))</f>
        <v/>
      </c>
      <c r="R123" s="672"/>
      <c r="S123" s="672" t="str">
        <f>IF(ISBLANK(発行依頼書!Q129),"",TEXT(発行依頼書!Q129,"M/D"))</f>
        <v/>
      </c>
      <c r="T123" s="672"/>
      <c r="U123" s="672" t="str">
        <f>IF(ISBLANK(発行依頼書!R129),"",TEXT(発行依頼書!R129,"M/D"))</f>
        <v/>
      </c>
      <c r="V123" s="672"/>
      <c r="W123" s="672" t="str">
        <f>IF(ISBLANK(発行依頼書!S129),"",TEXT(発行依頼書!S129,"M/D"))</f>
        <v/>
      </c>
      <c r="X123" s="672"/>
      <c r="Y123" s="672" t="str">
        <f>IF(ISBLANK(発行依頼書!T129),"",TEXT(発行依頼書!T129,"M/D"))</f>
        <v/>
      </c>
      <c r="Z123" s="672"/>
      <c r="AA123" s="672" t="str">
        <f>IF(ISBLANK(発行依頼書!U129),"",TEXT(発行依頼書!U129,"M/D"))</f>
        <v/>
      </c>
      <c r="AB123" s="673"/>
      <c r="AC123" s="674"/>
      <c r="AD123" s="672"/>
      <c r="AE123" s="673"/>
      <c r="AF123" s="667"/>
      <c r="AG123" s="668"/>
      <c r="AH123" s="668"/>
      <c r="AI123" s="669"/>
      <c r="AJ123" s="10"/>
    </row>
    <row r="124" spans="1:42" ht="17.25" customHeight="1" x14ac:dyDescent="0.15">
      <c r="A124" s="7"/>
      <c r="B124" s="670" t="str">
        <f>IF(ISBLANK(発行依頼書!F129),"",発行依頼書!F129)</f>
        <v/>
      </c>
      <c r="C124" s="663"/>
      <c r="D124" s="663"/>
      <c r="E124" s="663"/>
      <c r="F124" s="663"/>
      <c r="G124" s="663"/>
      <c r="H124" s="671"/>
      <c r="I124" s="680" t="str">
        <f>IF(ISBLANK(発行依頼書!L130),"",発行依頼書!L130)</f>
        <v/>
      </c>
      <c r="J124" s="678"/>
      <c r="K124" s="678" t="str">
        <f>IF(ISBLANK(発行依頼書!M130),"",発行依頼書!M130)</f>
        <v/>
      </c>
      <c r="L124" s="678"/>
      <c r="M124" s="678" t="str">
        <f>IF(ISBLANK(発行依頼書!N130),"",発行依頼書!N130)</f>
        <v/>
      </c>
      <c r="N124" s="678"/>
      <c r="O124" s="678" t="str">
        <f>IF(ISBLANK(発行依頼書!O130),"",発行依頼書!O130)</f>
        <v/>
      </c>
      <c r="P124" s="678"/>
      <c r="Q124" s="678" t="str">
        <f>IF(ISBLANK(発行依頼書!P130),"",発行依頼書!P130)</f>
        <v/>
      </c>
      <c r="R124" s="678"/>
      <c r="S124" s="678" t="str">
        <f>IF(ISBLANK(発行依頼書!Q130),"",発行依頼書!Q130)</f>
        <v/>
      </c>
      <c r="T124" s="678"/>
      <c r="U124" s="678" t="str">
        <f>IF(ISBLANK(発行依頼書!R130),"",発行依頼書!R130)</f>
        <v/>
      </c>
      <c r="V124" s="678"/>
      <c r="W124" s="678" t="str">
        <f>IF(ISBLANK(発行依頼書!S130),"",発行依頼書!S130)</f>
        <v/>
      </c>
      <c r="X124" s="678"/>
      <c r="Y124" s="678" t="str">
        <f>IF(ISBLANK(発行依頼書!T130),"",発行依頼書!T130)</f>
        <v/>
      </c>
      <c r="Z124" s="678"/>
      <c r="AA124" s="678" t="str">
        <f>IF(ISBLANK(発行依頼書!U130),"",発行依頼書!U130)</f>
        <v/>
      </c>
      <c r="AB124" s="679"/>
      <c r="AC124" s="680" t="str">
        <f>IF(ISBLANK(発行依頼書!W130),"",発行依頼書!W130)</f>
        <v/>
      </c>
      <c r="AD124" s="678"/>
      <c r="AE124" s="679"/>
      <c r="AF124" s="662" t="str">
        <f>IF(ISBLANK(発行依頼書!X129),"",発行依頼書!X129)</f>
        <v/>
      </c>
      <c r="AG124" s="663"/>
      <c r="AH124" s="663"/>
      <c r="AI124" s="664"/>
      <c r="AJ124" s="10"/>
    </row>
    <row r="125" spans="1:42" ht="17.25" customHeight="1" x14ac:dyDescent="0.15">
      <c r="A125" s="7"/>
      <c r="B125" s="675" t="str">
        <f>IF(ISBLANK(発行依頼書!C131),"",発行依頼書!C131)</f>
        <v/>
      </c>
      <c r="C125" s="676"/>
      <c r="D125" s="676"/>
      <c r="E125" s="676"/>
      <c r="F125" s="676"/>
      <c r="G125" s="676"/>
      <c r="H125" s="677"/>
      <c r="I125" s="674" t="str">
        <f>IF(ISBLANK(発行依頼書!L131),"",TEXT(発行依頼書!L131,"M/D"))</f>
        <v/>
      </c>
      <c r="J125" s="672"/>
      <c r="K125" s="672" t="str">
        <f>IF(ISBLANK(発行依頼書!M131),"",TEXT(発行依頼書!M131,"M/D"))</f>
        <v/>
      </c>
      <c r="L125" s="672"/>
      <c r="M125" s="672" t="str">
        <f>IF(ISBLANK(発行依頼書!N131),"",TEXT(発行依頼書!N131,"M/D"))</f>
        <v/>
      </c>
      <c r="N125" s="672"/>
      <c r="O125" s="672" t="str">
        <f>IF(ISBLANK(発行依頼書!O131),"",TEXT(発行依頼書!O131,"M/D"))</f>
        <v/>
      </c>
      <c r="P125" s="672"/>
      <c r="Q125" s="672" t="str">
        <f>IF(ISBLANK(発行依頼書!P131),"",TEXT(発行依頼書!P131,"M/D"))</f>
        <v/>
      </c>
      <c r="R125" s="672"/>
      <c r="S125" s="672" t="str">
        <f>IF(ISBLANK(発行依頼書!Q131),"",TEXT(発行依頼書!Q131,"M/D"))</f>
        <v/>
      </c>
      <c r="T125" s="672"/>
      <c r="U125" s="672" t="str">
        <f>IF(ISBLANK(発行依頼書!R131),"",TEXT(発行依頼書!R131,"M/D"))</f>
        <v/>
      </c>
      <c r="V125" s="672"/>
      <c r="W125" s="672" t="str">
        <f>IF(ISBLANK(発行依頼書!S131),"",TEXT(発行依頼書!S131,"M/D"))</f>
        <v/>
      </c>
      <c r="X125" s="672"/>
      <c r="Y125" s="672" t="str">
        <f>IF(ISBLANK(発行依頼書!T131),"",TEXT(発行依頼書!T131,"M/D"))</f>
        <v/>
      </c>
      <c r="Z125" s="672"/>
      <c r="AA125" s="672" t="str">
        <f>IF(ISBLANK(発行依頼書!U131),"",TEXT(発行依頼書!U131,"M/D"))</f>
        <v/>
      </c>
      <c r="AB125" s="673"/>
      <c r="AC125" s="674"/>
      <c r="AD125" s="672"/>
      <c r="AE125" s="673"/>
      <c r="AF125" s="667"/>
      <c r="AG125" s="668"/>
      <c r="AH125" s="668"/>
      <c r="AI125" s="669"/>
      <c r="AJ125" s="10"/>
    </row>
    <row r="126" spans="1:42" ht="17.25" customHeight="1" x14ac:dyDescent="0.15">
      <c r="A126" s="7"/>
      <c r="B126" s="670" t="str">
        <f>IF(ISBLANK(発行依頼書!F131),"",発行依頼書!F131)</f>
        <v/>
      </c>
      <c r="C126" s="663"/>
      <c r="D126" s="663"/>
      <c r="E126" s="663"/>
      <c r="F126" s="663"/>
      <c r="G126" s="663"/>
      <c r="H126" s="671"/>
      <c r="I126" s="680" t="str">
        <f>IF(ISBLANK(発行依頼書!L132),"",発行依頼書!L132)</f>
        <v/>
      </c>
      <c r="J126" s="678"/>
      <c r="K126" s="678" t="str">
        <f>IF(ISBLANK(発行依頼書!M132),"",発行依頼書!M132)</f>
        <v/>
      </c>
      <c r="L126" s="678"/>
      <c r="M126" s="678" t="str">
        <f>IF(ISBLANK(発行依頼書!N132),"",発行依頼書!N132)</f>
        <v/>
      </c>
      <c r="N126" s="678"/>
      <c r="O126" s="678" t="str">
        <f>IF(ISBLANK(発行依頼書!O132),"",発行依頼書!O132)</f>
        <v/>
      </c>
      <c r="P126" s="678"/>
      <c r="Q126" s="678" t="str">
        <f>IF(ISBLANK(発行依頼書!P132),"",発行依頼書!P132)</f>
        <v/>
      </c>
      <c r="R126" s="678"/>
      <c r="S126" s="678" t="str">
        <f>IF(ISBLANK(発行依頼書!Q132),"",発行依頼書!Q132)</f>
        <v/>
      </c>
      <c r="T126" s="678"/>
      <c r="U126" s="678" t="str">
        <f>IF(ISBLANK(発行依頼書!R132),"",発行依頼書!R132)</f>
        <v/>
      </c>
      <c r="V126" s="678"/>
      <c r="W126" s="678" t="str">
        <f>IF(ISBLANK(発行依頼書!S132),"",発行依頼書!S132)</f>
        <v/>
      </c>
      <c r="X126" s="678"/>
      <c r="Y126" s="678" t="str">
        <f>IF(ISBLANK(発行依頼書!T132),"",発行依頼書!T132)</f>
        <v/>
      </c>
      <c r="Z126" s="678"/>
      <c r="AA126" s="678" t="str">
        <f>IF(ISBLANK(発行依頼書!U132),"",発行依頼書!U132)</f>
        <v/>
      </c>
      <c r="AB126" s="679"/>
      <c r="AC126" s="680" t="str">
        <f>IF(ISBLANK(発行依頼書!W132),"",発行依頼書!W132)</f>
        <v/>
      </c>
      <c r="AD126" s="678"/>
      <c r="AE126" s="679"/>
      <c r="AF126" s="662" t="str">
        <f>IF(ISBLANK(発行依頼書!X131),"",発行依頼書!X131)</f>
        <v/>
      </c>
      <c r="AG126" s="663"/>
      <c r="AH126" s="663"/>
      <c r="AI126" s="664"/>
      <c r="AJ126" s="10"/>
    </row>
    <row r="127" spans="1:42" ht="17.25" customHeight="1" x14ac:dyDescent="0.15">
      <c r="A127" s="7"/>
      <c r="B127" s="675" t="str">
        <f>IF(ISBLANK(発行依頼書!C133),"",発行依頼書!C133)</f>
        <v/>
      </c>
      <c r="C127" s="676"/>
      <c r="D127" s="676"/>
      <c r="E127" s="676"/>
      <c r="F127" s="676"/>
      <c r="G127" s="676"/>
      <c r="H127" s="677"/>
      <c r="I127" s="674" t="str">
        <f>IF(ISBLANK(発行依頼書!L133),"",TEXT(発行依頼書!L133,"M/D"))</f>
        <v/>
      </c>
      <c r="J127" s="672"/>
      <c r="K127" s="672" t="str">
        <f>IF(ISBLANK(発行依頼書!M133),"",TEXT(発行依頼書!M133,"M/D"))</f>
        <v/>
      </c>
      <c r="L127" s="672"/>
      <c r="M127" s="672" t="str">
        <f>IF(ISBLANK(発行依頼書!N133),"",TEXT(発行依頼書!N133,"M/D"))</f>
        <v/>
      </c>
      <c r="N127" s="672"/>
      <c r="O127" s="672" t="str">
        <f>IF(ISBLANK(発行依頼書!O133),"",TEXT(発行依頼書!O133,"M/D"))</f>
        <v/>
      </c>
      <c r="P127" s="672"/>
      <c r="Q127" s="672" t="str">
        <f>IF(ISBLANK(発行依頼書!P133),"",TEXT(発行依頼書!P133,"M/D"))</f>
        <v/>
      </c>
      <c r="R127" s="672"/>
      <c r="S127" s="672" t="str">
        <f>IF(ISBLANK(発行依頼書!Q133),"",TEXT(発行依頼書!Q133,"M/D"))</f>
        <v/>
      </c>
      <c r="T127" s="672"/>
      <c r="U127" s="672" t="str">
        <f>IF(ISBLANK(発行依頼書!R133),"",TEXT(発行依頼書!R133,"M/D"))</f>
        <v/>
      </c>
      <c r="V127" s="672"/>
      <c r="W127" s="672" t="str">
        <f>IF(ISBLANK(発行依頼書!S133),"",TEXT(発行依頼書!S133,"M/D"))</f>
        <v/>
      </c>
      <c r="X127" s="672"/>
      <c r="Y127" s="672" t="str">
        <f>IF(ISBLANK(発行依頼書!T133),"",TEXT(発行依頼書!T133,"M/D"))</f>
        <v/>
      </c>
      <c r="Z127" s="672"/>
      <c r="AA127" s="672" t="str">
        <f>IF(ISBLANK(発行依頼書!U133),"",TEXT(発行依頼書!U133,"M/D"))</f>
        <v/>
      </c>
      <c r="AB127" s="673"/>
      <c r="AC127" s="674"/>
      <c r="AD127" s="672"/>
      <c r="AE127" s="673"/>
      <c r="AF127" s="667"/>
      <c r="AG127" s="668"/>
      <c r="AH127" s="668"/>
      <c r="AI127" s="669"/>
      <c r="AJ127" s="10"/>
    </row>
    <row r="128" spans="1:42" ht="17.25" customHeight="1" x14ac:dyDescent="0.15">
      <c r="A128" s="7"/>
      <c r="B128" s="670" t="str">
        <f>IF(ISBLANK(発行依頼書!F133),"",発行依頼書!F133)</f>
        <v/>
      </c>
      <c r="C128" s="663"/>
      <c r="D128" s="663"/>
      <c r="E128" s="663"/>
      <c r="F128" s="663"/>
      <c r="G128" s="663"/>
      <c r="H128" s="671"/>
      <c r="I128" s="680" t="str">
        <f>IF(ISBLANK(発行依頼書!L134),"",発行依頼書!L134)</f>
        <v/>
      </c>
      <c r="J128" s="678"/>
      <c r="K128" s="678" t="str">
        <f>IF(ISBLANK(発行依頼書!M134),"",発行依頼書!M134)</f>
        <v/>
      </c>
      <c r="L128" s="678"/>
      <c r="M128" s="678" t="str">
        <f>IF(ISBLANK(発行依頼書!N134),"",発行依頼書!N134)</f>
        <v/>
      </c>
      <c r="N128" s="678"/>
      <c r="O128" s="678" t="str">
        <f>IF(ISBLANK(発行依頼書!O134),"",発行依頼書!O134)</f>
        <v/>
      </c>
      <c r="P128" s="678"/>
      <c r="Q128" s="678" t="str">
        <f>IF(ISBLANK(発行依頼書!P134),"",発行依頼書!P134)</f>
        <v/>
      </c>
      <c r="R128" s="678"/>
      <c r="S128" s="678" t="str">
        <f>IF(ISBLANK(発行依頼書!Q134),"",発行依頼書!Q134)</f>
        <v/>
      </c>
      <c r="T128" s="678"/>
      <c r="U128" s="678" t="str">
        <f>IF(ISBLANK(発行依頼書!R134),"",発行依頼書!R134)</f>
        <v/>
      </c>
      <c r="V128" s="678"/>
      <c r="W128" s="678" t="str">
        <f>IF(ISBLANK(発行依頼書!S134),"",発行依頼書!S134)</f>
        <v/>
      </c>
      <c r="X128" s="678"/>
      <c r="Y128" s="678" t="str">
        <f>IF(ISBLANK(発行依頼書!T134),"",発行依頼書!T134)</f>
        <v/>
      </c>
      <c r="Z128" s="678"/>
      <c r="AA128" s="678" t="str">
        <f>IF(ISBLANK(発行依頼書!U134),"",発行依頼書!U134)</f>
        <v/>
      </c>
      <c r="AB128" s="679"/>
      <c r="AC128" s="680" t="str">
        <f>IF(ISBLANK(発行依頼書!W134),"",発行依頼書!W134)</f>
        <v/>
      </c>
      <c r="AD128" s="678"/>
      <c r="AE128" s="679"/>
      <c r="AF128" s="662" t="str">
        <f>IF(ISBLANK(発行依頼書!X133),"",発行依頼書!X133)</f>
        <v/>
      </c>
      <c r="AG128" s="663"/>
      <c r="AH128" s="663"/>
      <c r="AI128" s="664"/>
      <c r="AJ128" s="10"/>
    </row>
    <row r="129" spans="1:36" ht="17.25" customHeight="1" x14ac:dyDescent="0.15">
      <c r="A129" s="7"/>
      <c r="B129" s="675" t="str">
        <f>IF(ISBLANK(発行依頼書!C135),"",発行依頼書!C135)</f>
        <v/>
      </c>
      <c r="C129" s="676"/>
      <c r="D129" s="676"/>
      <c r="E129" s="676"/>
      <c r="F129" s="676"/>
      <c r="G129" s="676"/>
      <c r="H129" s="677"/>
      <c r="I129" s="674" t="str">
        <f>IF(ISBLANK(発行依頼書!L135),"",TEXT(発行依頼書!L135,"M/D"))</f>
        <v/>
      </c>
      <c r="J129" s="672"/>
      <c r="K129" s="672" t="str">
        <f>IF(ISBLANK(発行依頼書!M135),"",TEXT(発行依頼書!M135,"M/D"))</f>
        <v/>
      </c>
      <c r="L129" s="672"/>
      <c r="M129" s="672" t="str">
        <f>IF(ISBLANK(発行依頼書!N135),"",TEXT(発行依頼書!N135,"M/D"))</f>
        <v/>
      </c>
      <c r="N129" s="672"/>
      <c r="O129" s="672" t="str">
        <f>IF(ISBLANK(発行依頼書!O135),"",TEXT(発行依頼書!O135,"M/D"))</f>
        <v/>
      </c>
      <c r="P129" s="672"/>
      <c r="Q129" s="672" t="str">
        <f>IF(ISBLANK(発行依頼書!P135),"",TEXT(発行依頼書!P135,"M/D"))</f>
        <v/>
      </c>
      <c r="R129" s="672"/>
      <c r="S129" s="672" t="str">
        <f>IF(ISBLANK(発行依頼書!Q135),"",TEXT(発行依頼書!Q135,"M/D"))</f>
        <v/>
      </c>
      <c r="T129" s="672"/>
      <c r="U129" s="672" t="str">
        <f>IF(ISBLANK(発行依頼書!R135),"",TEXT(発行依頼書!R135,"M/D"))</f>
        <v/>
      </c>
      <c r="V129" s="672"/>
      <c r="W129" s="672" t="str">
        <f>IF(ISBLANK(発行依頼書!S135),"",TEXT(発行依頼書!S135,"M/D"))</f>
        <v/>
      </c>
      <c r="X129" s="672"/>
      <c r="Y129" s="672" t="str">
        <f>IF(ISBLANK(発行依頼書!T135),"",TEXT(発行依頼書!T135,"M/D"))</f>
        <v/>
      </c>
      <c r="Z129" s="672"/>
      <c r="AA129" s="672" t="str">
        <f>IF(ISBLANK(発行依頼書!U135),"",TEXT(発行依頼書!U135,"M/D"))</f>
        <v/>
      </c>
      <c r="AB129" s="673"/>
      <c r="AC129" s="674"/>
      <c r="AD129" s="672"/>
      <c r="AE129" s="673"/>
      <c r="AF129" s="667"/>
      <c r="AG129" s="668"/>
      <c r="AH129" s="668"/>
      <c r="AI129" s="669"/>
      <c r="AJ129" s="10"/>
    </row>
    <row r="130" spans="1:36" ht="17.25" customHeight="1" x14ac:dyDescent="0.15">
      <c r="A130" s="7"/>
      <c r="B130" s="670" t="str">
        <f>IF(ISBLANK(発行依頼書!F135),"",発行依頼書!F135)</f>
        <v/>
      </c>
      <c r="C130" s="663"/>
      <c r="D130" s="663"/>
      <c r="E130" s="663"/>
      <c r="F130" s="663"/>
      <c r="G130" s="663"/>
      <c r="H130" s="671"/>
      <c r="I130" s="680" t="str">
        <f>IF(ISBLANK(発行依頼書!L136),"",発行依頼書!L136)</f>
        <v/>
      </c>
      <c r="J130" s="678"/>
      <c r="K130" s="678" t="str">
        <f>IF(ISBLANK(発行依頼書!M136),"",発行依頼書!M136)</f>
        <v/>
      </c>
      <c r="L130" s="678"/>
      <c r="M130" s="678" t="str">
        <f>IF(ISBLANK(発行依頼書!N136),"",発行依頼書!N136)</f>
        <v/>
      </c>
      <c r="N130" s="678"/>
      <c r="O130" s="678" t="str">
        <f>IF(ISBLANK(発行依頼書!O136),"",発行依頼書!O136)</f>
        <v/>
      </c>
      <c r="P130" s="678"/>
      <c r="Q130" s="678" t="str">
        <f>IF(ISBLANK(発行依頼書!P136),"",発行依頼書!P136)</f>
        <v/>
      </c>
      <c r="R130" s="678"/>
      <c r="S130" s="678" t="str">
        <f>IF(ISBLANK(発行依頼書!Q136),"",発行依頼書!Q136)</f>
        <v/>
      </c>
      <c r="T130" s="678"/>
      <c r="U130" s="678" t="str">
        <f>IF(ISBLANK(発行依頼書!R136),"",発行依頼書!R136)</f>
        <v/>
      </c>
      <c r="V130" s="678"/>
      <c r="W130" s="678" t="str">
        <f>IF(ISBLANK(発行依頼書!S136),"",発行依頼書!S136)</f>
        <v/>
      </c>
      <c r="X130" s="678"/>
      <c r="Y130" s="678" t="str">
        <f>IF(ISBLANK(発行依頼書!T136),"",発行依頼書!T136)</f>
        <v/>
      </c>
      <c r="Z130" s="678"/>
      <c r="AA130" s="678" t="str">
        <f>IF(ISBLANK(発行依頼書!U136),"",発行依頼書!U136)</f>
        <v/>
      </c>
      <c r="AB130" s="679"/>
      <c r="AC130" s="680" t="str">
        <f>IF(ISBLANK(発行依頼書!W136),"",発行依頼書!W136)</f>
        <v/>
      </c>
      <c r="AD130" s="678"/>
      <c r="AE130" s="679"/>
      <c r="AF130" s="662" t="str">
        <f>IF(ISBLANK(発行依頼書!X135),"",発行依頼書!X135)</f>
        <v/>
      </c>
      <c r="AG130" s="663"/>
      <c r="AH130" s="663"/>
      <c r="AI130" s="664"/>
      <c r="AJ130" s="10"/>
    </row>
    <row r="131" spans="1:36" ht="17.25" customHeight="1" x14ac:dyDescent="0.15">
      <c r="A131" s="7"/>
      <c r="B131" s="675" t="str">
        <f>IF(ISBLANK(発行依頼書!C137),"",発行依頼書!C137)</f>
        <v/>
      </c>
      <c r="C131" s="676"/>
      <c r="D131" s="676"/>
      <c r="E131" s="676"/>
      <c r="F131" s="676"/>
      <c r="G131" s="676"/>
      <c r="H131" s="677"/>
      <c r="I131" s="674" t="str">
        <f>IF(ISBLANK(発行依頼書!L137),"",TEXT(発行依頼書!L137,"M/D"))</f>
        <v/>
      </c>
      <c r="J131" s="672"/>
      <c r="K131" s="672" t="str">
        <f>IF(ISBLANK(発行依頼書!M137),"",TEXT(発行依頼書!M137,"M/D"))</f>
        <v/>
      </c>
      <c r="L131" s="672"/>
      <c r="M131" s="672" t="str">
        <f>IF(ISBLANK(発行依頼書!N137),"",TEXT(発行依頼書!N137,"M/D"))</f>
        <v/>
      </c>
      <c r="N131" s="672"/>
      <c r="O131" s="672" t="str">
        <f>IF(ISBLANK(発行依頼書!O137),"",TEXT(発行依頼書!O137,"M/D"))</f>
        <v/>
      </c>
      <c r="P131" s="672"/>
      <c r="Q131" s="672" t="str">
        <f>IF(ISBLANK(発行依頼書!P137),"",TEXT(発行依頼書!P137,"M/D"))</f>
        <v/>
      </c>
      <c r="R131" s="672"/>
      <c r="S131" s="672" t="str">
        <f>IF(ISBLANK(発行依頼書!Q137),"",TEXT(発行依頼書!Q137,"M/D"))</f>
        <v/>
      </c>
      <c r="T131" s="672"/>
      <c r="U131" s="672" t="str">
        <f>IF(ISBLANK(発行依頼書!R137),"",TEXT(発行依頼書!R137,"M/D"))</f>
        <v/>
      </c>
      <c r="V131" s="672"/>
      <c r="W131" s="672" t="str">
        <f>IF(ISBLANK(発行依頼書!S137),"",TEXT(発行依頼書!S137,"M/D"))</f>
        <v/>
      </c>
      <c r="X131" s="672"/>
      <c r="Y131" s="672" t="str">
        <f>IF(ISBLANK(発行依頼書!T137),"",TEXT(発行依頼書!T137,"M/D"))</f>
        <v/>
      </c>
      <c r="Z131" s="672"/>
      <c r="AA131" s="672" t="str">
        <f>IF(ISBLANK(発行依頼書!U137),"",TEXT(発行依頼書!U137,"M/D"))</f>
        <v/>
      </c>
      <c r="AB131" s="673"/>
      <c r="AC131" s="674"/>
      <c r="AD131" s="672"/>
      <c r="AE131" s="673"/>
      <c r="AF131" s="667"/>
      <c r="AG131" s="668"/>
      <c r="AH131" s="668"/>
      <c r="AI131" s="669"/>
      <c r="AJ131" s="10"/>
    </row>
    <row r="132" spans="1:36" ht="17.25" customHeight="1" x14ac:dyDescent="0.15">
      <c r="A132" s="7"/>
      <c r="B132" s="670" t="str">
        <f>IF(ISBLANK(発行依頼書!F137),"",発行依頼書!F137)</f>
        <v/>
      </c>
      <c r="C132" s="663"/>
      <c r="D132" s="663"/>
      <c r="E132" s="663"/>
      <c r="F132" s="663"/>
      <c r="G132" s="663"/>
      <c r="H132" s="671"/>
      <c r="I132" s="680" t="str">
        <f>IF(ISBLANK(発行依頼書!L138),"",発行依頼書!L138)</f>
        <v/>
      </c>
      <c r="J132" s="678"/>
      <c r="K132" s="678" t="str">
        <f>IF(ISBLANK(発行依頼書!M138),"",発行依頼書!M138)</f>
        <v/>
      </c>
      <c r="L132" s="678"/>
      <c r="M132" s="678" t="str">
        <f>IF(ISBLANK(発行依頼書!N138),"",発行依頼書!N138)</f>
        <v/>
      </c>
      <c r="N132" s="678"/>
      <c r="O132" s="678" t="str">
        <f>IF(ISBLANK(発行依頼書!O138),"",発行依頼書!O138)</f>
        <v/>
      </c>
      <c r="P132" s="678"/>
      <c r="Q132" s="678" t="str">
        <f>IF(ISBLANK(発行依頼書!P138),"",発行依頼書!P138)</f>
        <v/>
      </c>
      <c r="R132" s="678"/>
      <c r="S132" s="678" t="str">
        <f>IF(ISBLANK(発行依頼書!Q138),"",発行依頼書!Q138)</f>
        <v/>
      </c>
      <c r="T132" s="678"/>
      <c r="U132" s="678" t="str">
        <f>IF(ISBLANK(発行依頼書!R138),"",発行依頼書!R138)</f>
        <v/>
      </c>
      <c r="V132" s="678"/>
      <c r="W132" s="678" t="str">
        <f>IF(ISBLANK(発行依頼書!S138),"",発行依頼書!S138)</f>
        <v/>
      </c>
      <c r="X132" s="678"/>
      <c r="Y132" s="678" t="str">
        <f>IF(ISBLANK(発行依頼書!T138),"",発行依頼書!T138)</f>
        <v/>
      </c>
      <c r="Z132" s="678"/>
      <c r="AA132" s="678" t="str">
        <f>IF(ISBLANK(発行依頼書!U138),"",発行依頼書!U138)</f>
        <v/>
      </c>
      <c r="AB132" s="679"/>
      <c r="AC132" s="680" t="str">
        <f>IF(ISBLANK(発行依頼書!W138),"",発行依頼書!W138)</f>
        <v/>
      </c>
      <c r="AD132" s="678"/>
      <c r="AE132" s="679"/>
      <c r="AF132" s="662" t="str">
        <f>IF(ISBLANK(発行依頼書!X137),"",発行依頼書!X137)</f>
        <v/>
      </c>
      <c r="AG132" s="663"/>
      <c r="AH132" s="663"/>
      <c r="AI132" s="664"/>
      <c r="AJ132" s="10"/>
    </row>
    <row r="133" spans="1:36" ht="17.25" customHeight="1" x14ac:dyDescent="0.15">
      <c r="A133" s="7"/>
      <c r="B133" s="675" t="str">
        <f>IF(ISBLANK(発行依頼書!C139),"",発行依頼書!C139)</f>
        <v/>
      </c>
      <c r="C133" s="676"/>
      <c r="D133" s="676"/>
      <c r="E133" s="676"/>
      <c r="F133" s="676"/>
      <c r="G133" s="676"/>
      <c r="H133" s="677"/>
      <c r="I133" s="674" t="str">
        <f>IF(ISBLANK(発行依頼書!L139),"",TEXT(発行依頼書!L139,"M/D"))</f>
        <v/>
      </c>
      <c r="J133" s="672"/>
      <c r="K133" s="672" t="str">
        <f>IF(ISBLANK(発行依頼書!M139),"",TEXT(発行依頼書!M139,"M/D"))</f>
        <v/>
      </c>
      <c r="L133" s="672"/>
      <c r="M133" s="672" t="str">
        <f>IF(ISBLANK(発行依頼書!N139),"",TEXT(発行依頼書!N139,"M/D"))</f>
        <v/>
      </c>
      <c r="N133" s="672"/>
      <c r="O133" s="672" t="str">
        <f>IF(ISBLANK(発行依頼書!O139),"",TEXT(発行依頼書!O139,"M/D"))</f>
        <v/>
      </c>
      <c r="P133" s="672"/>
      <c r="Q133" s="672" t="str">
        <f>IF(ISBLANK(発行依頼書!P139),"",TEXT(発行依頼書!P139,"M/D"))</f>
        <v/>
      </c>
      <c r="R133" s="672"/>
      <c r="S133" s="672" t="str">
        <f>IF(ISBLANK(発行依頼書!Q139),"",TEXT(発行依頼書!Q139,"M/D"))</f>
        <v/>
      </c>
      <c r="T133" s="672"/>
      <c r="U133" s="672" t="str">
        <f>IF(ISBLANK(発行依頼書!R139),"",TEXT(発行依頼書!R139,"M/D"))</f>
        <v/>
      </c>
      <c r="V133" s="672"/>
      <c r="W133" s="672" t="str">
        <f>IF(ISBLANK(発行依頼書!S139),"",TEXT(発行依頼書!S139,"M/D"))</f>
        <v/>
      </c>
      <c r="X133" s="672"/>
      <c r="Y133" s="672" t="str">
        <f>IF(ISBLANK(発行依頼書!T139),"",TEXT(発行依頼書!T139,"M/D"))</f>
        <v/>
      </c>
      <c r="Z133" s="672"/>
      <c r="AA133" s="672" t="str">
        <f>IF(ISBLANK(発行依頼書!U139),"",TEXT(発行依頼書!U139,"M/D"))</f>
        <v/>
      </c>
      <c r="AB133" s="673"/>
      <c r="AC133" s="674"/>
      <c r="AD133" s="672"/>
      <c r="AE133" s="673"/>
      <c r="AF133" s="667"/>
      <c r="AG133" s="668"/>
      <c r="AH133" s="668"/>
      <c r="AI133" s="669"/>
      <c r="AJ133" s="10"/>
    </row>
    <row r="134" spans="1:36" ht="17.25" customHeight="1" x14ac:dyDescent="0.15">
      <c r="A134" s="7"/>
      <c r="B134" s="670" t="str">
        <f>IF(ISBLANK(発行依頼書!F139),"",発行依頼書!F139)</f>
        <v/>
      </c>
      <c r="C134" s="663"/>
      <c r="D134" s="663"/>
      <c r="E134" s="663"/>
      <c r="F134" s="663"/>
      <c r="G134" s="663"/>
      <c r="H134" s="671"/>
      <c r="I134" s="680" t="str">
        <f>IF(ISBLANK(発行依頼書!L140),"",発行依頼書!L140)</f>
        <v/>
      </c>
      <c r="J134" s="678"/>
      <c r="K134" s="678" t="str">
        <f>IF(ISBLANK(発行依頼書!M140),"",発行依頼書!M140)</f>
        <v/>
      </c>
      <c r="L134" s="678"/>
      <c r="M134" s="678" t="str">
        <f>IF(ISBLANK(発行依頼書!N140),"",発行依頼書!N140)</f>
        <v/>
      </c>
      <c r="N134" s="678"/>
      <c r="O134" s="678" t="str">
        <f>IF(ISBLANK(発行依頼書!O140),"",発行依頼書!O140)</f>
        <v/>
      </c>
      <c r="P134" s="678"/>
      <c r="Q134" s="678" t="str">
        <f>IF(ISBLANK(発行依頼書!P140),"",発行依頼書!P140)</f>
        <v/>
      </c>
      <c r="R134" s="678"/>
      <c r="S134" s="678" t="str">
        <f>IF(ISBLANK(発行依頼書!Q140),"",発行依頼書!Q140)</f>
        <v/>
      </c>
      <c r="T134" s="678"/>
      <c r="U134" s="678" t="str">
        <f>IF(ISBLANK(発行依頼書!R140),"",発行依頼書!R140)</f>
        <v/>
      </c>
      <c r="V134" s="678"/>
      <c r="W134" s="678" t="str">
        <f>IF(ISBLANK(発行依頼書!S140),"",発行依頼書!S140)</f>
        <v/>
      </c>
      <c r="X134" s="678"/>
      <c r="Y134" s="678" t="str">
        <f>IF(ISBLANK(発行依頼書!T140),"",発行依頼書!T140)</f>
        <v/>
      </c>
      <c r="Z134" s="678"/>
      <c r="AA134" s="678" t="str">
        <f>IF(ISBLANK(発行依頼書!U140),"",発行依頼書!U140)</f>
        <v/>
      </c>
      <c r="AB134" s="679"/>
      <c r="AC134" s="680" t="str">
        <f>IF(ISBLANK(発行依頼書!W140),"",発行依頼書!W140)</f>
        <v/>
      </c>
      <c r="AD134" s="678"/>
      <c r="AE134" s="679"/>
      <c r="AF134" s="662" t="str">
        <f>IF(ISBLANK(発行依頼書!X139),"",発行依頼書!X139)</f>
        <v/>
      </c>
      <c r="AG134" s="663"/>
      <c r="AH134" s="663"/>
      <c r="AI134" s="664"/>
      <c r="AJ134" s="10"/>
    </row>
    <row r="135" spans="1:36" ht="17.25" customHeight="1" x14ac:dyDescent="0.15">
      <c r="A135" s="7"/>
      <c r="B135" s="675" t="str">
        <f>IF(ISBLANK(発行依頼書!C141),"",発行依頼書!C141)</f>
        <v/>
      </c>
      <c r="C135" s="676"/>
      <c r="D135" s="676"/>
      <c r="E135" s="676"/>
      <c r="F135" s="676"/>
      <c r="G135" s="676"/>
      <c r="H135" s="677"/>
      <c r="I135" s="674" t="str">
        <f>IF(ISBLANK(発行依頼書!L141),"",TEXT(発行依頼書!L141,"M/D"))</f>
        <v/>
      </c>
      <c r="J135" s="672"/>
      <c r="K135" s="672" t="str">
        <f>IF(ISBLANK(発行依頼書!M141),"",TEXT(発行依頼書!M141,"M/D"))</f>
        <v/>
      </c>
      <c r="L135" s="672"/>
      <c r="M135" s="672" t="str">
        <f>IF(ISBLANK(発行依頼書!N141),"",TEXT(発行依頼書!N141,"M/D"))</f>
        <v/>
      </c>
      <c r="N135" s="672"/>
      <c r="O135" s="672" t="str">
        <f>IF(ISBLANK(発行依頼書!O141),"",TEXT(発行依頼書!O141,"M/D"))</f>
        <v/>
      </c>
      <c r="P135" s="672"/>
      <c r="Q135" s="672" t="str">
        <f>IF(ISBLANK(発行依頼書!P141),"",TEXT(発行依頼書!P141,"M/D"))</f>
        <v/>
      </c>
      <c r="R135" s="672"/>
      <c r="S135" s="672" t="str">
        <f>IF(ISBLANK(発行依頼書!Q141),"",TEXT(発行依頼書!Q141,"M/D"))</f>
        <v/>
      </c>
      <c r="T135" s="672"/>
      <c r="U135" s="672" t="str">
        <f>IF(ISBLANK(発行依頼書!R141),"",TEXT(発行依頼書!R141,"M/D"))</f>
        <v/>
      </c>
      <c r="V135" s="672"/>
      <c r="W135" s="672" t="str">
        <f>IF(ISBLANK(発行依頼書!S141),"",TEXT(発行依頼書!S141,"M/D"))</f>
        <v/>
      </c>
      <c r="X135" s="672"/>
      <c r="Y135" s="672" t="str">
        <f>IF(ISBLANK(発行依頼書!T141),"",TEXT(発行依頼書!T141,"M/D"))</f>
        <v/>
      </c>
      <c r="Z135" s="672"/>
      <c r="AA135" s="672" t="str">
        <f>IF(ISBLANK(発行依頼書!U141),"",TEXT(発行依頼書!U141,"M/D"))</f>
        <v/>
      </c>
      <c r="AB135" s="673"/>
      <c r="AC135" s="674"/>
      <c r="AD135" s="672"/>
      <c r="AE135" s="673"/>
      <c r="AF135" s="667"/>
      <c r="AG135" s="668"/>
      <c r="AH135" s="668"/>
      <c r="AI135" s="669"/>
      <c r="AJ135" s="10"/>
    </row>
    <row r="136" spans="1:36" ht="17.25" customHeight="1" x14ac:dyDescent="0.15">
      <c r="A136" s="7"/>
      <c r="B136" s="670" t="str">
        <f>IF(ISBLANK(発行依頼書!F141),"",発行依頼書!F141)</f>
        <v/>
      </c>
      <c r="C136" s="663"/>
      <c r="D136" s="663"/>
      <c r="E136" s="663"/>
      <c r="F136" s="663"/>
      <c r="G136" s="663"/>
      <c r="H136" s="671"/>
      <c r="I136" s="680" t="str">
        <f>IF(ISBLANK(発行依頼書!L142),"",発行依頼書!L142)</f>
        <v/>
      </c>
      <c r="J136" s="678"/>
      <c r="K136" s="678" t="str">
        <f>IF(ISBLANK(発行依頼書!M142),"",発行依頼書!M142)</f>
        <v/>
      </c>
      <c r="L136" s="678"/>
      <c r="M136" s="678" t="str">
        <f>IF(ISBLANK(発行依頼書!N142),"",発行依頼書!N142)</f>
        <v/>
      </c>
      <c r="N136" s="678"/>
      <c r="O136" s="678" t="str">
        <f>IF(ISBLANK(発行依頼書!O142),"",発行依頼書!O142)</f>
        <v/>
      </c>
      <c r="P136" s="678"/>
      <c r="Q136" s="678" t="str">
        <f>IF(ISBLANK(発行依頼書!P142),"",発行依頼書!P142)</f>
        <v/>
      </c>
      <c r="R136" s="678"/>
      <c r="S136" s="678" t="str">
        <f>IF(ISBLANK(発行依頼書!Q142),"",発行依頼書!Q142)</f>
        <v/>
      </c>
      <c r="T136" s="678"/>
      <c r="U136" s="678" t="str">
        <f>IF(ISBLANK(発行依頼書!R142),"",発行依頼書!R142)</f>
        <v/>
      </c>
      <c r="V136" s="678"/>
      <c r="W136" s="678" t="str">
        <f>IF(ISBLANK(発行依頼書!S142),"",発行依頼書!S142)</f>
        <v/>
      </c>
      <c r="X136" s="678"/>
      <c r="Y136" s="678" t="str">
        <f>IF(ISBLANK(発行依頼書!T142),"",発行依頼書!T142)</f>
        <v/>
      </c>
      <c r="Z136" s="678"/>
      <c r="AA136" s="678" t="str">
        <f>IF(ISBLANK(発行依頼書!U142),"",発行依頼書!U142)</f>
        <v/>
      </c>
      <c r="AB136" s="679"/>
      <c r="AC136" s="680" t="str">
        <f>IF(ISBLANK(発行依頼書!W142),"",発行依頼書!W142)</f>
        <v/>
      </c>
      <c r="AD136" s="678"/>
      <c r="AE136" s="679"/>
      <c r="AF136" s="662" t="str">
        <f>IF(ISBLANK(発行依頼書!X141),"",発行依頼書!X141)</f>
        <v/>
      </c>
      <c r="AG136" s="663"/>
      <c r="AH136" s="663"/>
      <c r="AI136" s="664"/>
      <c r="AJ136" s="10"/>
    </row>
    <row r="137" spans="1:36" ht="17.25" customHeight="1" x14ac:dyDescent="0.15">
      <c r="A137" s="7"/>
      <c r="B137" s="675" t="str">
        <f>IF(ISBLANK(発行依頼書!C143),"",発行依頼書!C143)</f>
        <v/>
      </c>
      <c r="C137" s="676"/>
      <c r="D137" s="676"/>
      <c r="E137" s="676"/>
      <c r="F137" s="676"/>
      <c r="G137" s="676"/>
      <c r="H137" s="677"/>
      <c r="I137" s="674" t="str">
        <f>IF(ISBLANK(発行依頼書!L143),"",TEXT(発行依頼書!L143,"M/D"))</f>
        <v/>
      </c>
      <c r="J137" s="672"/>
      <c r="K137" s="672" t="str">
        <f>IF(ISBLANK(発行依頼書!M143),"",TEXT(発行依頼書!M143,"M/D"))</f>
        <v/>
      </c>
      <c r="L137" s="672"/>
      <c r="M137" s="672" t="str">
        <f>IF(ISBLANK(発行依頼書!N143),"",TEXT(発行依頼書!N143,"M/D"))</f>
        <v/>
      </c>
      <c r="N137" s="672"/>
      <c r="O137" s="672" t="str">
        <f>IF(ISBLANK(発行依頼書!O143),"",TEXT(発行依頼書!O143,"M/D"))</f>
        <v/>
      </c>
      <c r="P137" s="672"/>
      <c r="Q137" s="672" t="str">
        <f>IF(ISBLANK(発行依頼書!P143),"",TEXT(発行依頼書!P143,"M/D"))</f>
        <v/>
      </c>
      <c r="R137" s="672"/>
      <c r="S137" s="672" t="str">
        <f>IF(ISBLANK(発行依頼書!Q143),"",TEXT(発行依頼書!Q143,"M/D"))</f>
        <v/>
      </c>
      <c r="T137" s="672"/>
      <c r="U137" s="672" t="str">
        <f>IF(ISBLANK(発行依頼書!R143),"",TEXT(発行依頼書!R143,"M/D"))</f>
        <v/>
      </c>
      <c r="V137" s="672"/>
      <c r="W137" s="672" t="str">
        <f>IF(ISBLANK(発行依頼書!S143),"",TEXT(発行依頼書!S143,"M/D"))</f>
        <v/>
      </c>
      <c r="X137" s="672"/>
      <c r="Y137" s="672" t="str">
        <f>IF(ISBLANK(発行依頼書!T143),"",TEXT(発行依頼書!T143,"M/D"))</f>
        <v/>
      </c>
      <c r="Z137" s="672"/>
      <c r="AA137" s="672" t="str">
        <f>IF(ISBLANK(発行依頼書!U143),"",TEXT(発行依頼書!U143,"M/D"))</f>
        <v/>
      </c>
      <c r="AB137" s="673"/>
      <c r="AC137" s="674"/>
      <c r="AD137" s="672"/>
      <c r="AE137" s="673"/>
      <c r="AF137" s="667"/>
      <c r="AG137" s="668"/>
      <c r="AH137" s="668"/>
      <c r="AI137" s="669"/>
      <c r="AJ137" s="10"/>
    </row>
    <row r="138" spans="1:36" ht="17.25" customHeight="1" x14ac:dyDescent="0.15">
      <c r="A138" s="7"/>
      <c r="B138" s="670" t="str">
        <f>IF(ISBLANK(発行依頼書!F143),"",発行依頼書!F143)</f>
        <v/>
      </c>
      <c r="C138" s="663"/>
      <c r="D138" s="663"/>
      <c r="E138" s="663"/>
      <c r="F138" s="663"/>
      <c r="G138" s="663"/>
      <c r="H138" s="671"/>
      <c r="I138" s="680" t="str">
        <f>IF(ISBLANK(発行依頼書!L144),"",発行依頼書!L144)</f>
        <v/>
      </c>
      <c r="J138" s="678"/>
      <c r="K138" s="678" t="str">
        <f>IF(ISBLANK(発行依頼書!M144),"",発行依頼書!M144)</f>
        <v/>
      </c>
      <c r="L138" s="678"/>
      <c r="M138" s="678" t="str">
        <f>IF(ISBLANK(発行依頼書!N144),"",発行依頼書!N144)</f>
        <v/>
      </c>
      <c r="N138" s="678"/>
      <c r="O138" s="678" t="str">
        <f>IF(ISBLANK(発行依頼書!O144),"",発行依頼書!O144)</f>
        <v/>
      </c>
      <c r="P138" s="678"/>
      <c r="Q138" s="678" t="str">
        <f>IF(ISBLANK(発行依頼書!P144),"",発行依頼書!P144)</f>
        <v/>
      </c>
      <c r="R138" s="678"/>
      <c r="S138" s="678" t="str">
        <f>IF(ISBLANK(発行依頼書!Q144),"",発行依頼書!Q144)</f>
        <v/>
      </c>
      <c r="T138" s="678"/>
      <c r="U138" s="678" t="str">
        <f>IF(ISBLANK(発行依頼書!R144),"",発行依頼書!R144)</f>
        <v/>
      </c>
      <c r="V138" s="678"/>
      <c r="W138" s="678" t="str">
        <f>IF(ISBLANK(発行依頼書!S144),"",発行依頼書!S144)</f>
        <v/>
      </c>
      <c r="X138" s="678"/>
      <c r="Y138" s="678" t="str">
        <f>IF(ISBLANK(発行依頼書!T144),"",発行依頼書!T144)</f>
        <v/>
      </c>
      <c r="Z138" s="678"/>
      <c r="AA138" s="678" t="str">
        <f>IF(ISBLANK(発行依頼書!U144),"",発行依頼書!U144)</f>
        <v/>
      </c>
      <c r="AB138" s="679"/>
      <c r="AC138" s="680" t="str">
        <f>IF(ISBLANK(発行依頼書!W144),"",発行依頼書!W144)</f>
        <v/>
      </c>
      <c r="AD138" s="678"/>
      <c r="AE138" s="679"/>
      <c r="AF138" s="662" t="str">
        <f>IF(ISBLANK(発行依頼書!X143),"",発行依頼書!X143)</f>
        <v/>
      </c>
      <c r="AG138" s="663"/>
      <c r="AH138" s="663"/>
      <c r="AI138" s="664"/>
      <c r="AJ138" s="10"/>
    </row>
    <row r="139" spans="1:36" ht="17.25" customHeight="1" x14ac:dyDescent="0.15">
      <c r="A139" s="7"/>
      <c r="B139" s="675" t="str">
        <f>IF(ISBLANK(発行依頼書!C145),"",発行依頼書!C145)</f>
        <v/>
      </c>
      <c r="C139" s="676"/>
      <c r="D139" s="676"/>
      <c r="E139" s="676"/>
      <c r="F139" s="676"/>
      <c r="G139" s="676"/>
      <c r="H139" s="677"/>
      <c r="I139" s="674" t="str">
        <f>IF(ISBLANK(発行依頼書!L145),"",TEXT(発行依頼書!L145,"M/D"))</f>
        <v/>
      </c>
      <c r="J139" s="672"/>
      <c r="K139" s="672" t="str">
        <f>IF(ISBLANK(発行依頼書!M145),"",TEXT(発行依頼書!M145,"M/D"))</f>
        <v/>
      </c>
      <c r="L139" s="672"/>
      <c r="M139" s="672" t="str">
        <f>IF(ISBLANK(発行依頼書!N145),"",TEXT(発行依頼書!N145,"M/D"))</f>
        <v/>
      </c>
      <c r="N139" s="672"/>
      <c r="O139" s="672" t="str">
        <f>IF(ISBLANK(発行依頼書!O145),"",TEXT(発行依頼書!O145,"M/D"))</f>
        <v/>
      </c>
      <c r="P139" s="672"/>
      <c r="Q139" s="672" t="str">
        <f>IF(ISBLANK(発行依頼書!P145),"",TEXT(発行依頼書!P145,"M/D"))</f>
        <v/>
      </c>
      <c r="R139" s="672"/>
      <c r="S139" s="672" t="str">
        <f>IF(ISBLANK(発行依頼書!Q145),"",TEXT(発行依頼書!Q145,"M/D"))</f>
        <v/>
      </c>
      <c r="T139" s="672"/>
      <c r="U139" s="672" t="str">
        <f>IF(ISBLANK(発行依頼書!R145),"",TEXT(発行依頼書!R145,"M/D"))</f>
        <v/>
      </c>
      <c r="V139" s="672"/>
      <c r="W139" s="672" t="str">
        <f>IF(ISBLANK(発行依頼書!S145),"",TEXT(発行依頼書!S145,"M/D"))</f>
        <v/>
      </c>
      <c r="X139" s="672"/>
      <c r="Y139" s="672" t="str">
        <f>IF(ISBLANK(発行依頼書!T145),"",TEXT(発行依頼書!T145,"M/D"))</f>
        <v/>
      </c>
      <c r="Z139" s="672"/>
      <c r="AA139" s="672" t="str">
        <f>IF(ISBLANK(発行依頼書!U145),"",TEXT(発行依頼書!U145,"M/D"))</f>
        <v/>
      </c>
      <c r="AB139" s="673"/>
      <c r="AC139" s="674"/>
      <c r="AD139" s="672"/>
      <c r="AE139" s="673"/>
      <c r="AF139" s="667"/>
      <c r="AG139" s="668"/>
      <c r="AH139" s="668"/>
      <c r="AI139" s="669"/>
      <c r="AJ139" s="10"/>
    </row>
    <row r="140" spans="1:36" ht="17.25" customHeight="1" x14ac:dyDescent="0.15">
      <c r="A140" s="7"/>
      <c r="B140" s="670" t="str">
        <f>IF(ISBLANK(発行依頼書!F145),"",発行依頼書!F145)</f>
        <v/>
      </c>
      <c r="C140" s="663"/>
      <c r="D140" s="663"/>
      <c r="E140" s="663"/>
      <c r="F140" s="663"/>
      <c r="G140" s="663"/>
      <c r="H140" s="671"/>
      <c r="I140" s="680" t="str">
        <f>IF(ISBLANK(発行依頼書!L146),"",発行依頼書!L146)</f>
        <v/>
      </c>
      <c r="J140" s="678"/>
      <c r="K140" s="678" t="str">
        <f>IF(ISBLANK(発行依頼書!M146),"",発行依頼書!M146)</f>
        <v/>
      </c>
      <c r="L140" s="678"/>
      <c r="M140" s="678" t="str">
        <f>IF(ISBLANK(発行依頼書!N146),"",発行依頼書!N146)</f>
        <v/>
      </c>
      <c r="N140" s="678"/>
      <c r="O140" s="678" t="str">
        <f>IF(ISBLANK(発行依頼書!O146),"",発行依頼書!O146)</f>
        <v/>
      </c>
      <c r="P140" s="678"/>
      <c r="Q140" s="678" t="str">
        <f>IF(ISBLANK(発行依頼書!P146),"",発行依頼書!P146)</f>
        <v/>
      </c>
      <c r="R140" s="678"/>
      <c r="S140" s="678" t="str">
        <f>IF(ISBLANK(発行依頼書!Q146),"",発行依頼書!Q146)</f>
        <v/>
      </c>
      <c r="T140" s="678"/>
      <c r="U140" s="678" t="str">
        <f>IF(ISBLANK(発行依頼書!R146),"",発行依頼書!R146)</f>
        <v/>
      </c>
      <c r="V140" s="678"/>
      <c r="W140" s="678" t="str">
        <f>IF(ISBLANK(発行依頼書!S146),"",発行依頼書!S146)</f>
        <v/>
      </c>
      <c r="X140" s="678"/>
      <c r="Y140" s="678" t="str">
        <f>IF(ISBLANK(発行依頼書!T146),"",発行依頼書!T146)</f>
        <v/>
      </c>
      <c r="Z140" s="678"/>
      <c r="AA140" s="678" t="str">
        <f>IF(ISBLANK(発行依頼書!U146),"",発行依頼書!U146)</f>
        <v/>
      </c>
      <c r="AB140" s="679"/>
      <c r="AC140" s="680" t="str">
        <f>IF(ISBLANK(発行依頼書!W146),"",発行依頼書!W146)</f>
        <v/>
      </c>
      <c r="AD140" s="678"/>
      <c r="AE140" s="679"/>
      <c r="AF140" s="662" t="str">
        <f>IF(ISBLANK(発行依頼書!X145),"",発行依頼書!X145)</f>
        <v/>
      </c>
      <c r="AG140" s="663"/>
      <c r="AH140" s="663"/>
      <c r="AI140" s="664"/>
      <c r="AJ140" s="10"/>
    </row>
    <row r="141" spans="1:36" ht="17.25" customHeight="1" x14ac:dyDescent="0.15">
      <c r="A141" s="7"/>
      <c r="B141" s="675" t="str">
        <f>IF(ISBLANK(発行依頼書!C147),"",発行依頼書!C147)</f>
        <v/>
      </c>
      <c r="C141" s="676"/>
      <c r="D141" s="676"/>
      <c r="E141" s="676"/>
      <c r="F141" s="676"/>
      <c r="G141" s="676"/>
      <c r="H141" s="677"/>
      <c r="I141" s="674" t="str">
        <f>IF(ISBLANK(発行依頼書!L147),"",TEXT(発行依頼書!L147,"M/D"))</f>
        <v/>
      </c>
      <c r="J141" s="672"/>
      <c r="K141" s="672" t="str">
        <f>IF(ISBLANK(発行依頼書!M147),"",TEXT(発行依頼書!M147,"M/D"))</f>
        <v/>
      </c>
      <c r="L141" s="672"/>
      <c r="M141" s="672" t="str">
        <f>IF(ISBLANK(発行依頼書!N147),"",TEXT(発行依頼書!N147,"M/D"))</f>
        <v/>
      </c>
      <c r="N141" s="672"/>
      <c r="O141" s="672" t="str">
        <f>IF(ISBLANK(発行依頼書!O147),"",TEXT(発行依頼書!O147,"M/D"))</f>
        <v/>
      </c>
      <c r="P141" s="672"/>
      <c r="Q141" s="672" t="str">
        <f>IF(ISBLANK(発行依頼書!P147),"",TEXT(発行依頼書!P147,"M/D"))</f>
        <v/>
      </c>
      <c r="R141" s="672"/>
      <c r="S141" s="672" t="str">
        <f>IF(ISBLANK(発行依頼書!Q147),"",TEXT(発行依頼書!Q147,"M/D"))</f>
        <v/>
      </c>
      <c r="T141" s="672"/>
      <c r="U141" s="672" t="str">
        <f>IF(ISBLANK(発行依頼書!R147),"",TEXT(発行依頼書!R147,"M/D"))</f>
        <v/>
      </c>
      <c r="V141" s="672"/>
      <c r="W141" s="672" t="str">
        <f>IF(ISBLANK(発行依頼書!S147),"",TEXT(発行依頼書!S147,"M/D"))</f>
        <v/>
      </c>
      <c r="X141" s="672"/>
      <c r="Y141" s="672" t="str">
        <f>IF(ISBLANK(発行依頼書!T147),"",TEXT(発行依頼書!T147,"M/D"))</f>
        <v/>
      </c>
      <c r="Z141" s="672"/>
      <c r="AA141" s="672" t="str">
        <f>IF(ISBLANK(発行依頼書!U147),"",TEXT(発行依頼書!U147,"M/D"))</f>
        <v/>
      </c>
      <c r="AB141" s="673"/>
      <c r="AC141" s="674"/>
      <c r="AD141" s="672"/>
      <c r="AE141" s="673"/>
      <c r="AF141" s="667"/>
      <c r="AG141" s="668"/>
      <c r="AH141" s="668"/>
      <c r="AI141" s="669"/>
      <c r="AJ141" s="10"/>
    </row>
    <row r="142" spans="1:36" ht="17.25" customHeight="1" x14ac:dyDescent="0.15">
      <c r="A142" s="7"/>
      <c r="B142" s="670" t="str">
        <f>IF(ISBLANK(発行依頼書!F147),"",発行依頼書!F147)</f>
        <v/>
      </c>
      <c r="C142" s="663"/>
      <c r="D142" s="663"/>
      <c r="E142" s="663"/>
      <c r="F142" s="663"/>
      <c r="G142" s="663"/>
      <c r="H142" s="671"/>
      <c r="I142" s="680" t="str">
        <f>IF(ISBLANK(発行依頼書!L148),"",発行依頼書!L148)</f>
        <v/>
      </c>
      <c r="J142" s="678"/>
      <c r="K142" s="678" t="str">
        <f>IF(ISBLANK(発行依頼書!M148),"",発行依頼書!M148)</f>
        <v/>
      </c>
      <c r="L142" s="678"/>
      <c r="M142" s="678" t="str">
        <f>IF(ISBLANK(発行依頼書!N148),"",発行依頼書!N148)</f>
        <v/>
      </c>
      <c r="N142" s="678"/>
      <c r="O142" s="678" t="str">
        <f>IF(ISBLANK(発行依頼書!O148),"",発行依頼書!O148)</f>
        <v/>
      </c>
      <c r="P142" s="678"/>
      <c r="Q142" s="678" t="str">
        <f>IF(ISBLANK(発行依頼書!P148),"",発行依頼書!P148)</f>
        <v/>
      </c>
      <c r="R142" s="678"/>
      <c r="S142" s="678" t="str">
        <f>IF(ISBLANK(発行依頼書!Q148),"",発行依頼書!Q148)</f>
        <v/>
      </c>
      <c r="T142" s="678"/>
      <c r="U142" s="678" t="str">
        <f>IF(ISBLANK(発行依頼書!R148),"",発行依頼書!R148)</f>
        <v/>
      </c>
      <c r="V142" s="678"/>
      <c r="W142" s="678" t="str">
        <f>IF(ISBLANK(発行依頼書!S148),"",発行依頼書!S148)</f>
        <v/>
      </c>
      <c r="X142" s="678"/>
      <c r="Y142" s="678" t="str">
        <f>IF(ISBLANK(発行依頼書!T148),"",発行依頼書!T148)</f>
        <v/>
      </c>
      <c r="Z142" s="678"/>
      <c r="AA142" s="678" t="str">
        <f>IF(ISBLANK(発行依頼書!U148),"",発行依頼書!U148)</f>
        <v/>
      </c>
      <c r="AB142" s="679"/>
      <c r="AC142" s="680" t="str">
        <f>IF(ISBLANK(発行依頼書!W148),"",発行依頼書!W148)</f>
        <v/>
      </c>
      <c r="AD142" s="678"/>
      <c r="AE142" s="679"/>
      <c r="AF142" s="662" t="str">
        <f>IF(ISBLANK(発行依頼書!X147),"",発行依頼書!X147)</f>
        <v/>
      </c>
      <c r="AG142" s="663"/>
      <c r="AH142" s="663"/>
      <c r="AI142" s="664"/>
      <c r="AJ142" s="10"/>
    </row>
    <row r="143" spans="1:36" ht="17.25" customHeight="1" x14ac:dyDescent="0.15">
      <c r="A143" s="7"/>
      <c r="B143" s="665" t="str">
        <f>IF(ISBLANK(発行依頼書!C149),"",発行依頼書!C149)</f>
        <v/>
      </c>
      <c r="C143" s="666"/>
      <c r="D143" s="666"/>
      <c r="E143" s="666"/>
      <c r="F143" s="666"/>
      <c r="G143" s="666"/>
      <c r="H143" s="666"/>
      <c r="I143" s="657" t="str">
        <f>IF(ISBLANK(発行依頼書!L149),"",TEXT(発行依頼書!L149,"M/D"))</f>
        <v/>
      </c>
      <c r="J143" s="655"/>
      <c r="K143" s="654" t="str">
        <f>IF(ISBLANK(発行依頼書!M149),"",TEXT(発行依頼書!M149,"M/D"))</f>
        <v/>
      </c>
      <c r="L143" s="655"/>
      <c r="M143" s="654" t="str">
        <f>IF(ISBLANK(発行依頼書!N149),"",TEXT(発行依頼書!N149,"M/D"))</f>
        <v/>
      </c>
      <c r="N143" s="655"/>
      <c r="O143" s="654" t="str">
        <f>IF(ISBLANK(発行依頼書!O149),"",TEXT(発行依頼書!O149,"M/D"))</f>
        <v/>
      </c>
      <c r="P143" s="655"/>
      <c r="Q143" s="654" t="str">
        <f>IF(ISBLANK(発行依頼書!P149),"",TEXT(発行依頼書!P149,"M/D"))</f>
        <v/>
      </c>
      <c r="R143" s="655"/>
      <c r="S143" s="654" t="str">
        <f>IF(ISBLANK(発行依頼書!Q149),"",TEXT(発行依頼書!Q149,"M/D"))</f>
        <v/>
      </c>
      <c r="T143" s="655"/>
      <c r="U143" s="654" t="str">
        <f>IF(ISBLANK(発行依頼書!R149),"",TEXT(発行依頼書!R149,"M/D"))</f>
        <v/>
      </c>
      <c r="V143" s="655"/>
      <c r="W143" s="654" t="str">
        <f>IF(ISBLANK(発行依頼書!S149),"",TEXT(発行依頼書!S149,"M/D"))</f>
        <v/>
      </c>
      <c r="X143" s="655"/>
      <c r="Y143" s="654" t="str">
        <f>IF(ISBLANK(発行依頼書!T149),"",TEXT(発行依頼書!T149,"M/D"))</f>
        <v/>
      </c>
      <c r="Z143" s="655"/>
      <c r="AA143" s="654" t="str">
        <f>IF(ISBLANK(発行依頼書!U149),"",TEXT(発行依頼書!U149,"M/D"))</f>
        <v/>
      </c>
      <c r="AB143" s="656"/>
      <c r="AC143" s="657"/>
      <c r="AD143" s="658"/>
      <c r="AE143" s="656"/>
      <c r="AF143" s="651"/>
      <c r="AG143" s="651"/>
      <c r="AH143" s="651"/>
      <c r="AI143" s="652"/>
      <c r="AJ143" s="10"/>
    </row>
    <row r="144" spans="1:36" ht="17.25" customHeight="1" x14ac:dyDescent="0.15">
      <c r="A144" s="7"/>
      <c r="B144" s="670" t="str">
        <f>IF(ISBLANK(発行依頼書!F149),"",発行依頼書!F149)</f>
        <v/>
      </c>
      <c r="C144" s="663"/>
      <c r="D144" s="663"/>
      <c r="E144" s="663"/>
      <c r="F144" s="663"/>
      <c r="G144" s="663"/>
      <c r="H144" s="671"/>
      <c r="I144" s="680" t="str">
        <f>IF(ISBLANK(発行依頼書!L150),"",発行依頼書!L150)</f>
        <v/>
      </c>
      <c r="J144" s="678"/>
      <c r="K144" s="678" t="str">
        <f>IF(ISBLANK(発行依頼書!M150),"",発行依頼書!M150)</f>
        <v/>
      </c>
      <c r="L144" s="678"/>
      <c r="M144" s="678" t="str">
        <f>IF(ISBLANK(発行依頼書!N150),"",発行依頼書!N150)</f>
        <v/>
      </c>
      <c r="N144" s="678"/>
      <c r="O144" s="678" t="str">
        <f>IF(ISBLANK(発行依頼書!O150),"",発行依頼書!O150)</f>
        <v/>
      </c>
      <c r="P144" s="678"/>
      <c r="Q144" s="678" t="str">
        <f>IF(ISBLANK(発行依頼書!P150),"",発行依頼書!P150)</f>
        <v/>
      </c>
      <c r="R144" s="678"/>
      <c r="S144" s="678" t="str">
        <f>IF(ISBLANK(発行依頼書!Q150),"",発行依頼書!Q150)</f>
        <v/>
      </c>
      <c r="T144" s="678"/>
      <c r="U144" s="678" t="str">
        <f>IF(ISBLANK(発行依頼書!R150),"",発行依頼書!R150)</f>
        <v/>
      </c>
      <c r="V144" s="678"/>
      <c r="W144" s="678" t="str">
        <f>IF(ISBLANK(発行依頼書!S150),"",発行依頼書!S150)</f>
        <v/>
      </c>
      <c r="X144" s="678"/>
      <c r="Y144" s="678" t="str">
        <f>IF(ISBLANK(発行依頼書!T150),"",発行依頼書!T150)</f>
        <v/>
      </c>
      <c r="Z144" s="678"/>
      <c r="AA144" s="678" t="str">
        <f>IF(ISBLANK(発行依頼書!U150),"",発行依頼書!U150)</f>
        <v/>
      </c>
      <c r="AB144" s="679"/>
      <c r="AC144" s="680" t="str">
        <f>IF(ISBLANK(発行依頼書!W150),"",発行依頼書!W150)</f>
        <v/>
      </c>
      <c r="AD144" s="678"/>
      <c r="AE144" s="679"/>
      <c r="AF144" s="662" t="str">
        <f>IF(ISBLANK(発行依頼書!X149),"",発行依頼書!X149)</f>
        <v/>
      </c>
      <c r="AG144" s="663"/>
      <c r="AH144" s="663"/>
      <c r="AI144" s="664"/>
      <c r="AJ144" s="10"/>
    </row>
    <row r="145" spans="1:42" ht="17.25" customHeight="1" x14ac:dyDescent="0.15">
      <c r="A145" s="7"/>
      <c r="B145" s="675" t="str">
        <f>IF(ISBLANK(発行依頼書!C151),"",発行依頼書!C151)</f>
        <v/>
      </c>
      <c r="C145" s="676"/>
      <c r="D145" s="676"/>
      <c r="E145" s="676"/>
      <c r="F145" s="676"/>
      <c r="G145" s="676"/>
      <c r="H145" s="677"/>
      <c r="I145" s="674" t="str">
        <f>IF(ISBLANK(発行依頼書!L151),"",TEXT(発行依頼書!L151,"M/D"))</f>
        <v/>
      </c>
      <c r="J145" s="672"/>
      <c r="K145" s="672" t="str">
        <f>IF(ISBLANK(発行依頼書!M151),"",TEXT(発行依頼書!M151,"M/D"))</f>
        <v/>
      </c>
      <c r="L145" s="672"/>
      <c r="M145" s="672" t="str">
        <f>IF(ISBLANK(発行依頼書!N151),"",TEXT(発行依頼書!N151,"M/D"))</f>
        <v/>
      </c>
      <c r="N145" s="672"/>
      <c r="O145" s="672" t="str">
        <f>IF(ISBLANK(発行依頼書!O151),"",TEXT(発行依頼書!O151,"M/D"))</f>
        <v/>
      </c>
      <c r="P145" s="672"/>
      <c r="Q145" s="672" t="str">
        <f>IF(ISBLANK(発行依頼書!P151),"",TEXT(発行依頼書!P151,"M/D"))</f>
        <v/>
      </c>
      <c r="R145" s="672"/>
      <c r="S145" s="672" t="str">
        <f>IF(ISBLANK(発行依頼書!Q151),"",TEXT(発行依頼書!Q151,"M/D"))</f>
        <v/>
      </c>
      <c r="T145" s="672"/>
      <c r="U145" s="672" t="str">
        <f>IF(ISBLANK(発行依頼書!R151),"",TEXT(発行依頼書!R151,"M/D"))</f>
        <v/>
      </c>
      <c r="V145" s="672"/>
      <c r="W145" s="672" t="str">
        <f>IF(ISBLANK(発行依頼書!S151),"",TEXT(発行依頼書!S151,"M/D"))</f>
        <v/>
      </c>
      <c r="X145" s="672"/>
      <c r="Y145" s="672" t="str">
        <f>IF(ISBLANK(発行依頼書!T151),"",TEXT(発行依頼書!T151,"M/D"))</f>
        <v/>
      </c>
      <c r="Z145" s="672"/>
      <c r="AA145" s="672" t="str">
        <f>IF(ISBLANK(発行依頼書!U151),"",TEXT(発行依頼書!U151,"M/D"))</f>
        <v/>
      </c>
      <c r="AB145" s="673"/>
      <c r="AC145" s="674"/>
      <c r="AD145" s="672"/>
      <c r="AE145" s="673"/>
      <c r="AF145" s="667"/>
      <c r="AG145" s="668"/>
      <c r="AH145" s="668"/>
      <c r="AI145" s="669"/>
      <c r="AJ145" s="10"/>
    </row>
    <row r="146" spans="1:42" ht="17.25" customHeight="1" x14ac:dyDescent="0.15">
      <c r="A146" s="7"/>
      <c r="B146" s="670" t="str">
        <f>IF(ISBLANK(発行依頼書!F151),"",発行依頼書!F151)</f>
        <v/>
      </c>
      <c r="C146" s="663"/>
      <c r="D146" s="663"/>
      <c r="E146" s="663"/>
      <c r="F146" s="663"/>
      <c r="G146" s="663"/>
      <c r="H146" s="671"/>
      <c r="I146" s="680" t="str">
        <f>IF(ISBLANK(発行依頼書!L152),"",発行依頼書!L152)</f>
        <v/>
      </c>
      <c r="J146" s="678"/>
      <c r="K146" s="678" t="str">
        <f>IF(ISBLANK(発行依頼書!M152),"",発行依頼書!M152)</f>
        <v/>
      </c>
      <c r="L146" s="678"/>
      <c r="M146" s="678" t="str">
        <f>IF(ISBLANK(発行依頼書!N152),"",発行依頼書!N152)</f>
        <v/>
      </c>
      <c r="N146" s="678"/>
      <c r="O146" s="678" t="str">
        <f>IF(ISBLANK(発行依頼書!O152),"",発行依頼書!O152)</f>
        <v/>
      </c>
      <c r="P146" s="678"/>
      <c r="Q146" s="678" t="str">
        <f>IF(ISBLANK(発行依頼書!P152),"",発行依頼書!P152)</f>
        <v/>
      </c>
      <c r="R146" s="678"/>
      <c r="S146" s="678" t="str">
        <f>IF(ISBLANK(発行依頼書!Q152),"",発行依頼書!Q152)</f>
        <v/>
      </c>
      <c r="T146" s="678"/>
      <c r="U146" s="678" t="str">
        <f>IF(ISBLANK(発行依頼書!R152),"",発行依頼書!R152)</f>
        <v/>
      </c>
      <c r="V146" s="678"/>
      <c r="W146" s="678" t="str">
        <f>IF(ISBLANK(発行依頼書!S152),"",発行依頼書!S152)</f>
        <v/>
      </c>
      <c r="X146" s="678"/>
      <c r="Y146" s="678" t="str">
        <f>IF(ISBLANK(発行依頼書!T152),"",発行依頼書!T152)</f>
        <v/>
      </c>
      <c r="Z146" s="678"/>
      <c r="AA146" s="678" t="str">
        <f>IF(ISBLANK(発行依頼書!U152),"",発行依頼書!U152)</f>
        <v/>
      </c>
      <c r="AB146" s="679"/>
      <c r="AC146" s="680" t="str">
        <f>IF(ISBLANK(発行依頼書!W152),"",発行依頼書!W152)</f>
        <v/>
      </c>
      <c r="AD146" s="678"/>
      <c r="AE146" s="679"/>
      <c r="AF146" s="662" t="str">
        <f>IF(ISBLANK(発行依頼書!X151),"",発行依頼書!X151)</f>
        <v/>
      </c>
      <c r="AG146" s="663"/>
      <c r="AH146" s="663"/>
      <c r="AI146" s="664"/>
      <c r="AJ146" s="10"/>
    </row>
    <row r="147" spans="1:42" ht="17.25" customHeight="1" x14ac:dyDescent="0.15">
      <c r="A147" s="7"/>
      <c r="B147" s="675" t="str">
        <f>IF(ISBLANK(発行依頼書!C153),"",発行依頼書!C153)</f>
        <v/>
      </c>
      <c r="C147" s="676"/>
      <c r="D147" s="676"/>
      <c r="E147" s="676"/>
      <c r="F147" s="676"/>
      <c r="G147" s="676"/>
      <c r="H147" s="677"/>
      <c r="I147" s="674" t="str">
        <f>IF(ISBLANK(発行依頼書!L153),"",TEXT(発行依頼書!L153,"M/D"))</f>
        <v/>
      </c>
      <c r="J147" s="672"/>
      <c r="K147" s="672" t="str">
        <f>IF(ISBLANK(発行依頼書!M153),"",TEXT(発行依頼書!M153,"M/D"))</f>
        <v/>
      </c>
      <c r="L147" s="672"/>
      <c r="M147" s="672" t="str">
        <f>IF(ISBLANK(発行依頼書!N153),"",TEXT(発行依頼書!N153,"M/D"))</f>
        <v/>
      </c>
      <c r="N147" s="672"/>
      <c r="O147" s="672" t="str">
        <f>IF(ISBLANK(発行依頼書!O153),"",TEXT(発行依頼書!O153,"M/D"))</f>
        <v/>
      </c>
      <c r="P147" s="672"/>
      <c r="Q147" s="672" t="str">
        <f>IF(ISBLANK(発行依頼書!P153),"",TEXT(発行依頼書!P153,"M/D"))</f>
        <v/>
      </c>
      <c r="R147" s="672"/>
      <c r="S147" s="672" t="str">
        <f>IF(ISBLANK(発行依頼書!Q153),"",TEXT(発行依頼書!Q153,"M/D"))</f>
        <v/>
      </c>
      <c r="T147" s="672"/>
      <c r="U147" s="672" t="str">
        <f>IF(ISBLANK(発行依頼書!R153),"",TEXT(発行依頼書!R153,"M/D"))</f>
        <v/>
      </c>
      <c r="V147" s="672"/>
      <c r="W147" s="672" t="str">
        <f>IF(ISBLANK(発行依頼書!S153),"",TEXT(発行依頼書!S153,"M/D"))</f>
        <v/>
      </c>
      <c r="X147" s="672"/>
      <c r="Y147" s="672" t="str">
        <f>IF(ISBLANK(発行依頼書!T153),"",TEXT(発行依頼書!T153,"M/D"))</f>
        <v/>
      </c>
      <c r="Z147" s="672"/>
      <c r="AA147" s="672" t="str">
        <f>IF(ISBLANK(発行依頼書!U153),"",TEXT(発行依頼書!U153,"M/D"))</f>
        <v/>
      </c>
      <c r="AB147" s="673"/>
      <c r="AC147" s="674"/>
      <c r="AD147" s="672"/>
      <c r="AE147" s="673"/>
      <c r="AF147" s="667"/>
      <c r="AG147" s="668"/>
      <c r="AH147" s="668"/>
      <c r="AI147" s="669"/>
      <c r="AJ147" s="10"/>
    </row>
    <row r="148" spans="1:42" ht="17.25" customHeight="1" x14ac:dyDescent="0.15">
      <c r="A148" s="7"/>
      <c r="B148" s="670" t="str">
        <f>IF(ISBLANK(発行依頼書!F153),"",発行依頼書!F153)</f>
        <v/>
      </c>
      <c r="C148" s="663"/>
      <c r="D148" s="663"/>
      <c r="E148" s="663"/>
      <c r="F148" s="663"/>
      <c r="G148" s="663"/>
      <c r="H148" s="671"/>
      <c r="I148" s="680" t="str">
        <f>IF(ISBLANK(発行依頼書!L154),"",発行依頼書!L154)</f>
        <v/>
      </c>
      <c r="J148" s="678"/>
      <c r="K148" s="678" t="str">
        <f>IF(ISBLANK(発行依頼書!M154),"",発行依頼書!M154)</f>
        <v/>
      </c>
      <c r="L148" s="678"/>
      <c r="M148" s="678" t="str">
        <f>IF(ISBLANK(発行依頼書!N154),"",発行依頼書!N154)</f>
        <v/>
      </c>
      <c r="N148" s="678"/>
      <c r="O148" s="678" t="str">
        <f>IF(ISBLANK(発行依頼書!O154),"",発行依頼書!O154)</f>
        <v/>
      </c>
      <c r="P148" s="678"/>
      <c r="Q148" s="678" t="str">
        <f>IF(ISBLANK(発行依頼書!P154),"",発行依頼書!P154)</f>
        <v/>
      </c>
      <c r="R148" s="678"/>
      <c r="S148" s="678" t="str">
        <f>IF(ISBLANK(発行依頼書!Q154),"",発行依頼書!Q154)</f>
        <v/>
      </c>
      <c r="T148" s="678"/>
      <c r="U148" s="678" t="str">
        <f>IF(ISBLANK(発行依頼書!R154),"",発行依頼書!R154)</f>
        <v/>
      </c>
      <c r="V148" s="678"/>
      <c r="W148" s="678" t="str">
        <f>IF(ISBLANK(発行依頼書!S154),"",発行依頼書!S154)</f>
        <v/>
      </c>
      <c r="X148" s="678"/>
      <c r="Y148" s="678" t="str">
        <f>IF(ISBLANK(発行依頼書!T154),"",発行依頼書!T154)</f>
        <v/>
      </c>
      <c r="Z148" s="678"/>
      <c r="AA148" s="678" t="str">
        <f>IF(ISBLANK(発行依頼書!U154),"",発行依頼書!U154)</f>
        <v/>
      </c>
      <c r="AB148" s="679"/>
      <c r="AC148" s="680" t="str">
        <f>IF(ISBLANK(発行依頼書!W154),"",発行依頼書!W154)</f>
        <v/>
      </c>
      <c r="AD148" s="678"/>
      <c r="AE148" s="679"/>
      <c r="AF148" s="662" t="str">
        <f>IF(ISBLANK(発行依頼書!X153),"",発行依頼書!X153)</f>
        <v/>
      </c>
      <c r="AG148" s="663"/>
      <c r="AH148" s="663"/>
      <c r="AI148" s="664"/>
      <c r="AJ148" s="10"/>
    </row>
    <row r="149" spans="1:42" ht="17.25" customHeight="1" x14ac:dyDescent="0.15">
      <c r="A149" s="7"/>
      <c r="B149" s="675" t="str">
        <f>IF(ISBLANK(発行依頼書!C155),"",発行依頼書!C155)</f>
        <v/>
      </c>
      <c r="C149" s="676"/>
      <c r="D149" s="676"/>
      <c r="E149" s="676"/>
      <c r="F149" s="676"/>
      <c r="G149" s="676"/>
      <c r="H149" s="677"/>
      <c r="I149" s="674" t="str">
        <f>IF(ISBLANK(発行依頼書!L155),"",TEXT(発行依頼書!L155,"M/D"))</f>
        <v/>
      </c>
      <c r="J149" s="672"/>
      <c r="K149" s="672" t="str">
        <f>IF(ISBLANK(発行依頼書!M155),"",TEXT(発行依頼書!M155,"M/D"))</f>
        <v/>
      </c>
      <c r="L149" s="672"/>
      <c r="M149" s="672" t="str">
        <f>IF(ISBLANK(発行依頼書!N155),"",TEXT(発行依頼書!N155,"M/D"))</f>
        <v/>
      </c>
      <c r="N149" s="672"/>
      <c r="O149" s="672" t="str">
        <f>IF(ISBLANK(発行依頼書!O155),"",TEXT(発行依頼書!O155,"M/D"))</f>
        <v/>
      </c>
      <c r="P149" s="672"/>
      <c r="Q149" s="672" t="str">
        <f>IF(ISBLANK(発行依頼書!P155),"",TEXT(発行依頼書!P155,"M/D"))</f>
        <v/>
      </c>
      <c r="R149" s="672"/>
      <c r="S149" s="672" t="str">
        <f>IF(ISBLANK(発行依頼書!Q155),"",TEXT(発行依頼書!Q155,"M/D"))</f>
        <v/>
      </c>
      <c r="T149" s="672"/>
      <c r="U149" s="672" t="str">
        <f>IF(ISBLANK(発行依頼書!R155),"",TEXT(発行依頼書!R155,"M/D"))</f>
        <v/>
      </c>
      <c r="V149" s="672"/>
      <c r="W149" s="672" t="str">
        <f>IF(ISBLANK(発行依頼書!S155),"",TEXT(発行依頼書!S155,"M/D"))</f>
        <v/>
      </c>
      <c r="X149" s="672"/>
      <c r="Y149" s="672" t="str">
        <f>IF(ISBLANK(発行依頼書!T155),"",TEXT(発行依頼書!T155,"M/D"))</f>
        <v/>
      </c>
      <c r="Z149" s="672"/>
      <c r="AA149" s="672" t="str">
        <f>IF(ISBLANK(発行依頼書!U155),"",TEXT(発行依頼書!U155,"M/D"))</f>
        <v/>
      </c>
      <c r="AB149" s="673"/>
      <c r="AC149" s="674"/>
      <c r="AD149" s="672"/>
      <c r="AE149" s="673"/>
      <c r="AF149" s="667"/>
      <c r="AG149" s="668"/>
      <c r="AH149" s="668"/>
      <c r="AI149" s="669"/>
      <c r="AJ149" s="10"/>
    </row>
    <row r="150" spans="1:42" ht="17.25" customHeight="1" x14ac:dyDescent="0.15">
      <c r="A150" s="7"/>
      <c r="B150" s="670" t="str">
        <f>IF(ISBLANK(発行依頼書!F155),"",発行依頼書!F155)</f>
        <v/>
      </c>
      <c r="C150" s="663"/>
      <c r="D150" s="663"/>
      <c r="E150" s="663"/>
      <c r="F150" s="663"/>
      <c r="G150" s="663"/>
      <c r="H150" s="671"/>
      <c r="I150" s="680" t="str">
        <f>IF(ISBLANK(発行依頼書!L156),"",発行依頼書!L156)</f>
        <v/>
      </c>
      <c r="J150" s="678"/>
      <c r="K150" s="678" t="str">
        <f>IF(ISBLANK(発行依頼書!M156),"",発行依頼書!M156)</f>
        <v/>
      </c>
      <c r="L150" s="678"/>
      <c r="M150" s="678" t="str">
        <f>IF(ISBLANK(発行依頼書!N156),"",発行依頼書!N156)</f>
        <v/>
      </c>
      <c r="N150" s="678"/>
      <c r="O150" s="678" t="str">
        <f>IF(ISBLANK(発行依頼書!O156),"",発行依頼書!O156)</f>
        <v/>
      </c>
      <c r="P150" s="678"/>
      <c r="Q150" s="678" t="str">
        <f>IF(ISBLANK(発行依頼書!P156),"",発行依頼書!P156)</f>
        <v/>
      </c>
      <c r="R150" s="678"/>
      <c r="S150" s="678" t="str">
        <f>IF(ISBLANK(発行依頼書!Q156),"",発行依頼書!Q156)</f>
        <v/>
      </c>
      <c r="T150" s="678"/>
      <c r="U150" s="678" t="str">
        <f>IF(ISBLANK(発行依頼書!R156),"",発行依頼書!R156)</f>
        <v/>
      </c>
      <c r="V150" s="678"/>
      <c r="W150" s="678" t="str">
        <f>IF(ISBLANK(発行依頼書!S156),"",発行依頼書!S156)</f>
        <v/>
      </c>
      <c r="X150" s="678"/>
      <c r="Y150" s="678" t="str">
        <f>IF(ISBLANK(発行依頼書!T156),"",発行依頼書!T156)</f>
        <v/>
      </c>
      <c r="Z150" s="678"/>
      <c r="AA150" s="678" t="str">
        <f>IF(ISBLANK(発行依頼書!U156),"",発行依頼書!U156)</f>
        <v/>
      </c>
      <c r="AB150" s="679"/>
      <c r="AC150" s="680" t="str">
        <f>IF(ISBLANK(発行依頼書!W156),"",発行依頼書!W156)</f>
        <v/>
      </c>
      <c r="AD150" s="678"/>
      <c r="AE150" s="679"/>
      <c r="AF150" s="662" t="str">
        <f>IF(ISBLANK(発行依頼書!X155),"",発行依頼書!X155)</f>
        <v/>
      </c>
      <c r="AG150" s="663"/>
      <c r="AH150" s="663"/>
      <c r="AI150" s="664"/>
      <c r="AJ150" s="10"/>
    </row>
    <row r="151" spans="1:42" ht="17.25" customHeight="1" x14ac:dyDescent="0.15">
      <c r="A151" s="7"/>
      <c r="B151" s="675" t="str">
        <f>IF(ISBLANK(発行依頼書!C157),"",発行依頼書!C157)</f>
        <v/>
      </c>
      <c r="C151" s="676"/>
      <c r="D151" s="676"/>
      <c r="E151" s="676"/>
      <c r="F151" s="676"/>
      <c r="G151" s="676"/>
      <c r="H151" s="677"/>
      <c r="I151" s="674" t="str">
        <f>IF(ISBLANK(発行依頼書!L157),"",TEXT(発行依頼書!L157,"M/D"))</f>
        <v/>
      </c>
      <c r="J151" s="672"/>
      <c r="K151" s="672" t="str">
        <f>IF(ISBLANK(発行依頼書!M157),"",TEXT(発行依頼書!M157,"M/D"))</f>
        <v/>
      </c>
      <c r="L151" s="672"/>
      <c r="M151" s="672" t="str">
        <f>IF(ISBLANK(発行依頼書!N157),"",TEXT(発行依頼書!N157,"M/D"))</f>
        <v/>
      </c>
      <c r="N151" s="672"/>
      <c r="O151" s="672" t="str">
        <f>IF(ISBLANK(発行依頼書!O157),"",TEXT(発行依頼書!O157,"M/D"))</f>
        <v/>
      </c>
      <c r="P151" s="672"/>
      <c r="Q151" s="672" t="str">
        <f>IF(ISBLANK(発行依頼書!P157),"",TEXT(発行依頼書!P157,"M/D"))</f>
        <v/>
      </c>
      <c r="R151" s="672"/>
      <c r="S151" s="672" t="str">
        <f>IF(ISBLANK(発行依頼書!Q157),"",TEXT(発行依頼書!Q157,"M/D"))</f>
        <v/>
      </c>
      <c r="T151" s="672"/>
      <c r="U151" s="672" t="str">
        <f>IF(ISBLANK(発行依頼書!R157),"",TEXT(発行依頼書!R157,"M/D"))</f>
        <v/>
      </c>
      <c r="V151" s="672"/>
      <c r="W151" s="672" t="str">
        <f>IF(ISBLANK(発行依頼書!S157),"",TEXT(発行依頼書!S157,"M/D"))</f>
        <v/>
      </c>
      <c r="X151" s="672"/>
      <c r="Y151" s="672" t="str">
        <f>IF(ISBLANK(発行依頼書!T157),"",TEXT(発行依頼書!T157,"M/D"))</f>
        <v/>
      </c>
      <c r="Z151" s="672"/>
      <c r="AA151" s="672" t="str">
        <f>IF(ISBLANK(発行依頼書!U157),"",TEXT(発行依頼書!U157,"M/D"))</f>
        <v/>
      </c>
      <c r="AB151" s="673"/>
      <c r="AC151" s="674"/>
      <c r="AD151" s="672"/>
      <c r="AE151" s="673"/>
      <c r="AF151" s="667"/>
      <c r="AG151" s="668"/>
      <c r="AH151" s="668"/>
      <c r="AI151" s="669"/>
      <c r="AJ151" s="10"/>
    </row>
    <row r="152" spans="1:42" ht="17.25" customHeight="1" x14ac:dyDescent="0.15">
      <c r="A152" s="7"/>
      <c r="B152" s="670" t="str">
        <f>IF(ISBLANK(発行依頼書!F157),"",発行依頼書!F157)</f>
        <v/>
      </c>
      <c r="C152" s="663"/>
      <c r="D152" s="663"/>
      <c r="E152" s="663"/>
      <c r="F152" s="663"/>
      <c r="G152" s="663"/>
      <c r="H152" s="671"/>
      <c r="I152" s="680" t="str">
        <f>IF(ISBLANK(発行依頼書!L158),"",発行依頼書!L158)</f>
        <v/>
      </c>
      <c r="J152" s="678"/>
      <c r="K152" s="678" t="str">
        <f>IF(ISBLANK(発行依頼書!M158),"",発行依頼書!M158)</f>
        <v/>
      </c>
      <c r="L152" s="678"/>
      <c r="M152" s="678" t="str">
        <f>IF(ISBLANK(発行依頼書!N158),"",発行依頼書!N158)</f>
        <v/>
      </c>
      <c r="N152" s="678"/>
      <c r="O152" s="678" t="str">
        <f>IF(ISBLANK(発行依頼書!O158),"",発行依頼書!O158)</f>
        <v/>
      </c>
      <c r="P152" s="678"/>
      <c r="Q152" s="678" t="str">
        <f>IF(ISBLANK(発行依頼書!P158),"",発行依頼書!P158)</f>
        <v/>
      </c>
      <c r="R152" s="678"/>
      <c r="S152" s="678" t="str">
        <f>IF(ISBLANK(発行依頼書!Q158),"",発行依頼書!Q158)</f>
        <v/>
      </c>
      <c r="T152" s="678"/>
      <c r="U152" s="678" t="str">
        <f>IF(ISBLANK(発行依頼書!R158),"",発行依頼書!R158)</f>
        <v/>
      </c>
      <c r="V152" s="678"/>
      <c r="W152" s="678" t="str">
        <f>IF(ISBLANK(発行依頼書!S158),"",発行依頼書!S158)</f>
        <v/>
      </c>
      <c r="X152" s="678"/>
      <c r="Y152" s="678" t="str">
        <f>IF(ISBLANK(発行依頼書!T158),"",発行依頼書!T158)</f>
        <v/>
      </c>
      <c r="Z152" s="678"/>
      <c r="AA152" s="678" t="str">
        <f>IF(ISBLANK(発行依頼書!U158),"",発行依頼書!U158)</f>
        <v/>
      </c>
      <c r="AB152" s="679"/>
      <c r="AC152" s="680" t="str">
        <f>IF(ISBLANK(発行依頼書!W158),"",発行依頼書!W158)</f>
        <v/>
      </c>
      <c r="AD152" s="678"/>
      <c r="AE152" s="679"/>
      <c r="AF152" s="662" t="str">
        <f>IF(ISBLANK(発行依頼書!X157),"",発行依頼書!X157)</f>
        <v/>
      </c>
      <c r="AG152" s="663"/>
      <c r="AH152" s="663"/>
      <c r="AI152" s="664"/>
      <c r="AJ152" s="10"/>
    </row>
    <row r="153" spans="1:42" ht="17.25" customHeight="1" x14ac:dyDescent="0.15">
      <c r="A153" s="7"/>
      <c r="B153" s="675" t="str">
        <f>IF(ISBLANK(発行依頼書!C159),"",発行依頼書!C159)</f>
        <v/>
      </c>
      <c r="C153" s="676"/>
      <c r="D153" s="676"/>
      <c r="E153" s="676"/>
      <c r="F153" s="676"/>
      <c r="G153" s="676"/>
      <c r="H153" s="677"/>
      <c r="I153" s="674" t="str">
        <f>IF(ISBLANK(発行依頼書!L159),"",TEXT(発行依頼書!L159,"M/D"))</f>
        <v/>
      </c>
      <c r="J153" s="672"/>
      <c r="K153" s="672" t="str">
        <f>IF(ISBLANK(発行依頼書!M159),"",TEXT(発行依頼書!M159,"M/D"))</f>
        <v/>
      </c>
      <c r="L153" s="672"/>
      <c r="M153" s="672" t="str">
        <f>IF(ISBLANK(発行依頼書!N159),"",TEXT(発行依頼書!N159,"M/D"))</f>
        <v/>
      </c>
      <c r="N153" s="672"/>
      <c r="O153" s="672" t="str">
        <f>IF(ISBLANK(発行依頼書!O159),"",TEXT(発行依頼書!O159,"M/D"))</f>
        <v/>
      </c>
      <c r="P153" s="672"/>
      <c r="Q153" s="672" t="str">
        <f>IF(ISBLANK(発行依頼書!P159),"",TEXT(発行依頼書!P159,"M/D"))</f>
        <v/>
      </c>
      <c r="R153" s="672"/>
      <c r="S153" s="672" t="str">
        <f>IF(ISBLANK(発行依頼書!Q159),"",TEXT(発行依頼書!Q159,"M/D"))</f>
        <v/>
      </c>
      <c r="T153" s="672"/>
      <c r="U153" s="672" t="str">
        <f>IF(ISBLANK(発行依頼書!R159),"",TEXT(発行依頼書!R159,"M/D"))</f>
        <v/>
      </c>
      <c r="V153" s="672"/>
      <c r="W153" s="672" t="str">
        <f>IF(ISBLANK(発行依頼書!S159),"",TEXT(発行依頼書!S159,"M/D"))</f>
        <v/>
      </c>
      <c r="X153" s="672"/>
      <c r="Y153" s="672" t="str">
        <f>IF(ISBLANK(発行依頼書!T159),"",TEXT(発行依頼書!T159,"M/D"))</f>
        <v/>
      </c>
      <c r="Z153" s="672"/>
      <c r="AA153" s="672" t="str">
        <f>IF(ISBLANK(発行依頼書!U159),"",TEXT(発行依頼書!U159,"M/D"))</f>
        <v/>
      </c>
      <c r="AB153" s="673"/>
      <c r="AC153" s="674"/>
      <c r="AD153" s="672"/>
      <c r="AE153" s="673"/>
      <c r="AF153" s="667"/>
      <c r="AG153" s="668"/>
      <c r="AH153" s="668"/>
      <c r="AI153" s="669"/>
      <c r="AJ153" s="10"/>
    </row>
    <row r="154" spans="1:42" ht="17.25" customHeight="1" x14ac:dyDescent="0.15">
      <c r="A154" s="7"/>
      <c r="B154" s="670" t="str">
        <f>IF(ISBLANK(発行依頼書!F159),"",発行依頼書!F159)</f>
        <v/>
      </c>
      <c r="C154" s="663"/>
      <c r="D154" s="663"/>
      <c r="E154" s="663"/>
      <c r="F154" s="663"/>
      <c r="G154" s="663"/>
      <c r="H154" s="671"/>
      <c r="I154" s="680" t="str">
        <f>IF(ISBLANK(発行依頼書!L160),"",発行依頼書!L160)</f>
        <v/>
      </c>
      <c r="J154" s="678"/>
      <c r="K154" s="678" t="str">
        <f>IF(ISBLANK(発行依頼書!M160),"",発行依頼書!M160)</f>
        <v/>
      </c>
      <c r="L154" s="678"/>
      <c r="M154" s="678" t="str">
        <f>IF(ISBLANK(発行依頼書!N160),"",発行依頼書!N160)</f>
        <v/>
      </c>
      <c r="N154" s="678"/>
      <c r="O154" s="678" t="str">
        <f>IF(ISBLANK(発行依頼書!O160),"",発行依頼書!O160)</f>
        <v/>
      </c>
      <c r="P154" s="678"/>
      <c r="Q154" s="678" t="str">
        <f>IF(ISBLANK(発行依頼書!P160),"",発行依頼書!P160)</f>
        <v/>
      </c>
      <c r="R154" s="678"/>
      <c r="S154" s="678" t="str">
        <f>IF(ISBLANK(発行依頼書!Q160),"",発行依頼書!Q160)</f>
        <v/>
      </c>
      <c r="T154" s="678"/>
      <c r="U154" s="678" t="str">
        <f>IF(ISBLANK(発行依頼書!R160),"",発行依頼書!R160)</f>
        <v/>
      </c>
      <c r="V154" s="678"/>
      <c r="W154" s="678" t="str">
        <f>IF(ISBLANK(発行依頼書!S160),"",発行依頼書!S160)</f>
        <v/>
      </c>
      <c r="X154" s="678"/>
      <c r="Y154" s="678" t="str">
        <f>IF(ISBLANK(発行依頼書!T160),"",発行依頼書!T160)</f>
        <v/>
      </c>
      <c r="Z154" s="678"/>
      <c r="AA154" s="678" t="str">
        <f>IF(ISBLANK(発行依頼書!U160),"",発行依頼書!U160)</f>
        <v/>
      </c>
      <c r="AB154" s="679"/>
      <c r="AC154" s="680" t="str">
        <f>IF(ISBLANK(発行依頼書!W160),"",発行依頼書!W160)</f>
        <v/>
      </c>
      <c r="AD154" s="678"/>
      <c r="AE154" s="679"/>
      <c r="AF154" s="662" t="str">
        <f>IF(ISBLANK(発行依頼書!X159),"",発行依頼書!X159)</f>
        <v/>
      </c>
      <c r="AG154" s="663"/>
      <c r="AH154" s="663"/>
      <c r="AI154" s="664"/>
      <c r="AJ154" s="10"/>
    </row>
    <row r="155" spans="1:42" ht="17.25" customHeight="1" x14ac:dyDescent="0.15">
      <c r="A155" s="7"/>
      <c r="B155" s="675" t="str">
        <f>IF(ISBLANK(発行依頼書!C161),"",発行依頼書!C161)</f>
        <v/>
      </c>
      <c r="C155" s="676"/>
      <c r="D155" s="676"/>
      <c r="E155" s="676"/>
      <c r="F155" s="676"/>
      <c r="G155" s="676"/>
      <c r="H155" s="677"/>
      <c r="I155" s="674" t="str">
        <f>IF(ISBLANK(発行依頼書!L161),"",TEXT(発行依頼書!L161,"M/D"))</f>
        <v/>
      </c>
      <c r="J155" s="672"/>
      <c r="K155" s="672" t="str">
        <f>IF(ISBLANK(発行依頼書!M161),"",TEXT(発行依頼書!M161,"M/D"))</f>
        <v/>
      </c>
      <c r="L155" s="672"/>
      <c r="M155" s="672" t="str">
        <f>IF(ISBLANK(発行依頼書!N161),"",TEXT(発行依頼書!N161,"M/D"))</f>
        <v/>
      </c>
      <c r="N155" s="672"/>
      <c r="O155" s="672" t="str">
        <f>IF(ISBLANK(発行依頼書!O161),"",TEXT(発行依頼書!O161,"M/D"))</f>
        <v/>
      </c>
      <c r="P155" s="672"/>
      <c r="Q155" s="672" t="str">
        <f>IF(ISBLANK(発行依頼書!P161),"",TEXT(発行依頼書!P161,"M/D"))</f>
        <v/>
      </c>
      <c r="R155" s="672"/>
      <c r="S155" s="672" t="str">
        <f>IF(ISBLANK(発行依頼書!Q161),"",TEXT(発行依頼書!Q161,"M/D"))</f>
        <v/>
      </c>
      <c r="T155" s="672"/>
      <c r="U155" s="672" t="str">
        <f>IF(ISBLANK(発行依頼書!R161),"",TEXT(発行依頼書!R161,"M/D"))</f>
        <v/>
      </c>
      <c r="V155" s="672"/>
      <c r="W155" s="672" t="str">
        <f>IF(ISBLANK(発行依頼書!S161),"",TEXT(発行依頼書!S161,"M/D"))</f>
        <v/>
      </c>
      <c r="X155" s="672"/>
      <c r="Y155" s="672" t="str">
        <f>IF(ISBLANK(発行依頼書!T161),"",TEXT(発行依頼書!T161,"M/D"))</f>
        <v/>
      </c>
      <c r="Z155" s="672"/>
      <c r="AA155" s="672" t="str">
        <f>IF(ISBLANK(発行依頼書!U161),"",TEXT(発行依頼書!U161,"M/D"))</f>
        <v/>
      </c>
      <c r="AB155" s="673"/>
      <c r="AC155" s="674"/>
      <c r="AD155" s="672"/>
      <c r="AE155" s="673"/>
      <c r="AF155" s="667"/>
      <c r="AG155" s="668"/>
      <c r="AH155" s="668"/>
      <c r="AI155" s="669"/>
      <c r="AJ155" s="10"/>
    </row>
    <row r="156" spans="1:42" ht="17.25" customHeight="1" x14ac:dyDescent="0.15">
      <c r="A156" s="7"/>
      <c r="B156" s="670" t="str">
        <f>IF(ISBLANK(発行依頼書!F161),"",発行依頼書!F161)</f>
        <v/>
      </c>
      <c r="C156" s="663"/>
      <c r="D156" s="663"/>
      <c r="E156" s="663"/>
      <c r="F156" s="663"/>
      <c r="G156" s="663"/>
      <c r="H156" s="671"/>
      <c r="I156" s="680" t="str">
        <f>IF(ISBLANK(発行依頼書!L162),"",発行依頼書!L162)</f>
        <v/>
      </c>
      <c r="J156" s="678"/>
      <c r="K156" s="678" t="str">
        <f>IF(ISBLANK(発行依頼書!M162),"",発行依頼書!M162)</f>
        <v/>
      </c>
      <c r="L156" s="678"/>
      <c r="M156" s="678" t="str">
        <f>IF(ISBLANK(発行依頼書!N162),"",発行依頼書!N162)</f>
        <v/>
      </c>
      <c r="N156" s="678"/>
      <c r="O156" s="678" t="str">
        <f>IF(ISBLANK(発行依頼書!O162),"",発行依頼書!O162)</f>
        <v/>
      </c>
      <c r="P156" s="678"/>
      <c r="Q156" s="678" t="str">
        <f>IF(ISBLANK(発行依頼書!P162),"",発行依頼書!P162)</f>
        <v/>
      </c>
      <c r="R156" s="678"/>
      <c r="S156" s="678" t="str">
        <f>IF(ISBLANK(発行依頼書!Q162),"",発行依頼書!Q162)</f>
        <v/>
      </c>
      <c r="T156" s="678"/>
      <c r="U156" s="678" t="str">
        <f>IF(ISBLANK(発行依頼書!R162),"",発行依頼書!R162)</f>
        <v/>
      </c>
      <c r="V156" s="678"/>
      <c r="W156" s="678" t="str">
        <f>IF(ISBLANK(発行依頼書!S162),"",発行依頼書!S162)</f>
        <v/>
      </c>
      <c r="X156" s="678"/>
      <c r="Y156" s="678" t="str">
        <f>IF(ISBLANK(発行依頼書!T162),"",発行依頼書!T162)</f>
        <v/>
      </c>
      <c r="Z156" s="678"/>
      <c r="AA156" s="678" t="str">
        <f>IF(ISBLANK(発行依頼書!U162),"",発行依頼書!U162)</f>
        <v/>
      </c>
      <c r="AB156" s="679"/>
      <c r="AC156" s="680" t="str">
        <f>IF(ISBLANK(発行依頼書!W162),"",発行依頼書!W162)</f>
        <v/>
      </c>
      <c r="AD156" s="678"/>
      <c r="AE156" s="679"/>
      <c r="AF156" s="662" t="str">
        <f>IF(ISBLANK(発行依頼書!X161),"",発行依頼書!X161)</f>
        <v/>
      </c>
      <c r="AG156" s="663"/>
      <c r="AH156" s="663"/>
      <c r="AI156" s="664"/>
      <c r="AJ156" s="10"/>
    </row>
    <row r="157" spans="1:42" ht="17.25" customHeight="1" x14ac:dyDescent="0.15">
      <c r="A157" s="7"/>
      <c r="B157" s="665" t="str">
        <f>IF(ISBLANK(発行依頼書!C163),"",発行依頼書!C163)</f>
        <v/>
      </c>
      <c r="C157" s="666"/>
      <c r="D157" s="666"/>
      <c r="E157" s="666"/>
      <c r="F157" s="666"/>
      <c r="G157" s="666"/>
      <c r="H157" s="666"/>
      <c r="I157" s="657" t="str">
        <f>IF(ISBLANK(発行依頼書!L163),"",TEXT(発行依頼書!L163,"M/D"))</f>
        <v/>
      </c>
      <c r="J157" s="655"/>
      <c r="K157" s="654" t="str">
        <f>IF(ISBLANK(発行依頼書!M163),"",TEXT(発行依頼書!M163,"M/D"))</f>
        <v/>
      </c>
      <c r="L157" s="655"/>
      <c r="M157" s="654" t="str">
        <f>IF(ISBLANK(発行依頼書!N163),"",TEXT(発行依頼書!N163,"M/D"))</f>
        <v/>
      </c>
      <c r="N157" s="655"/>
      <c r="O157" s="654" t="str">
        <f>IF(ISBLANK(発行依頼書!O163),"",TEXT(発行依頼書!O163,"M/D"))</f>
        <v/>
      </c>
      <c r="P157" s="655"/>
      <c r="Q157" s="654" t="str">
        <f>IF(ISBLANK(発行依頼書!P163),"",TEXT(発行依頼書!P163,"M/D"))</f>
        <v/>
      </c>
      <c r="R157" s="655"/>
      <c r="S157" s="654" t="str">
        <f>IF(ISBLANK(発行依頼書!Q163),"",TEXT(発行依頼書!Q163,"M/D"))</f>
        <v/>
      </c>
      <c r="T157" s="655"/>
      <c r="U157" s="654" t="str">
        <f>IF(ISBLANK(発行依頼書!R163),"",TEXT(発行依頼書!R163,"M/D"))</f>
        <v/>
      </c>
      <c r="V157" s="655"/>
      <c r="W157" s="654" t="str">
        <f>IF(ISBLANK(発行依頼書!S163),"",TEXT(発行依頼書!S163,"M/D"))</f>
        <v/>
      </c>
      <c r="X157" s="655"/>
      <c r="Y157" s="654" t="str">
        <f>IF(ISBLANK(発行依頼書!T163),"",TEXT(発行依頼書!T163,"M/D"))</f>
        <v/>
      </c>
      <c r="Z157" s="655"/>
      <c r="AA157" s="654" t="str">
        <f>IF(ISBLANK(発行依頼書!U163),"",TEXT(発行依頼書!U163,"M/D"))</f>
        <v/>
      </c>
      <c r="AB157" s="656"/>
      <c r="AC157" s="657"/>
      <c r="AD157" s="658"/>
      <c r="AE157" s="656"/>
      <c r="AF157" s="651"/>
      <c r="AG157" s="651"/>
      <c r="AH157" s="651"/>
      <c r="AI157" s="652"/>
      <c r="AJ157" s="10"/>
    </row>
    <row r="158" spans="1:42" ht="17.25" customHeight="1" x14ac:dyDescent="0.15">
      <c r="A158" s="7"/>
      <c r="B158" s="653" t="str">
        <f>IF(ISBLANK(発行依頼書!F163),"",発行依頼書!F163)</f>
        <v/>
      </c>
      <c r="C158" s="649"/>
      <c r="D158" s="649"/>
      <c r="E158" s="649"/>
      <c r="F158" s="649"/>
      <c r="G158" s="649"/>
      <c r="H158" s="649"/>
      <c r="I158" s="680" t="str">
        <f>IF(ISBLANK(発行依頼書!L164),"",発行依頼書!L164)</f>
        <v/>
      </c>
      <c r="J158" s="678"/>
      <c r="K158" s="678" t="str">
        <f>IF(ISBLANK(発行依頼書!M164),"",発行依頼書!M164)</f>
        <v/>
      </c>
      <c r="L158" s="678"/>
      <c r="M158" s="678" t="str">
        <f>IF(ISBLANK(発行依頼書!N164),"",発行依頼書!N164)</f>
        <v/>
      </c>
      <c r="N158" s="678"/>
      <c r="O158" s="678" t="str">
        <f>IF(ISBLANK(発行依頼書!O164),"",発行依頼書!O164)</f>
        <v/>
      </c>
      <c r="P158" s="678"/>
      <c r="Q158" s="678" t="str">
        <f>IF(ISBLANK(発行依頼書!P164),"",発行依頼書!P164)</f>
        <v/>
      </c>
      <c r="R158" s="678"/>
      <c r="S158" s="678" t="str">
        <f>IF(ISBLANK(発行依頼書!Q164),"",発行依頼書!Q164)</f>
        <v/>
      </c>
      <c r="T158" s="678"/>
      <c r="U158" s="678" t="str">
        <f>IF(ISBLANK(発行依頼書!R164),"",発行依頼書!R164)</f>
        <v/>
      </c>
      <c r="V158" s="678"/>
      <c r="W158" s="678" t="str">
        <f>IF(ISBLANK(発行依頼書!S164),"",発行依頼書!S164)</f>
        <v/>
      </c>
      <c r="X158" s="678"/>
      <c r="Y158" s="678" t="str">
        <f>IF(ISBLANK(発行依頼書!T164),"",発行依頼書!T164)</f>
        <v/>
      </c>
      <c r="Z158" s="678"/>
      <c r="AA158" s="678" t="str">
        <f>IF(ISBLANK(発行依頼書!U164),"",発行依頼書!U164)</f>
        <v/>
      </c>
      <c r="AB158" s="679"/>
      <c r="AC158" s="680" t="str">
        <f>IF(ISBLANK(発行依頼書!W164),"",発行依頼書!W164)</f>
        <v/>
      </c>
      <c r="AD158" s="678"/>
      <c r="AE158" s="679"/>
      <c r="AF158" s="649" t="str">
        <f>IF(ISBLANK(発行依頼書!X163),"",発行依頼書!X163)</f>
        <v/>
      </c>
      <c r="AG158" s="649"/>
      <c r="AH158" s="649"/>
      <c r="AI158" s="650"/>
      <c r="AJ158" s="10"/>
    </row>
    <row r="159" spans="1:42" x14ac:dyDescent="0.15">
      <c r="A159" s="13"/>
      <c r="AI159" s="146" t="str">
        <f>$AB$2</f>
        <v>9991234567-89</v>
      </c>
      <c r="AJ159" s="14"/>
      <c r="AL159" s="47"/>
      <c r="AM159" s="47"/>
      <c r="AN159" s="47"/>
      <c r="AO159" s="47"/>
      <c r="AP159" s="47"/>
    </row>
    <row r="160" spans="1:42" x14ac:dyDescent="0.15">
      <c r="A160" s="13"/>
      <c r="AJ160" s="14"/>
      <c r="AL160" s="47"/>
      <c r="AM160" s="47"/>
      <c r="AN160" s="47"/>
      <c r="AO160" s="47"/>
      <c r="AP160" s="47"/>
    </row>
    <row r="161" spans="1:42"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c r="AL161" s="47"/>
      <c r="AM161" s="47"/>
      <c r="AN161" s="47"/>
      <c r="AO161" s="47"/>
      <c r="AP161" s="47"/>
    </row>
    <row r="162" spans="1:42" ht="21" customHeight="1" x14ac:dyDescent="0.15">
      <c r="A162" s="18"/>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20"/>
      <c r="AL162" s="47"/>
      <c r="AM162" s="47"/>
      <c r="AN162" s="47"/>
      <c r="AO162" s="47"/>
      <c r="AP162" s="47"/>
    </row>
    <row r="163" spans="1:42" x14ac:dyDescent="0.15">
      <c r="A163" s="13"/>
      <c r="B163" s="601">
        <f>$H$15</f>
        <v>0</v>
      </c>
      <c r="C163" s="601"/>
      <c r="D163" s="601"/>
      <c r="E163" s="601"/>
      <c r="F163" s="601"/>
      <c r="G163" s="601"/>
      <c r="H163" s="601"/>
      <c r="I163" s="601"/>
      <c r="J163" s="601"/>
      <c r="K163" s="601"/>
      <c r="L163" s="601"/>
      <c r="M163" s="601"/>
      <c r="N163" s="601"/>
      <c r="O163" s="601"/>
      <c r="P163" s="601"/>
      <c r="Q163" s="601"/>
      <c r="R163" s="601"/>
      <c r="S163" s="601"/>
      <c r="T163" s="601"/>
      <c r="U163" s="601"/>
      <c r="V163" s="601"/>
      <c r="W163" s="601"/>
      <c r="X163" s="601"/>
      <c r="Y163" s="601"/>
      <c r="Z163" s="601"/>
      <c r="AA163" s="601"/>
      <c r="AB163" s="601"/>
      <c r="AC163" s="601"/>
      <c r="AD163" s="601"/>
      <c r="AE163" s="601"/>
      <c r="AF163" s="601"/>
      <c r="AG163" s="601"/>
      <c r="AH163" s="601"/>
      <c r="AI163" s="601"/>
      <c r="AJ163" s="14"/>
      <c r="AL163" s="47"/>
      <c r="AM163" s="47"/>
      <c r="AN163" s="47"/>
      <c r="AO163" s="47"/>
      <c r="AP163" s="47"/>
    </row>
    <row r="164" spans="1:42" ht="15" customHeight="1" x14ac:dyDescent="0.15">
      <c r="A164" s="13"/>
      <c r="AJ164" s="14"/>
    </row>
    <row r="165" spans="1:42" ht="17.25" customHeight="1" x14ac:dyDescent="0.15">
      <c r="A165" s="7"/>
      <c r="B165" s="690" t="s">
        <v>474</v>
      </c>
      <c r="C165" s="691"/>
      <c r="D165" s="691"/>
      <c r="E165" s="691"/>
      <c r="F165" s="691"/>
      <c r="G165" s="691"/>
      <c r="H165" s="691"/>
      <c r="I165" s="690" t="s">
        <v>473</v>
      </c>
      <c r="J165" s="691"/>
      <c r="K165" s="691"/>
      <c r="L165" s="691"/>
      <c r="M165" s="691"/>
      <c r="N165" s="691"/>
      <c r="O165" s="691"/>
      <c r="P165" s="691"/>
      <c r="Q165" s="691"/>
      <c r="R165" s="691"/>
      <c r="S165" s="691"/>
      <c r="T165" s="691"/>
      <c r="U165" s="691"/>
      <c r="V165" s="691"/>
      <c r="W165" s="691"/>
      <c r="X165" s="691"/>
      <c r="Y165" s="691"/>
      <c r="Z165" s="691"/>
      <c r="AA165" s="691"/>
      <c r="AB165" s="692"/>
      <c r="AC165" s="690" t="s">
        <v>476</v>
      </c>
      <c r="AD165" s="691"/>
      <c r="AE165" s="692"/>
      <c r="AF165" s="691" t="s">
        <v>608</v>
      </c>
      <c r="AG165" s="691"/>
      <c r="AH165" s="691"/>
      <c r="AI165" s="692"/>
      <c r="AJ165" s="10"/>
    </row>
    <row r="166" spans="1:42" ht="17.25" customHeight="1" x14ac:dyDescent="0.15">
      <c r="A166" s="7"/>
      <c r="B166" s="687" t="str">
        <f>IF(ISBLANK(発行依頼書!C165),"",発行依頼書!C165)</f>
        <v/>
      </c>
      <c r="C166" s="688"/>
      <c r="D166" s="688"/>
      <c r="E166" s="688"/>
      <c r="F166" s="688"/>
      <c r="G166" s="688"/>
      <c r="H166" s="689"/>
      <c r="I166" s="686" t="str">
        <f>IF(ISBLANK(発行依頼書!L165),"",TEXT(発行依頼書!L165,"M/D"))</f>
        <v/>
      </c>
      <c r="J166" s="684"/>
      <c r="K166" s="684" t="str">
        <f>IF(ISBLANK(発行依頼書!M165),"",TEXT(発行依頼書!M165,"M/D"))</f>
        <v/>
      </c>
      <c r="L166" s="684"/>
      <c r="M166" s="684" t="str">
        <f>IF(ISBLANK(発行依頼書!N165),"",TEXT(発行依頼書!N165,"M/D"))</f>
        <v/>
      </c>
      <c r="N166" s="684"/>
      <c r="O166" s="684" t="str">
        <f>IF(ISBLANK(発行依頼書!O165),"",TEXT(発行依頼書!O165,"M/D"))</f>
        <v/>
      </c>
      <c r="P166" s="684"/>
      <c r="Q166" s="684" t="str">
        <f>IF(ISBLANK(発行依頼書!P165),"",TEXT(発行依頼書!P165,"M/D"))</f>
        <v/>
      </c>
      <c r="R166" s="684"/>
      <c r="S166" s="684" t="str">
        <f>IF(ISBLANK(発行依頼書!Q165),"",TEXT(発行依頼書!Q165,"M/D"))</f>
        <v/>
      </c>
      <c r="T166" s="684"/>
      <c r="U166" s="684" t="str">
        <f>IF(ISBLANK(発行依頼書!R165),"",TEXT(発行依頼書!R165,"M/D"))</f>
        <v/>
      </c>
      <c r="V166" s="684"/>
      <c r="W166" s="684" t="str">
        <f>IF(ISBLANK(発行依頼書!S165),"",TEXT(発行依頼書!S165,"M/D"))</f>
        <v/>
      </c>
      <c r="X166" s="684"/>
      <c r="Y166" s="684" t="str">
        <f>IF(ISBLANK(発行依頼書!T165),"",TEXT(発行依頼書!T165,"M/D"))</f>
        <v/>
      </c>
      <c r="Z166" s="684"/>
      <c r="AA166" s="684" t="str">
        <f>IF(ISBLANK(発行依頼書!U165),"",TEXT(発行依頼書!U165,"M/D"))</f>
        <v/>
      </c>
      <c r="AB166" s="685"/>
      <c r="AC166" s="686"/>
      <c r="AD166" s="684"/>
      <c r="AE166" s="685"/>
      <c r="AF166" s="681"/>
      <c r="AG166" s="682"/>
      <c r="AH166" s="682"/>
      <c r="AI166" s="683"/>
      <c r="AJ166" s="10"/>
    </row>
    <row r="167" spans="1:42" ht="17.25" customHeight="1" x14ac:dyDescent="0.15">
      <c r="A167" s="7"/>
      <c r="B167" s="670" t="str">
        <f>IF(ISBLANK(発行依頼書!F165),"",発行依頼書!F165)</f>
        <v/>
      </c>
      <c r="C167" s="663"/>
      <c r="D167" s="663"/>
      <c r="E167" s="663"/>
      <c r="F167" s="663"/>
      <c r="G167" s="663"/>
      <c r="H167" s="671"/>
      <c r="I167" s="680" t="str">
        <f>IF(ISBLANK(発行依頼書!L166),"",発行依頼書!L166)</f>
        <v/>
      </c>
      <c r="J167" s="678"/>
      <c r="K167" s="678" t="str">
        <f>IF(ISBLANK(発行依頼書!M166),"",発行依頼書!M166)</f>
        <v/>
      </c>
      <c r="L167" s="678"/>
      <c r="M167" s="678" t="str">
        <f>IF(ISBLANK(発行依頼書!N166),"",発行依頼書!N166)</f>
        <v/>
      </c>
      <c r="N167" s="678"/>
      <c r="O167" s="678" t="str">
        <f>IF(ISBLANK(発行依頼書!O166),"",発行依頼書!O166)</f>
        <v/>
      </c>
      <c r="P167" s="678"/>
      <c r="Q167" s="678" t="str">
        <f>IF(ISBLANK(発行依頼書!P166),"",発行依頼書!P166)</f>
        <v/>
      </c>
      <c r="R167" s="678"/>
      <c r="S167" s="678" t="str">
        <f>IF(ISBLANK(発行依頼書!Q166),"",発行依頼書!Q166)</f>
        <v/>
      </c>
      <c r="T167" s="678"/>
      <c r="U167" s="678" t="str">
        <f>IF(ISBLANK(発行依頼書!R166),"",発行依頼書!R166)</f>
        <v/>
      </c>
      <c r="V167" s="678"/>
      <c r="W167" s="678" t="str">
        <f>IF(ISBLANK(発行依頼書!S166),"",発行依頼書!S166)</f>
        <v/>
      </c>
      <c r="X167" s="678"/>
      <c r="Y167" s="678" t="str">
        <f>IF(ISBLANK(発行依頼書!T166),"",発行依頼書!T166)</f>
        <v/>
      </c>
      <c r="Z167" s="678"/>
      <c r="AA167" s="678" t="str">
        <f>IF(ISBLANK(発行依頼書!U166),"",発行依頼書!U166)</f>
        <v/>
      </c>
      <c r="AB167" s="679"/>
      <c r="AC167" s="680" t="str">
        <f>IF(ISBLANK(発行依頼書!W166),"",発行依頼書!W166)</f>
        <v/>
      </c>
      <c r="AD167" s="678"/>
      <c r="AE167" s="679"/>
      <c r="AF167" s="662" t="str">
        <f>IF(ISBLANK(発行依頼書!X165),"",発行依頼書!X165)</f>
        <v/>
      </c>
      <c r="AG167" s="663"/>
      <c r="AH167" s="663"/>
      <c r="AI167" s="664"/>
      <c r="AJ167" s="10"/>
    </row>
    <row r="168" spans="1:42" ht="17.25" customHeight="1" x14ac:dyDescent="0.15">
      <c r="A168" s="7"/>
      <c r="B168" s="675" t="str">
        <f>IF(ISBLANK(発行依頼書!C167),"",発行依頼書!C167)</f>
        <v/>
      </c>
      <c r="C168" s="676"/>
      <c r="D168" s="676"/>
      <c r="E168" s="676"/>
      <c r="F168" s="676"/>
      <c r="G168" s="676"/>
      <c r="H168" s="677"/>
      <c r="I168" s="674" t="str">
        <f>IF(ISBLANK(発行依頼書!L167),"",TEXT(発行依頼書!L167,"M/D"))</f>
        <v/>
      </c>
      <c r="J168" s="672"/>
      <c r="K168" s="672" t="str">
        <f>IF(ISBLANK(発行依頼書!M167),"",TEXT(発行依頼書!M167,"M/D"))</f>
        <v/>
      </c>
      <c r="L168" s="672"/>
      <c r="M168" s="672" t="str">
        <f>IF(ISBLANK(発行依頼書!N167),"",TEXT(発行依頼書!N167,"M/D"))</f>
        <v/>
      </c>
      <c r="N168" s="672"/>
      <c r="O168" s="672" t="str">
        <f>IF(ISBLANK(発行依頼書!O167),"",TEXT(発行依頼書!O167,"M/D"))</f>
        <v/>
      </c>
      <c r="P168" s="672"/>
      <c r="Q168" s="672" t="str">
        <f>IF(ISBLANK(発行依頼書!P167),"",TEXT(発行依頼書!P167,"M/D"))</f>
        <v/>
      </c>
      <c r="R168" s="672"/>
      <c r="S168" s="672" t="str">
        <f>IF(ISBLANK(発行依頼書!Q167),"",TEXT(発行依頼書!Q167,"M/D"))</f>
        <v/>
      </c>
      <c r="T168" s="672"/>
      <c r="U168" s="672" t="str">
        <f>IF(ISBLANK(発行依頼書!R167),"",TEXT(発行依頼書!R167,"M/D"))</f>
        <v/>
      </c>
      <c r="V168" s="672"/>
      <c r="W168" s="672" t="str">
        <f>IF(ISBLANK(発行依頼書!S167),"",TEXT(発行依頼書!S167,"M/D"))</f>
        <v/>
      </c>
      <c r="X168" s="672"/>
      <c r="Y168" s="672" t="str">
        <f>IF(ISBLANK(発行依頼書!T167),"",TEXT(発行依頼書!T167,"M/D"))</f>
        <v/>
      </c>
      <c r="Z168" s="672"/>
      <c r="AA168" s="672" t="str">
        <f>IF(ISBLANK(発行依頼書!U167),"",TEXT(発行依頼書!U167,"M/D"))</f>
        <v/>
      </c>
      <c r="AB168" s="673"/>
      <c r="AC168" s="674"/>
      <c r="AD168" s="672"/>
      <c r="AE168" s="673"/>
      <c r="AF168" s="667"/>
      <c r="AG168" s="668"/>
      <c r="AH168" s="668"/>
      <c r="AI168" s="669"/>
      <c r="AJ168" s="10"/>
    </row>
    <row r="169" spans="1:42" ht="17.25" customHeight="1" x14ac:dyDescent="0.15">
      <c r="A169" s="7"/>
      <c r="B169" s="670" t="str">
        <f>IF(ISBLANK(発行依頼書!F167),"",発行依頼書!F167)</f>
        <v/>
      </c>
      <c r="C169" s="663"/>
      <c r="D169" s="663"/>
      <c r="E169" s="663"/>
      <c r="F169" s="663"/>
      <c r="G169" s="663"/>
      <c r="H169" s="671"/>
      <c r="I169" s="680" t="str">
        <f>IF(ISBLANK(発行依頼書!L168),"",発行依頼書!L168)</f>
        <v/>
      </c>
      <c r="J169" s="678"/>
      <c r="K169" s="678" t="str">
        <f>IF(ISBLANK(発行依頼書!M168),"",発行依頼書!M168)</f>
        <v/>
      </c>
      <c r="L169" s="678"/>
      <c r="M169" s="678" t="str">
        <f>IF(ISBLANK(発行依頼書!N168),"",発行依頼書!N168)</f>
        <v/>
      </c>
      <c r="N169" s="678"/>
      <c r="O169" s="678" t="str">
        <f>IF(ISBLANK(発行依頼書!O168),"",発行依頼書!O168)</f>
        <v/>
      </c>
      <c r="P169" s="678"/>
      <c r="Q169" s="678" t="str">
        <f>IF(ISBLANK(発行依頼書!P168),"",発行依頼書!P168)</f>
        <v/>
      </c>
      <c r="R169" s="678"/>
      <c r="S169" s="678" t="str">
        <f>IF(ISBLANK(発行依頼書!Q168),"",発行依頼書!Q168)</f>
        <v/>
      </c>
      <c r="T169" s="678"/>
      <c r="U169" s="678" t="str">
        <f>IF(ISBLANK(発行依頼書!R168),"",発行依頼書!R168)</f>
        <v/>
      </c>
      <c r="V169" s="678"/>
      <c r="W169" s="678" t="str">
        <f>IF(ISBLANK(発行依頼書!S168),"",発行依頼書!S168)</f>
        <v/>
      </c>
      <c r="X169" s="678"/>
      <c r="Y169" s="678" t="str">
        <f>IF(ISBLANK(発行依頼書!T168),"",発行依頼書!T168)</f>
        <v/>
      </c>
      <c r="Z169" s="678"/>
      <c r="AA169" s="678" t="str">
        <f>IF(ISBLANK(発行依頼書!U168),"",発行依頼書!U168)</f>
        <v/>
      </c>
      <c r="AB169" s="679"/>
      <c r="AC169" s="680" t="str">
        <f>IF(ISBLANK(発行依頼書!W168),"",発行依頼書!W168)</f>
        <v/>
      </c>
      <c r="AD169" s="678"/>
      <c r="AE169" s="679"/>
      <c r="AF169" s="662" t="str">
        <f>IF(ISBLANK(発行依頼書!X167),"",発行依頼書!X167)</f>
        <v/>
      </c>
      <c r="AG169" s="663"/>
      <c r="AH169" s="663"/>
      <c r="AI169" s="664"/>
      <c r="AJ169" s="10"/>
    </row>
    <row r="170" spans="1:42" ht="17.25" customHeight="1" x14ac:dyDescent="0.15">
      <c r="A170" s="7"/>
      <c r="B170" s="675" t="str">
        <f>IF(ISBLANK(発行依頼書!C169),"",発行依頼書!C169)</f>
        <v/>
      </c>
      <c r="C170" s="676"/>
      <c r="D170" s="676"/>
      <c r="E170" s="676"/>
      <c r="F170" s="676"/>
      <c r="G170" s="676"/>
      <c r="H170" s="677"/>
      <c r="I170" s="674" t="str">
        <f>IF(ISBLANK(発行依頼書!L169),"",TEXT(発行依頼書!L169,"M/D"))</f>
        <v/>
      </c>
      <c r="J170" s="672"/>
      <c r="K170" s="672" t="str">
        <f>IF(ISBLANK(発行依頼書!M169),"",TEXT(発行依頼書!M169,"M/D"))</f>
        <v/>
      </c>
      <c r="L170" s="672"/>
      <c r="M170" s="672" t="str">
        <f>IF(ISBLANK(発行依頼書!N169),"",TEXT(発行依頼書!N169,"M/D"))</f>
        <v/>
      </c>
      <c r="N170" s="672"/>
      <c r="O170" s="672" t="str">
        <f>IF(ISBLANK(発行依頼書!O169),"",TEXT(発行依頼書!O169,"M/D"))</f>
        <v/>
      </c>
      <c r="P170" s="672"/>
      <c r="Q170" s="672" t="str">
        <f>IF(ISBLANK(発行依頼書!P169),"",TEXT(発行依頼書!P169,"M/D"))</f>
        <v/>
      </c>
      <c r="R170" s="672"/>
      <c r="S170" s="672" t="str">
        <f>IF(ISBLANK(発行依頼書!Q169),"",TEXT(発行依頼書!Q169,"M/D"))</f>
        <v/>
      </c>
      <c r="T170" s="672"/>
      <c r="U170" s="672" t="str">
        <f>IF(ISBLANK(発行依頼書!R169),"",TEXT(発行依頼書!R169,"M/D"))</f>
        <v/>
      </c>
      <c r="V170" s="672"/>
      <c r="W170" s="672" t="str">
        <f>IF(ISBLANK(発行依頼書!S169),"",TEXT(発行依頼書!S169,"M/D"))</f>
        <v/>
      </c>
      <c r="X170" s="672"/>
      <c r="Y170" s="672" t="str">
        <f>IF(ISBLANK(発行依頼書!T169),"",TEXT(発行依頼書!T169,"M/D"))</f>
        <v/>
      </c>
      <c r="Z170" s="672"/>
      <c r="AA170" s="672" t="str">
        <f>IF(ISBLANK(発行依頼書!U169),"",TEXT(発行依頼書!U169,"M/D"))</f>
        <v/>
      </c>
      <c r="AB170" s="673"/>
      <c r="AC170" s="674"/>
      <c r="AD170" s="672"/>
      <c r="AE170" s="673"/>
      <c r="AF170" s="667"/>
      <c r="AG170" s="668"/>
      <c r="AH170" s="668"/>
      <c r="AI170" s="669"/>
      <c r="AJ170" s="10"/>
    </row>
    <row r="171" spans="1:42" ht="17.25" customHeight="1" x14ac:dyDescent="0.15">
      <c r="A171" s="7"/>
      <c r="B171" s="670" t="str">
        <f>IF(ISBLANK(発行依頼書!F169),"",発行依頼書!F169)</f>
        <v/>
      </c>
      <c r="C171" s="663"/>
      <c r="D171" s="663"/>
      <c r="E171" s="663"/>
      <c r="F171" s="663"/>
      <c r="G171" s="663"/>
      <c r="H171" s="671"/>
      <c r="I171" s="680" t="str">
        <f>IF(ISBLANK(発行依頼書!L170),"",発行依頼書!L170)</f>
        <v/>
      </c>
      <c r="J171" s="678"/>
      <c r="K171" s="678" t="str">
        <f>IF(ISBLANK(発行依頼書!M170),"",発行依頼書!M170)</f>
        <v/>
      </c>
      <c r="L171" s="678"/>
      <c r="M171" s="678" t="str">
        <f>IF(ISBLANK(発行依頼書!N170),"",発行依頼書!N170)</f>
        <v/>
      </c>
      <c r="N171" s="678"/>
      <c r="O171" s="678" t="str">
        <f>IF(ISBLANK(発行依頼書!O170),"",発行依頼書!O170)</f>
        <v/>
      </c>
      <c r="P171" s="678"/>
      <c r="Q171" s="678" t="str">
        <f>IF(ISBLANK(発行依頼書!P170),"",発行依頼書!P170)</f>
        <v/>
      </c>
      <c r="R171" s="678"/>
      <c r="S171" s="678" t="str">
        <f>IF(ISBLANK(発行依頼書!Q170),"",発行依頼書!Q170)</f>
        <v/>
      </c>
      <c r="T171" s="678"/>
      <c r="U171" s="678" t="str">
        <f>IF(ISBLANK(発行依頼書!R170),"",発行依頼書!R170)</f>
        <v/>
      </c>
      <c r="V171" s="678"/>
      <c r="W171" s="678" t="str">
        <f>IF(ISBLANK(発行依頼書!S170),"",発行依頼書!S170)</f>
        <v/>
      </c>
      <c r="X171" s="678"/>
      <c r="Y171" s="678" t="str">
        <f>IF(ISBLANK(発行依頼書!T170),"",発行依頼書!T170)</f>
        <v/>
      </c>
      <c r="Z171" s="678"/>
      <c r="AA171" s="678" t="str">
        <f>IF(ISBLANK(発行依頼書!U170),"",発行依頼書!U170)</f>
        <v/>
      </c>
      <c r="AB171" s="679"/>
      <c r="AC171" s="680" t="str">
        <f>IF(ISBLANK(発行依頼書!W170),"",発行依頼書!W170)</f>
        <v/>
      </c>
      <c r="AD171" s="678"/>
      <c r="AE171" s="679"/>
      <c r="AF171" s="662" t="str">
        <f>IF(ISBLANK(発行依頼書!X169),"",発行依頼書!X169)</f>
        <v/>
      </c>
      <c r="AG171" s="663"/>
      <c r="AH171" s="663"/>
      <c r="AI171" s="664"/>
      <c r="AJ171" s="10"/>
    </row>
    <row r="172" spans="1:42" ht="17.25" customHeight="1" x14ac:dyDescent="0.15">
      <c r="A172" s="7"/>
      <c r="B172" s="675" t="str">
        <f>IF(ISBLANK(発行依頼書!C171),"",発行依頼書!C171)</f>
        <v/>
      </c>
      <c r="C172" s="676"/>
      <c r="D172" s="676"/>
      <c r="E172" s="676"/>
      <c r="F172" s="676"/>
      <c r="G172" s="676"/>
      <c r="H172" s="677"/>
      <c r="I172" s="674" t="str">
        <f>IF(ISBLANK(発行依頼書!L171),"",TEXT(発行依頼書!L171,"M/D"))</f>
        <v/>
      </c>
      <c r="J172" s="672"/>
      <c r="K172" s="672" t="str">
        <f>IF(ISBLANK(発行依頼書!M171),"",TEXT(発行依頼書!M171,"M/D"))</f>
        <v/>
      </c>
      <c r="L172" s="672"/>
      <c r="M172" s="672" t="str">
        <f>IF(ISBLANK(発行依頼書!N171),"",TEXT(発行依頼書!N171,"M/D"))</f>
        <v/>
      </c>
      <c r="N172" s="672"/>
      <c r="O172" s="672" t="str">
        <f>IF(ISBLANK(発行依頼書!O171),"",TEXT(発行依頼書!O171,"M/D"))</f>
        <v/>
      </c>
      <c r="P172" s="672"/>
      <c r="Q172" s="672" t="str">
        <f>IF(ISBLANK(発行依頼書!P171),"",TEXT(発行依頼書!P171,"M/D"))</f>
        <v/>
      </c>
      <c r="R172" s="672"/>
      <c r="S172" s="672" t="str">
        <f>IF(ISBLANK(発行依頼書!Q171),"",TEXT(発行依頼書!Q171,"M/D"))</f>
        <v/>
      </c>
      <c r="T172" s="672"/>
      <c r="U172" s="672" t="str">
        <f>IF(ISBLANK(発行依頼書!R171),"",TEXT(発行依頼書!R171,"M/D"))</f>
        <v/>
      </c>
      <c r="V172" s="672"/>
      <c r="W172" s="672" t="str">
        <f>IF(ISBLANK(発行依頼書!S171),"",TEXT(発行依頼書!S171,"M/D"))</f>
        <v/>
      </c>
      <c r="X172" s="672"/>
      <c r="Y172" s="672" t="str">
        <f>IF(ISBLANK(発行依頼書!T171),"",TEXT(発行依頼書!T171,"M/D"))</f>
        <v/>
      </c>
      <c r="Z172" s="672"/>
      <c r="AA172" s="672" t="str">
        <f>IF(ISBLANK(発行依頼書!U171),"",TEXT(発行依頼書!U171,"M/D"))</f>
        <v/>
      </c>
      <c r="AB172" s="673"/>
      <c r="AC172" s="674"/>
      <c r="AD172" s="672"/>
      <c r="AE172" s="673"/>
      <c r="AF172" s="667"/>
      <c r="AG172" s="668"/>
      <c r="AH172" s="668"/>
      <c r="AI172" s="669"/>
      <c r="AJ172" s="10"/>
    </row>
    <row r="173" spans="1:42" ht="17.25" customHeight="1" x14ac:dyDescent="0.15">
      <c r="A173" s="7"/>
      <c r="B173" s="670" t="str">
        <f>IF(ISBLANK(発行依頼書!F171),"",発行依頼書!F171)</f>
        <v/>
      </c>
      <c r="C173" s="663"/>
      <c r="D173" s="663"/>
      <c r="E173" s="663"/>
      <c r="F173" s="663"/>
      <c r="G173" s="663"/>
      <c r="H173" s="671"/>
      <c r="I173" s="680" t="str">
        <f>IF(ISBLANK(発行依頼書!L172),"",発行依頼書!L172)</f>
        <v/>
      </c>
      <c r="J173" s="678"/>
      <c r="K173" s="678" t="str">
        <f>IF(ISBLANK(発行依頼書!M172),"",発行依頼書!M172)</f>
        <v/>
      </c>
      <c r="L173" s="678"/>
      <c r="M173" s="678" t="str">
        <f>IF(ISBLANK(発行依頼書!N172),"",発行依頼書!N172)</f>
        <v/>
      </c>
      <c r="N173" s="678"/>
      <c r="O173" s="678" t="str">
        <f>IF(ISBLANK(発行依頼書!O172),"",発行依頼書!O172)</f>
        <v/>
      </c>
      <c r="P173" s="678"/>
      <c r="Q173" s="678" t="str">
        <f>IF(ISBLANK(発行依頼書!P172),"",発行依頼書!P172)</f>
        <v/>
      </c>
      <c r="R173" s="678"/>
      <c r="S173" s="678" t="str">
        <f>IF(ISBLANK(発行依頼書!Q172),"",発行依頼書!Q172)</f>
        <v/>
      </c>
      <c r="T173" s="678"/>
      <c r="U173" s="678" t="str">
        <f>IF(ISBLANK(発行依頼書!R172),"",発行依頼書!R172)</f>
        <v/>
      </c>
      <c r="V173" s="678"/>
      <c r="W173" s="678" t="str">
        <f>IF(ISBLANK(発行依頼書!S172),"",発行依頼書!S172)</f>
        <v/>
      </c>
      <c r="X173" s="678"/>
      <c r="Y173" s="678" t="str">
        <f>IF(ISBLANK(発行依頼書!T172),"",発行依頼書!T172)</f>
        <v/>
      </c>
      <c r="Z173" s="678"/>
      <c r="AA173" s="678" t="str">
        <f>IF(ISBLANK(発行依頼書!U172),"",発行依頼書!U172)</f>
        <v/>
      </c>
      <c r="AB173" s="679"/>
      <c r="AC173" s="680" t="str">
        <f>IF(ISBLANK(発行依頼書!W172),"",発行依頼書!W172)</f>
        <v/>
      </c>
      <c r="AD173" s="678"/>
      <c r="AE173" s="679"/>
      <c r="AF173" s="662" t="str">
        <f>IF(ISBLANK(発行依頼書!X171),"",発行依頼書!X171)</f>
        <v/>
      </c>
      <c r="AG173" s="663"/>
      <c r="AH173" s="663"/>
      <c r="AI173" s="664"/>
      <c r="AJ173" s="10"/>
    </row>
    <row r="174" spans="1:42" ht="17.25" customHeight="1" x14ac:dyDescent="0.15">
      <c r="A174" s="7"/>
      <c r="B174" s="675" t="str">
        <f>IF(ISBLANK(発行依頼書!C173),"",発行依頼書!C173)</f>
        <v/>
      </c>
      <c r="C174" s="676"/>
      <c r="D174" s="676"/>
      <c r="E174" s="676"/>
      <c r="F174" s="676"/>
      <c r="G174" s="676"/>
      <c r="H174" s="677"/>
      <c r="I174" s="674" t="str">
        <f>IF(ISBLANK(発行依頼書!L173),"",TEXT(発行依頼書!L173,"M/D"))</f>
        <v/>
      </c>
      <c r="J174" s="672"/>
      <c r="K174" s="672" t="str">
        <f>IF(ISBLANK(発行依頼書!M173),"",TEXT(発行依頼書!M173,"M/D"))</f>
        <v/>
      </c>
      <c r="L174" s="672"/>
      <c r="M174" s="672" t="str">
        <f>IF(ISBLANK(発行依頼書!N173),"",TEXT(発行依頼書!N173,"M/D"))</f>
        <v/>
      </c>
      <c r="N174" s="672"/>
      <c r="O174" s="672" t="str">
        <f>IF(ISBLANK(発行依頼書!O173),"",TEXT(発行依頼書!O173,"M/D"))</f>
        <v/>
      </c>
      <c r="P174" s="672"/>
      <c r="Q174" s="672" t="str">
        <f>IF(ISBLANK(発行依頼書!P173),"",TEXT(発行依頼書!P173,"M/D"))</f>
        <v/>
      </c>
      <c r="R174" s="672"/>
      <c r="S174" s="672" t="str">
        <f>IF(ISBLANK(発行依頼書!Q173),"",TEXT(発行依頼書!Q173,"M/D"))</f>
        <v/>
      </c>
      <c r="T174" s="672"/>
      <c r="U174" s="672" t="str">
        <f>IF(ISBLANK(発行依頼書!R173),"",TEXT(発行依頼書!R173,"M/D"))</f>
        <v/>
      </c>
      <c r="V174" s="672"/>
      <c r="W174" s="672" t="str">
        <f>IF(ISBLANK(発行依頼書!S173),"",TEXT(発行依頼書!S173,"M/D"))</f>
        <v/>
      </c>
      <c r="X174" s="672"/>
      <c r="Y174" s="672" t="str">
        <f>IF(ISBLANK(発行依頼書!T173),"",TEXT(発行依頼書!T173,"M/D"))</f>
        <v/>
      </c>
      <c r="Z174" s="672"/>
      <c r="AA174" s="672" t="str">
        <f>IF(ISBLANK(発行依頼書!U173),"",TEXT(発行依頼書!U173,"M/D"))</f>
        <v/>
      </c>
      <c r="AB174" s="673"/>
      <c r="AC174" s="674"/>
      <c r="AD174" s="672"/>
      <c r="AE174" s="673"/>
      <c r="AF174" s="667"/>
      <c r="AG174" s="668"/>
      <c r="AH174" s="668"/>
      <c r="AI174" s="669"/>
      <c r="AJ174" s="10"/>
    </row>
    <row r="175" spans="1:42" ht="17.25" customHeight="1" x14ac:dyDescent="0.15">
      <c r="A175" s="7"/>
      <c r="B175" s="670" t="str">
        <f>IF(ISBLANK(発行依頼書!F173),"",発行依頼書!F173)</f>
        <v/>
      </c>
      <c r="C175" s="663"/>
      <c r="D175" s="663"/>
      <c r="E175" s="663"/>
      <c r="F175" s="663"/>
      <c r="G175" s="663"/>
      <c r="H175" s="671"/>
      <c r="I175" s="680" t="str">
        <f>IF(ISBLANK(発行依頼書!L174),"",発行依頼書!L174)</f>
        <v/>
      </c>
      <c r="J175" s="678"/>
      <c r="K175" s="678" t="str">
        <f>IF(ISBLANK(発行依頼書!M174),"",発行依頼書!M174)</f>
        <v/>
      </c>
      <c r="L175" s="678"/>
      <c r="M175" s="678" t="str">
        <f>IF(ISBLANK(発行依頼書!N174),"",発行依頼書!N174)</f>
        <v/>
      </c>
      <c r="N175" s="678"/>
      <c r="O175" s="678" t="str">
        <f>IF(ISBLANK(発行依頼書!O174),"",発行依頼書!O174)</f>
        <v/>
      </c>
      <c r="P175" s="678"/>
      <c r="Q175" s="678" t="str">
        <f>IF(ISBLANK(発行依頼書!P174),"",発行依頼書!P174)</f>
        <v/>
      </c>
      <c r="R175" s="678"/>
      <c r="S175" s="678" t="str">
        <f>IF(ISBLANK(発行依頼書!Q174),"",発行依頼書!Q174)</f>
        <v/>
      </c>
      <c r="T175" s="678"/>
      <c r="U175" s="678" t="str">
        <f>IF(ISBLANK(発行依頼書!R174),"",発行依頼書!R174)</f>
        <v/>
      </c>
      <c r="V175" s="678"/>
      <c r="W175" s="678" t="str">
        <f>IF(ISBLANK(発行依頼書!S174),"",発行依頼書!S174)</f>
        <v/>
      </c>
      <c r="X175" s="678"/>
      <c r="Y175" s="678" t="str">
        <f>IF(ISBLANK(発行依頼書!T174),"",発行依頼書!T174)</f>
        <v/>
      </c>
      <c r="Z175" s="678"/>
      <c r="AA175" s="678" t="str">
        <f>IF(ISBLANK(発行依頼書!U174),"",発行依頼書!U174)</f>
        <v/>
      </c>
      <c r="AB175" s="679"/>
      <c r="AC175" s="680" t="str">
        <f>IF(ISBLANK(発行依頼書!W174),"",発行依頼書!W174)</f>
        <v/>
      </c>
      <c r="AD175" s="678"/>
      <c r="AE175" s="679"/>
      <c r="AF175" s="662" t="str">
        <f>IF(ISBLANK(発行依頼書!X173),"",発行依頼書!X173)</f>
        <v/>
      </c>
      <c r="AG175" s="663"/>
      <c r="AH175" s="663"/>
      <c r="AI175" s="664"/>
      <c r="AJ175" s="10"/>
    </row>
    <row r="176" spans="1:42" ht="17.25" customHeight="1" x14ac:dyDescent="0.15">
      <c r="A176" s="7"/>
      <c r="B176" s="675" t="str">
        <f>IF(ISBLANK(発行依頼書!C175),"",発行依頼書!C175)</f>
        <v/>
      </c>
      <c r="C176" s="676"/>
      <c r="D176" s="676"/>
      <c r="E176" s="676"/>
      <c r="F176" s="676"/>
      <c r="G176" s="676"/>
      <c r="H176" s="677"/>
      <c r="I176" s="674" t="str">
        <f>IF(ISBLANK(発行依頼書!L175),"",TEXT(発行依頼書!L175,"M/D"))</f>
        <v/>
      </c>
      <c r="J176" s="672"/>
      <c r="K176" s="672" t="str">
        <f>IF(ISBLANK(発行依頼書!M175),"",TEXT(発行依頼書!M175,"M/D"))</f>
        <v/>
      </c>
      <c r="L176" s="672"/>
      <c r="M176" s="672" t="str">
        <f>IF(ISBLANK(発行依頼書!N175),"",TEXT(発行依頼書!N175,"M/D"))</f>
        <v/>
      </c>
      <c r="N176" s="672"/>
      <c r="O176" s="672" t="str">
        <f>IF(ISBLANK(発行依頼書!O175),"",TEXT(発行依頼書!O175,"M/D"))</f>
        <v/>
      </c>
      <c r="P176" s="672"/>
      <c r="Q176" s="672" t="str">
        <f>IF(ISBLANK(発行依頼書!P175),"",TEXT(発行依頼書!P175,"M/D"))</f>
        <v/>
      </c>
      <c r="R176" s="672"/>
      <c r="S176" s="672" t="str">
        <f>IF(ISBLANK(発行依頼書!Q175),"",TEXT(発行依頼書!Q175,"M/D"))</f>
        <v/>
      </c>
      <c r="T176" s="672"/>
      <c r="U176" s="672" t="str">
        <f>IF(ISBLANK(発行依頼書!R175),"",TEXT(発行依頼書!R175,"M/D"))</f>
        <v/>
      </c>
      <c r="V176" s="672"/>
      <c r="W176" s="672" t="str">
        <f>IF(ISBLANK(発行依頼書!S175),"",TEXT(発行依頼書!S175,"M/D"))</f>
        <v/>
      </c>
      <c r="X176" s="672"/>
      <c r="Y176" s="672" t="str">
        <f>IF(ISBLANK(発行依頼書!T175),"",TEXT(発行依頼書!T175,"M/D"))</f>
        <v/>
      </c>
      <c r="Z176" s="672"/>
      <c r="AA176" s="672" t="str">
        <f>IF(ISBLANK(発行依頼書!U175),"",TEXT(発行依頼書!U175,"M/D"))</f>
        <v/>
      </c>
      <c r="AB176" s="673"/>
      <c r="AC176" s="674"/>
      <c r="AD176" s="672"/>
      <c r="AE176" s="673"/>
      <c r="AF176" s="667"/>
      <c r="AG176" s="668"/>
      <c r="AH176" s="668"/>
      <c r="AI176" s="669"/>
      <c r="AJ176" s="10"/>
    </row>
    <row r="177" spans="1:36" ht="17.25" customHeight="1" x14ac:dyDescent="0.15">
      <c r="A177" s="7"/>
      <c r="B177" s="670" t="str">
        <f>IF(ISBLANK(発行依頼書!F175),"",発行依頼書!F175)</f>
        <v/>
      </c>
      <c r="C177" s="663"/>
      <c r="D177" s="663"/>
      <c r="E177" s="663"/>
      <c r="F177" s="663"/>
      <c r="G177" s="663"/>
      <c r="H177" s="671"/>
      <c r="I177" s="680" t="str">
        <f>IF(ISBLANK(発行依頼書!L176),"",発行依頼書!L176)</f>
        <v/>
      </c>
      <c r="J177" s="678"/>
      <c r="K177" s="678" t="str">
        <f>IF(ISBLANK(発行依頼書!M176),"",発行依頼書!M176)</f>
        <v/>
      </c>
      <c r="L177" s="678"/>
      <c r="M177" s="678" t="str">
        <f>IF(ISBLANK(発行依頼書!N176),"",発行依頼書!N176)</f>
        <v/>
      </c>
      <c r="N177" s="678"/>
      <c r="O177" s="678" t="str">
        <f>IF(ISBLANK(発行依頼書!O176),"",発行依頼書!O176)</f>
        <v/>
      </c>
      <c r="P177" s="678"/>
      <c r="Q177" s="678" t="str">
        <f>IF(ISBLANK(発行依頼書!P176),"",発行依頼書!P176)</f>
        <v/>
      </c>
      <c r="R177" s="678"/>
      <c r="S177" s="678" t="str">
        <f>IF(ISBLANK(発行依頼書!Q176),"",発行依頼書!Q176)</f>
        <v/>
      </c>
      <c r="T177" s="678"/>
      <c r="U177" s="678" t="str">
        <f>IF(ISBLANK(発行依頼書!R176),"",発行依頼書!R176)</f>
        <v/>
      </c>
      <c r="V177" s="678"/>
      <c r="W177" s="678" t="str">
        <f>IF(ISBLANK(発行依頼書!S176),"",発行依頼書!S176)</f>
        <v/>
      </c>
      <c r="X177" s="678"/>
      <c r="Y177" s="678" t="str">
        <f>IF(ISBLANK(発行依頼書!T176),"",発行依頼書!T176)</f>
        <v/>
      </c>
      <c r="Z177" s="678"/>
      <c r="AA177" s="678" t="str">
        <f>IF(ISBLANK(発行依頼書!U176),"",発行依頼書!U176)</f>
        <v/>
      </c>
      <c r="AB177" s="679"/>
      <c r="AC177" s="680" t="str">
        <f>IF(ISBLANK(発行依頼書!W176),"",発行依頼書!W176)</f>
        <v/>
      </c>
      <c r="AD177" s="678"/>
      <c r="AE177" s="679"/>
      <c r="AF177" s="662" t="str">
        <f>IF(ISBLANK(発行依頼書!X175),"",発行依頼書!X175)</f>
        <v/>
      </c>
      <c r="AG177" s="663"/>
      <c r="AH177" s="663"/>
      <c r="AI177" s="664"/>
      <c r="AJ177" s="10"/>
    </row>
    <row r="178" spans="1:36" ht="17.25" customHeight="1" x14ac:dyDescent="0.15">
      <c r="A178" s="7"/>
      <c r="B178" s="675" t="str">
        <f>IF(ISBLANK(発行依頼書!C177),"",発行依頼書!C177)</f>
        <v/>
      </c>
      <c r="C178" s="676"/>
      <c r="D178" s="676"/>
      <c r="E178" s="676"/>
      <c r="F178" s="676"/>
      <c r="G178" s="676"/>
      <c r="H178" s="677"/>
      <c r="I178" s="674" t="str">
        <f>IF(ISBLANK(発行依頼書!L177),"",TEXT(発行依頼書!L177,"M/D"))</f>
        <v/>
      </c>
      <c r="J178" s="672"/>
      <c r="K178" s="672" t="str">
        <f>IF(ISBLANK(発行依頼書!M177),"",TEXT(発行依頼書!M177,"M/D"))</f>
        <v/>
      </c>
      <c r="L178" s="672"/>
      <c r="M178" s="672" t="str">
        <f>IF(ISBLANK(発行依頼書!N177),"",TEXT(発行依頼書!N177,"M/D"))</f>
        <v/>
      </c>
      <c r="N178" s="672"/>
      <c r="O178" s="672" t="str">
        <f>IF(ISBLANK(発行依頼書!O177),"",TEXT(発行依頼書!O177,"M/D"))</f>
        <v/>
      </c>
      <c r="P178" s="672"/>
      <c r="Q178" s="672" t="str">
        <f>IF(ISBLANK(発行依頼書!P177),"",TEXT(発行依頼書!P177,"M/D"))</f>
        <v/>
      </c>
      <c r="R178" s="672"/>
      <c r="S178" s="672" t="str">
        <f>IF(ISBLANK(発行依頼書!Q177),"",TEXT(発行依頼書!Q177,"M/D"))</f>
        <v/>
      </c>
      <c r="T178" s="672"/>
      <c r="U178" s="672" t="str">
        <f>IF(ISBLANK(発行依頼書!R177),"",TEXT(発行依頼書!R177,"M/D"))</f>
        <v/>
      </c>
      <c r="V178" s="672"/>
      <c r="W178" s="672" t="str">
        <f>IF(ISBLANK(発行依頼書!S177),"",TEXT(発行依頼書!S177,"M/D"))</f>
        <v/>
      </c>
      <c r="X178" s="672"/>
      <c r="Y178" s="672" t="str">
        <f>IF(ISBLANK(発行依頼書!T177),"",TEXT(発行依頼書!T177,"M/D"))</f>
        <v/>
      </c>
      <c r="Z178" s="672"/>
      <c r="AA178" s="672" t="str">
        <f>IF(ISBLANK(発行依頼書!U177),"",TEXT(発行依頼書!U177,"M/D"))</f>
        <v/>
      </c>
      <c r="AB178" s="673"/>
      <c r="AC178" s="674"/>
      <c r="AD178" s="672"/>
      <c r="AE178" s="673"/>
      <c r="AF178" s="667"/>
      <c r="AG178" s="668"/>
      <c r="AH178" s="668"/>
      <c r="AI178" s="669"/>
      <c r="AJ178" s="10"/>
    </row>
    <row r="179" spans="1:36" ht="17.25" customHeight="1" x14ac:dyDescent="0.15">
      <c r="A179" s="7"/>
      <c r="B179" s="670" t="str">
        <f>IF(ISBLANK(発行依頼書!F177),"",発行依頼書!F177)</f>
        <v/>
      </c>
      <c r="C179" s="663"/>
      <c r="D179" s="663"/>
      <c r="E179" s="663"/>
      <c r="F179" s="663"/>
      <c r="G179" s="663"/>
      <c r="H179" s="671"/>
      <c r="I179" s="680" t="str">
        <f>IF(ISBLANK(発行依頼書!L178),"",発行依頼書!L178)</f>
        <v/>
      </c>
      <c r="J179" s="678"/>
      <c r="K179" s="678" t="str">
        <f>IF(ISBLANK(発行依頼書!M178),"",発行依頼書!M178)</f>
        <v/>
      </c>
      <c r="L179" s="678"/>
      <c r="M179" s="678" t="str">
        <f>IF(ISBLANK(発行依頼書!N178),"",発行依頼書!N178)</f>
        <v/>
      </c>
      <c r="N179" s="678"/>
      <c r="O179" s="678" t="str">
        <f>IF(ISBLANK(発行依頼書!O178),"",発行依頼書!O178)</f>
        <v/>
      </c>
      <c r="P179" s="678"/>
      <c r="Q179" s="678" t="str">
        <f>IF(ISBLANK(発行依頼書!P178),"",発行依頼書!P178)</f>
        <v/>
      </c>
      <c r="R179" s="678"/>
      <c r="S179" s="678" t="str">
        <f>IF(ISBLANK(発行依頼書!Q178),"",発行依頼書!Q178)</f>
        <v/>
      </c>
      <c r="T179" s="678"/>
      <c r="U179" s="678" t="str">
        <f>IF(ISBLANK(発行依頼書!R178),"",発行依頼書!R178)</f>
        <v/>
      </c>
      <c r="V179" s="678"/>
      <c r="W179" s="678" t="str">
        <f>IF(ISBLANK(発行依頼書!S178),"",発行依頼書!S178)</f>
        <v/>
      </c>
      <c r="X179" s="678"/>
      <c r="Y179" s="678" t="str">
        <f>IF(ISBLANK(発行依頼書!T178),"",発行依頼書!T178)</f>
        <v/>
      </c>
      <c r="Z179" s="678"/>
      <c r="AA179" s="678" t="str">
        <f>IF(ISBLANK(発行依頼書!U178),"",発行依頼書!U178)</f>
        <v/>
      </c>
      <c r="AB179" s="679"/>
      <c r="AC179" s="680" t="str">
        <f>IF(ISBLANK(発行依頼書!W178),"",発行依頼書!W178)</f>
        <v/>
      </c>
      <c r="AD179" s="678"/>
      <c r="AE179" s="679"/>
      <c r="AF179" s="662" t="str">
        <f>IF(ISBLANK(発行依頼書!X177),"",発行依頼書!X177)</f>
        <v/>
      </c>
      <c r="AG179" s="663"/>
      <c r="AH179" s="663"/>
      <c r="AI179" s="664"/>
      <c r="AJ179" s="10"/>
    </row>
    <row r="180" spans="1:36" ht="17.25" customHeight="1" x14ac:dyDescent="0.15">
      <c r="A180" s="7"/>
      <c r="B180" s="675" t="str">
        <f>IF(ISBLANK(発行依頼書!C179),"",発行依頼書!C179)</f>
        <v/>
      </c>
      <c r="C180" s="676"/>
      <c r="D180" s="676"/>
      <c r="E180" s="676"/>
      <c r="F180" s="676"/>
      <c r="G180" s="676"/>
      <c r="H180" s="677"/>
      <c r="I180" s="674" t="str">
        <f>IF(ISBLANK(発行依頼書!L179),"",TEXT(発行依頼書!L179,"M/D"))</f>
        <v/>
      </c>
      <c r="J180" s="672"/>
      <c r="K180" s="672" t="str">
        <f>IF(ISBLANK(発行依頼書!M179),"",TEXT(発行依頼書!M179,"M/D"))</f>
        <v/>
      </c>
      <c r="L180" s="672"/>
      <c r="M180" s="672" t="str">
        <f>IF(ISBLANK(発行依頼書!N179),"",TEXT(発行依頼書!N179,"M/D"))</f>
        <v/>
      </c>
      <c r="N180" s="672"/>
      <c r="O180" s="672" t="str">
        <f>IF(ISBLANK(発行依頼書!O179),"",TEXT(発行依頼書!O179,"M/D"))</f>
        <v/>
      </c>
      <c r="P180" s="672"/>
      <c r="Q180" s="672" t="str">
        <f>IF(ISBLANK(発行依頼書!P179),"",TEXT(発行依頼書!P179,"M/D"))</f>
        <v/>
      </c>
      <c r="R180" s="672"/>
      <c r="S180" s="672" t="str">
        <f>IF(ISBLANK(発行依頼書!Q179),"",TEXT(発行依頼書!Q179,"M/D"))</f>
        <v/>
      </c>
      <c r="T180" s="672"/>
      <c r="U180" s="672" t="str">
        <f>IF(ISBLANK(発行依頼書!R179),"",TEXT(発行依頼書!R179,"M/D"))</f>
        <v/>
      </c>
      <c r="V180" s="672"/>
      <c r="W180" s="672" t="str">
        <f>IF(ISBLANK(発行依頼書!S179),"",TEXT(発行依頼書!S179,"M/D"))</f>
        <v/>
      </c>
      <c r="X180" s="672"/>
      <c r="Y180" s="672" t="str">
        <f>IF(ISBLANK(発行依頼書!T179),"",TEXT(発行依頼書!T179,"M/D"))</f>
        <v/>
      </c>
      <c r="Z180" s="672"/>
      <c r="AA180" s="672" t="str">
        <f>IF(ISBLANK(発行依頼書!U179),"",TEXT(発行依頼書!U179,"M/D"))</f>
        <v/>
      </c>
      <c r="AB180" s="673"/>
      <c r="AC180" s="674"/>
      <c r="AD180" s="672"/>
      <c r="AE180" s="673"/>
      <c r="AF180" s="667"/>
      <c r="AG180" s="668"/>
      <c r="AH180" s="668"/>
      <c r="AI180" s="669"/>
      <c r="AJ180" s="10"/>
    </row>
    <row r="181" spans="1:36" ht="17.25" customHeight="1" x14ac:dyDescent="0.15">
      <c r="A181" s="7"/>
      <c r="B181" s="670" t="str">
        <f>IF(ISBLANK(発行依頼書!F179),"",発行依頼書!F179)</f>
        <v/>
      </c>
      <c r="C181" s="663"/>
      <c r="D181" s="663"/>
      <c r="E181" s="663"/>
      <c r="F181" s="663"/>
      <c r="G181" s="663"/>
      <c r="H181" s="671"/>
      <c r="I181" s="680" t="str">
        <f>IF(ISBLANK(発行依頼書!L180),"",発行依頼書!L180)</f>
        <v/>
      </c>
      <c r="J181" s="678"/>
      <c r="K181" s="678" t="str">
        <f>IF(ISBLANK(発行依頼書!M180),"",発行依頼書!M180)</f>
        <v/>
      </c>
      <c r="L181" s="678"/>
      <c r="M181" s="678" t="str">
        <f>IF(ISBLANK(発行依頼書!N180),"",発行依頼書!N180)</f>
        <v/>
      </c>
      <c r="N181" s="678"/>
      <c r="O181" s="678" t="str">
        <f>IF(ISBLANK(発行依頼書!O180),"",発行依頼書!O180)</f>
        <v/>
      </c>
      <c r="P181" s="678"/>
      <c r="Q181" s="678" t="str">
        <f>IF(ISBLANK(発行依頼書!P180),"",発行依頼書!P180)</f>
        <v/>
      </c>
      <c r="R181" s="678"/>
      <c r="S181" s="678" t="str">
        <f>IF(ISBLANK(発行依頼書!Q180),"",発行依頼書!Q180)</f>
        <v/>
      </c>
      <c r="T181" s="678"/>
      <c r="U181" s="678" t="str">
        <f>IF(ISBLANK(発行依頼書!R180),"",発行依頼書!R180)</f>
        <v/>
      </c>
      <c r="V181" s="678"/>
      <c r="W181" s="678" t="str">
        <f>IF(ISBLANK(発行依頼書!S180),"",発行依頼書!S180)</f>
        <v/>
      </c>
      <c r="X181" s="678"/>
      <c r="Y181" s="678" t="str">
        <f>IF(ISBLANK(発行依頼書!T180),"",発行依頼書!T180)</f>
        <v/>
      </c>
      <c r="Z181" s="678"/>
      <c r="AA181" s="678" t="str">
        <f>IF(ISBLANK(発行依頼書!U180),"",発行依頼書!U180)</f>
        <v/>
      </c>
      <c r="AB181" s="679"/>
      <c r="AC181" s="680" t="str">
        <f>IF(ISBLANK(発行依頼書!W180),"",発行依頼書!W180)</f>
        <v/>
      </c>
      <c r="AD181" s="678"/>
      <c r="AE181" s="679"/>
      <c r="AF181" s="662" t="str">
        <f>IF(ISBLANK(発行依頼書!X179),"",発行依頼書!X179)</f>
        <v/>
      </c>
      <c r="AG181" s="663"/>
      <c r="AH181" s="663"/>
      <c r="AI181" s="664"/>
      <c r="AJ181" s="10"/>
    </row>
    <row r="182" spans="1:36" ht="17.25" customHeight="1" x14ac:dyDescent="0.15">
      <c r="A182" s="7"/>
      <c r="B182" s="675" t="str">
        <f>IF(ISBLANK(発行依頼書!C181),"",発行依頼書!C181)</f>
        <v/>
      </c>
      <c r="C182" s="676"/>
      <c r="D182" s="676"/>
      <c r="E182" s="676"/>
      <c r="F182" s="676"/>
      <c r="G182" s="676"/>
      <c r="H182" s="677"/>
      <c r="I182" s="674" t="str">
        <f>IF(ISBLANK(発行依頼書!L181),"",TEXT(発行依頼書!L181,"M/D"))</f>
        <v/>
      </c>
      <c r="J182" s="672"/>
      <c r="K182" s="672" t="str">
        <f>IF(ISBLANK(発行依頼書!M181),"",TEXT(発行依頼書!M181,"M/D"))</f>
        <v/>
      </c>
      <c r="L182" s="672"/>
      <c r="M182" s="672" t="str">
        <f>IF(ISBLANK(発行依頼書!N181),"",TEXT(発行依頼書!N181,"M/D"))</f>
        <v/>
      </c>
      <c r="N182" s="672"/>
      <c r="O182" s="672" t="str">
        <f>IF(ISBLANK(発行依頼書!O181),"",TEXT(発行依頼書!O181,"M/D"))</f>
        <v/>
      </c>
      <c r="P182" s="672"/>
      <c r="Q182" s="672" t="str">
        <f>IF(ISBLANK(発行依頼書!P181),"",TEXT(発行依頼書!P181,"M/D"))</f>
        <v/>
      </c>
      <c r="R182" s="672"/>
      <c r="S182" s="672" t="str">
        <f>IF(ISBLANK(発行依頼書!Q181),"",TEXT(発行依頼書!Q181,"M/D"))</f>
        <v/>
      </c>
      <c r="T182" s="672"/>
      <c r="U182" s="672" t="str">
        <f>IF(ISBLANK(発行依頼書!R181),"",TEXT(発行依頼書!R181,"M/D"))</f>
        <v/>
      </c>
      <c r="V182" s="672"/>
      <c r="W182" s="672" t="str">
        <f>IF(ISBLANK(発行依頼書!S181),"",TEXT(発行依頼書!S181,"M/D"))</f>
        <v/>
      </c>
      <c r="X182" s="672"/>
      <c r="Y182" s="672" t="str">
        <f>IF(ISBLANK(発行依頼書!T181),"",TEXT(発行依頼書!T181,"M/D"))</f>
        <v/>
      </c>
      <c r="Z182" s="672"/>
      <c r="AA182" s="672" t="str">
        <f>IF(ISBLANK(発行依頼書!U181),"",TEXT(発行依頼書!U181,"M/D"))</f>
        <v/>
      </c>
      <c r="AB182" s="673"/>
      <c r="AC182" s="674"/>
      <c r="AD182" s="672"/>
      <c r="AE182" s="673"/>
      <c r="AF182" s="667"/>
      <c r="AG182" s="668"/>
      <c r="AH182" s="668"/>
      <c r="AI182" s="669"/>
      <c r="AJ182" s="10"/>
    </row>
    <row r="183" spans="1:36" ht="17.25" customHeight="1" x14ac:dyDescent="0.15">
      <c r="A183" s="7"/>
      <c r="B183" s="670" t="str">
        <f>IF(ISBLANK(発行依頼書!F181),"",発行依頼書!F181)</f>
        <v/>
      </c>
      <c r="C183" s="663"/>
      <c r="D183" s="663"/>
      <c r="E183" s="663"/>
      <c r="F183" s="663"/>
      <c r="G183" s="663"/>
      <c r="H183" s="671"/>
      <c r="I183" s="680" t="str">
        <f>IF(ISBLANK(発行依頼書!L182),"",発行依頼書!L182)</f>
        <v/>
      </c>
      <c r="J183" s="678"/>
      <c r="K183" s="678" t="str">
        <f>IF(ISBLANK(発行依頼書!M182),"",発行依頼書!M182)</f>
        <v/>
      </c>
      <c r="L183" s="678"/>
      <c r="M183" s="678" t="str">
        <f>IF(ISBLANK(発行依頼書!N182),"",発行依頼書!N182)</f>
        <v/>
      </c>
      <c r="N183" s="678"/>
      <c r="O183" s="678" t="str">
        <f>IF(ISBLANK(発行依頼書!O182),"",発行依頼書!O182)</f>
        <v/>
      </c>
      <c r="P183" s="678"/>
      <c r="Q183" s="678" t="str">
        <f>IF(ISBLANK(発行依頼書!P182),"",発行依頼書!P182)</f>
        <v/>
      </c>
      <c r="R183" s="678"/>
      <c r="S183" s="678" t="str">
        <f>IF(ISBLANK(発行依頼書!Q182),"",発行依頼書!Q182)</f>
        <v/>
      </c>
      <c r="T183" s="678"/>
      <c r="U183" s="678" t="str">
        <f>IF(ISBLANK(発行依頼書!R182),"",発行依頼書!R182)</f>
        <v/>
      </c>
      <c r="V183" s="678"/>
      <c r="W183" s="678" t="str">
        <f>IF(ISBLANK(発行依頼書!S182),"",発行依頼書!S182)</f>
        <v/>
      </c>
      <c r="X183" s="678"/>
      <c r="Y183" s="678" t="str">
        <f>IF(ISBLANK(発行依頼書!T182),"",発行依頼書!T182)</f>
        <v/>
      </c>
      <c r="Z183" s="678"/>
      <c r="AA183" s="678" t="str">
        <f>IF(ISBLANK(発行依頼書!U182),"",発行依頼書!U182)</f>
        <v/>
      </c>
      <c r="AB183" s="679"/>
      <c r="AC183" s="680" t="str">
        <f>IF(ISBLANK(発行依頼書!W182),"",発行依頼書!W182)</f>
        <v/>
      </c>
      <c r="AD183" s="678"/>
      <c r="AE183" s="679"/>
      <c r="AF183" s="662" t="str">
        <f>IF(ISBLANK(発行依頼書!X181),"",発行依頼書!X181)</f>
        <v/>
      </c>
      <c r="AG183" s="663"/>
      <c r="AH183" s="663"/>
      <c r="AI183" s="664"/>
      <c r="AJ183" s="10"/>
    </row>
    <row r="184" spans="1:36" ht="17.25" customHeight="1" x14ac:dyDescent="0.15">
      <c r="A184" s="7"/>
      <c r="B184" s="675" t="str">
        <f>IF(ISBLANK(発行依頼書!C183),"",発行依頼書!C183)</f>
        <v/>
      </c>
      <c r="C184" s="676"/>
      <c r="D184" s="676"/>
      <c r="E184" s="676"/>
      <c r="F184" s="676"/>
      <c r="G184" s="676"/>
      <c r="H184" s="677"/>
      <c r="I184" s="674" t="str">
        <f>IF(ISBLANK(発行依頼書!L183),"",TEXT(発行依頼書!L183,"M/D"))</f>
        <v/>
      </c>
      <c r="J184" s="672"/>
      <c r="K184" s="672" t="str">
        <f>IF(ISBLANK(発行依頼書!M183),"",TEXT(発行依頼書!M183,"M/D"))</f>
        <v/>
      </c>
      <c r="L184" s="672"/>
      <c r="M184" s="672" t="str">
        <f>IF(ISBLANK(発行依頼書!N183),"",TEXT(発行依頼書!N183,"M/D"))</f>
        <v/>
      </c>
      <c r="N184" s="672"/>
      <c r="O184" s="672" t="str">
        <f>IF(ISBLANK(発行依頼書!O183),"",TEXT(発行依頼書!O183,"M/D"))</f>
        <v/>
      </c>
      <c r="P184" s="672"/>
      <c r="Q184" s="672" t="str">
        <f>IF(ISBLANK(発行依頼書!P183),"",TEXT(発行依頼書!P183,"M/D"))</f>
        <v/>
      </c>
      <c r="R184" s="672"/>
      <c r="S184" s="672" t="str">
        <f>IF(ISBLANK(発行依頼書!Q183),"",TEXT(発行依頼書!Q183,"M/D"))</f>
        <v/>
      </c>
      <c r="T184" s="672"/>
      <c r="U184" s="672" t="str">
        <f>IF(ISBLANK(発行依頼書!R183),"",TEXT(発行依頼書!R183,"M/D"))</f>
        <v/>
      </c>
      <c r="V184" s="672"/>
      <c r="W184" s="672" t="str">
        <f>IF(ISBLANK(発行依頼書!S183),"",TEXT(発行依頼書!S183,"M/D"))</f>
        <v/>
      </c>
      <c r="X184" s="672"/>
      <c r="Y184" s="672" t="str">
        <f>IF(ISBLANK(発行依頼書!T183),"",TEXT(発行依頼書!T183,"M/D"))</f>
        <v/>
      </c>
      <c r="Z184" s="672"/>
      <c r="AA184" s="672" t="str">
        <f>IF(ISBLANK(発行依頼書!U183),"",TEXT(発行依頼書!U183,"M/D"))</f>
        <v/>
      </c>
      <c r="AB184" s="673"/>
      <c r="AC184" s="674"/>
      <c r="AD184" s="672"/>
      <c r="AE184" s="673"/>
      <c r="AF184" s="667"/>
      <c r="AG184" s="668"/>
      <c r="AH184" s="668"/>
      <c r="AI184" s="669"/>
      <c r="AJ184" s="10"/>
    </row>
    <row r="185" spans="1:36" ht="17.25" customHeight="1" x14ac:dyDescent="0.15">
      <c r="A185" s="7"/>
      <c r="B185" s="670" t="str">
        <f>IF(ISBLANK(発行依頼書!F183),"",発行依頼書!F183)</f>
        <v/>
      </c>
      <c r="C185" s="663"/>
      <c r="D185" s="663"/>
      <c r="E185" s="663"/>
      <c r="F185" s="663"/>
      <c r="G185" s="663"/>
      <c r="H185" s="671"/>
      <c r="I185" s="680" t="str">
        <f>IF(ISBLANK(発行依頼書!L184),"",発行依頼書!L184)</f>
        <v/>
      </c>
      <c r="J185" s="678"/>
      <c r="K185" s="678" t="str">
        <f>IF(ISBLANK(発行依頼書!M184),"",発行依頼書!M184)</f>
        <v/>
      </c>
      <c r="L185" s="678"/>
      <c r="M185" s="678" t="str">
        <f>IF(ISBLANK(発行依頼書!N184),"",発行依頼書!N184)</f>
        <v/>
      </c>
      <c r="N185" s="678"/>
      <c r="O185" s="678" t="str">
        <f>IF(ISBLANK(発行依頼書!O184),"",発行依頼書!O184)</f>
        <v/>
      </c>
      <c r="P185" s="678"/>
      <c r="Q185" s="678" t="str">
        <f>IF(ISBLANK(発行依頼書!P184),"",発行依頼書!P184)</f>
        <v/>
      </c>
      <c r="R185" s="678"/>
      <c r="S185" s="678" t="str">
        <f>IF(ISBLANK(発行依頼書!Q184),"",発行依頼書!Q184)</f>
        <v/>
      </c>
      <c r="T185" s="678"/>
      <c r="U185" s="678" t="str">
        <f>IF(ISBLANK(発行依頼書!R184),"",発行依頼書!R184)</f>
        <v/>
      </c>
      <c r="V185" s="678"/>
      <c r="W185" s="678" t="str">
        <f>IF(ISBLANK(発行依頼書!S184),"",発行依頼書!S184)</f>
        <v/>
      </c>
      <c r="X185" s="678"/>
      <c r="Y185" s="678" t="str">
        <f>IF(ISBLANK(発行依頼書!T184),"",発行依頼書!T184)</f>
        <v/>
      </c>
      <c r="Z185" s="678"/>
      <c r="AA185" s="678" t="str">
        <f>IF(ISBLANK(発行依頼書!U184),"",発行依頼書!U184)</f>
        <v/>
      </c>
      <c r="AB185" s="679"/>
      <c r="AC185" s="680" t="str">
        <f>IF(ISBLANK(発行依頼書!W184),"",発行依頼書!W184)</f>
        <v/>
      </c>
      <c r="AD185" s="678"/>
      <c r="AE185" s="679"/>
      <c r="AF185" s="662" t="str">
        <f>IF(ISBLANK(発行依頼書!X183),"",発行依頼書!X183)</f>
        <v/>
      </c>
      <c r="AG185" s="663"/>
      <c r="AH185" s="663"/>
      <c r="AI185" s="664"/>
      <c r="AJ185" s="10"/>
    </row>
    <row r="186" spans="1:36" ht="17.25" customHeight="1" x14ac:dyDescent="0.15">
      <c r="A186" s="7"/>
      <c r="B186" s="675" t="str">
        <f>IF(ISBLANK(発行依頼書!C185),"",発行依頼書!C185)</f>
        <v/>
      </c>
      <c r="C186" s="676"/>
      <c r="D186" s="676"/>
      <c r="E186" s="676"/>
      <c r="F186" s="676"/>
      <c r="G186" s="676"/>
      <c r="H186" s="677"/>
      <c r="I186" s="674" t="str">
        <f>IF(ISBLANK(発行依頼書!L185),"",TEXT(発行依頼書!L185,"M/D"))</f>
        <v/>
      </c>
      <c r="J186" s="672"/>
      <c r="K186" s="672" t="str">
        <f>IF(ISBLANK(発行依頼書!M185),"",TEXT(発行依頼書!M185,"M/D"))</f>
        <v/>
      </c>
      <c r="L186" s="672"/>
      <c r="M186" s="672" t="str">
        <f>IF(ISBLANK(発行依頼書!N185),"",TEXT(発行依頼書!N185,"M/D"))</f>
        <v/>
      </c>
      <c r="N186" s="672"/>
      <c r="O186" s="672" t="str">
        <f>IF(ISBLANK(発行依頼書!O185),"",TEXT(発行依頼書!O185,"M/D"))</f>
        <v/>
      </c>
      <c r="P186" s="672"/>
      <c r="Q186" s="672" t="str">
        <f>IF(ISBLANK(発行依頼書!P185),"",TEXT(発行依頼書!P185,"M/D"))</f>
        <v/>
      </c>
      <c r="R186" s="672"/>
      <c r="S186" s="672" t="str">
        <f>IF(ISBLANK(発行依頼書!Q185),"",TEXT(発行依頼書!Q185,"M/D"))</f>
        <v/>
      </c>
      <c r="T186" s="672"/>
      <c r="U186" s="672" t="str">
        <f>IF(ISBLANK(発行依頼書!R185),"",TEXT(発行依頼書!R185,"M/D"))</f>
        <v/>
      </c>
      <c r="V186" s="672"/>
      <c r="W186" s="672" t="str">
        <f>IF(ISBLANK(発行依頼書!S185),"",TEXT(発行依頼書!S185,"M/D"))</f>
        <v/>
      </c>
      <c r="X186" s="672"/>
      <c r="Y186" s="672" t="str">
        <f>IF(ISBLANK(発行依頼書!T185),"",TEXT(発行依頼書!T185,"M/D"))</f>
        <v/>
      </c>
      <c r="Z186" s="672"/>
      <c r="AA186" s="672" t="str">
        <f>IF(ISBLANK(発行依頼書!U185),"",TEXT(発行依頼書!U185,"M/D"))</f>
        <v/>
      </c>
      <c r="AB186" s="673"/>
      <c r="AC186" s="674"/>
      <c r="AD186" s="672"/>
      <c r="AE186" s="673"/>
      <c r="AF186" s="667"/>
      <c r="AG186" s="668"/>
      <c r="AH186" s="668"/>
      <c r="AI186" s="669"/>
      <c r="AJ186" s="10"/>
    </row>
    <row r="187" spans="1:36" ht="17.25" customHeight="1" x14ac:dyDescent="0.15">
      <c r="A187" s="7"/>
      <c r="B187" s="670" t="str">
        <f>IF(ISBLANK(発行依頼書!F185),"",発行依頼書!F185)</f>
        <v/>
      </c>
      <c r="C187" s="663"/>
      <c r="D187" s="663"/>
      <c r="E187" s="663"/>
      <c r="F187" s="663"/>
      <c r="G187" s="663"/>
      <c r="H187" s="671"/>
      <c r="I187" s="680" t="str">
        <f>IF(ISBLANK(発行依頼書!L186),"",発行依頼書!L186)</f>
        <v/>
      </c>
      <c r="J187" s="678"/>
      <c r="K187" s="678" t="str">
        <f>IF(ISBLANK(発行依頼書!M186),"",発行依頼書!M186)</f>
        <v/>
      </c>
      <c r="L187" s="678"/>
      <c r="M187" s="678" t="str">
        <f>IF(ISBLANK(発行依頼書!N186),"",発行依頼書!N186)</f>
        <v/>
      </c>
      <c r="N187" s="678"/>
      <c r="O187" s="678" t="str">
        <f>IF(ISBLANK(発行依頼書!O186),"",発行依頼書!O186)</f>
        <v/>
      </c>
      <c r="P187" s="678"/>
      <c r="Q187" s="678" t="str">
        <f>IF(ISBLANK(発行依頼書!P186),"",発行依頼書!P186)</f>
        <v/>
      </c>
      <c r="R187" s="678"/>
      <c r="S187" s="678" t="str">
        <f>IF(ISBLANK(発行依頼書!Q186),"",発行依頼書!Q186)</f>
        <v/>
      </c>
      <c r="T187" s="678"/>
      <c r="U187" s="678" t="str">
        <f>IF(ISBLANK(発行依頼書!R186),"",発行依頼書!R186)</f>
        <v/>
      </c>
      <c r="V187" s="678"/>
      <c r="W187" s="678" t="str">
        <f>IF(ISBLANK(発行依頼書!S186),"",発行依頼書!S186)</f>
        <v/>
      </c>
      <c r="X187" s="678"/>
      <c r="Y187" s="678" t="str">
        <f>IF(ISBLANK(発行依頼書!T186),"",発行依頼書!T186)</f>
        <v/>
      </c>
      <c r="Z187" s="678"/>
      <c r="AA187" s="678" t="str">
        <f>IF(ISBLANK(発行依頼書!U186),"",発行依頼書!U186)</f>
        <v/>
      </c>
      <c r="AB187" s="679"/>
      <c r="AC187" s="680" t="str">
        <f>IF(ISBLANK(発行依頼書!W186),"",発行依頼書!W186)</f>
        <v/>
      </c>
      <c r="AD187" s="678"/>
      <c r="AE187" s="679"/>
      <c r="AF187" s="662" t="str">
        <f>IF(ISBLANK(発行依頼書!X185),"",発行依頼書!X185)</f>
        <v/>
      </c>
      <c r="AG187" s="663"/>
      <c r="AH187" s="663"/>
      <c r="AI187" s="664"/>
      <c r="AJ187" s="10"/>
    </row>
    <row r="188" spans="1:36" ht="17.25" customHeight="1" x14ac:dyDescent="0.15">
      <c r="A188" s="7"/>
      <c r="B188" s="675" t="str">
        <f>IF(ISBLANK(発行依頼書!C187),"",発行依頼書!C187)</f>
        <v/>
      </c>
      <c r="C188" s="676"/>
      <c r="D188" s="676"/>
      <c r="E188" s="676"/>
      <c r="F188" s="676"/>
      <c r="G188" s="676"/>
      <c r="H188" s="677"/>
      <c r="I188" s="674" t="str">
        <f>IF(ISBLANK(発行依頼書!L187),"",TEXT(発行依頼書!L187,"M/D"))</f>
        <v/>
      </c>
      <c r="J188" s="672"/>
      <c r="K188" s="672" t="str">
        <f>IF(ISBLANK(発行依頼書!M187),"",TEXT(発行依頼書!M187,"M/D"))</f>
        <v/>
      </c>
      <c r="L188" s="672"/>
      <c r="M188" s="672" t="str">
        <f>IF(ISBLANK(発行依頼書!N187),"",TEXT(発行依頼書!N187,"M/D"))</f>
        <v/>
      </c>
      <c r="N188" s="672"/>
      <c r="O188" s="672" t="str">
        <f>IF(ISBLANK(発行依頼書!O187),"",TEXT(発行依頼書!O187,"M/D"))</f>
        <v/>
      </c>
      <c r="P188" s="672"/>
      <c r="Q188" s="672" t="str">
        <f>IF(ISBLANK(発行依頼書!P187),"",TEXT(発行依頼書!P187,"M/D"))</f>
        <v/>
      </c>
      <c r="R188" s="672"/>
      <c r="S188" s="672" t="str">
        <f>IF(ISBLANK(発行依頼書!Q187),"",TEXT(発行依頼書!Q187,"M/D"))</f>
        <v/>
      </c>
      <c r="T188" s="672"/>
      <c r="U188" s="672" t="str">
        <f>IF(ISBLANK(発行依頼書!R187),"",TEXT(発行依頼書!R187,"M/D"))</f>
        <v/>
      </c>
      <c r="V188" s="672"/>
      <c r="W188" s="672" t="str">
        <f>IF(ISBLANK(発行依頼書!S187),"",TEXT(発行依頼書!S187,"M/D"))</f>
        <v/>
      </c>
      <c r="X188" s="672"/>
      <c r="Y188" s="672" t="str">
        <f>IF(ISBLANK(発行依頼書!T187),"",TEXT(発行依頼書!T187,"M/D"))</f>
        <v/>
      </c>
      <c r="Z188" s="672"/>
      <c r="AA188" s="672" t="str">
        <f>IF(ISBLANK(発行依頼書!U187),"",TEXT(発行依頼書!U187,"M/D"))</f>
        <v/>
      </c>
      <c r="AB188" s="673"/>
      <c r="AC188" s="674"/>
      <c r="AD188" s="672"/>
      <c r="AE188" s="673"/>
      <c r="AF188" s="667"/>
      <c r="AG188" s="668"/>
      <c r="AH188" s="668"/>
      <c r="AI188" s="669"/>
      <c r="AJ188" s="10"/>
    </row>
    <row r="189" spans="1:36" ht="17.25" customHeight="1" x14ac:dyDescent="0.15">
      <c r="A189" s="7"/>
      <c r="B189" s="670" t="str">
        <f>IF(ISBLANK(発行依頼書!F187),"",発行依頼書!F187)</f>
        <v/>
      </c>
      <c r="C189" s="663"/>
      <c r="D189" s="663"/>
      <c r="E189" s="663"/>
      <c r="F189" s="663"/>
      <c r="G189" s="663"/>
      <c r="H189" s="671"/>
      <c r="I189" s="680" t="str">
        <f>IF(ISBLANK(発行依頼書!L188),"",発行依頼書!L188)</f>
        <v/>
      </c>
      <c r="J189" s="678"/>
      <c r="K189" s="678" t="str">
        <f>IF(ISBLANK(発行依頼書!M188),"",発行依頼書!M188)</f>
        <v/>
      </c>
      <c r="L189" s="678"/>
      <c r="M189" s="678" t="str">
        <f>IF(ISBLANK(発行依頼書!N188),"",発行依頼書!N188)</f>
        <v/>
      </c>
      <c r="N189" s="678"/>
      <c r="O189" s="678" t="str">
        <f>IF(ISBLANK(発行依頼書!O188),"",発行依頼書!O188)</f>
        <v/>
      </c>
      <c r="P189" s="678"/>
      <c r="Q189" s="678" t="str">
        <f>IF(ISBLANK(発行依頼書!P188),"",発行依頼書!P188)</f>
        <v/>
      </c>
      <c r="R189" s="678"/>
      <c r="S189" s="678" t="str">
        <f>IF(ISBLANK(発行依頼書!Q188),"",発行依頼書!Q188)</f>
        <v/>
      </c>
      <c r="T189" s="678"/>
      <c r="U189" s="678" t="str">
        <f>IF(ISBLANK(発行依頼書!R188),"",発行依頼書!R188)</f>
        <v/>
      </c>
      <c r="V189" s="678"/>
      <c r="W189" s="678" t="str">
        <f>IF(ISBLANK(発行依頼書!S188),"",発行依頼書!S188)</f>
        <v/>
      </c>
      <c r="X189" s="678"/>
      <c r="Y189" s="678" t="str">
        <f>IF(ISBLANK(発行依頼書!T188),"",発行依頼書!T188)</f>
        <v/>
      </c>
      <c r="Z189" s="678"/>
      <c r="AA189" s="678" t="str">
        <f>IF(ISBLANK(発行依頼書!U188),"",発行依頼書!U188)</f>
        <v/>
      </c>
      <c r="AB189" s="679"/>
      <c r="AC189" s="680" t="str">
        <f>IF(ISBLANK(発行依頼書!W188),"",発行依頼書!W188)</f>
        <v/>
      </c>
      <c r="AD189" s="678"/>
      <c r="AE189" s="679"/>
      <c r="AF189" s="662" t="str">
        <f>IF(ISBLANK(発行依頼書!X187),"",発行依頼書!X187)</f>
        <v/>
      </c>
      <c r="AG189" s="663"/>
      <c r="AH189" s="663"/>
      <c r="AI189" s="664"/>
      <c r="AJ189" s="10"/>
    </row>
    <row r="190" spans="1:36" ht="17.25" customHeight="1" x14ac:dyDescent="0.15">
      <c r="A190" s="7"/>
      <c r="B190" s="675" t="str">
        <f>IF(ISBLANK(発行依頼書!C189),"",発行依頼書!C189)</f>
        <v/>
      </c>
      <c r="C190" s="676"/>
      <c r="D190" s="676"/>
      <c r="E190" s="676"/>
      <c r="F190" s="676"/>
      <c r="G190" s="676"/>
      <c r="H190" s="677"/>
      <c r="I190" s="674" t="str">
        <f>IF(ISBLANK(発行依頼書!L189),"",TEXT(発行依頼書!L189,"M/D"))</f>
        <v/>
      </c>
      <c r="J190" s="672"/>
      <c r="K190" s="672" t="str">
        <f>IF(ISBLANK(発行依頼書!M189),"",TEXT(発行依頼書!M189,"M/D"))</f>
        <v/>
      </c>
      <c r="L190" s="672"/>
      <c r="M190" s="672" t="str">
        <f>IF(ISBLANK(発行依頼書!N189),"",TEXT(発行依頼書!N189,"M/D"))</f>
        <v/>
      </c>
      <c r="N190" s="672"/>
      <c r="O190" s="672" t="str">
        <f>IF(ISBLANK(発行依頼書!O189),"",TEXT(発行依頼書!O189,"M/D"))</f>
        <v/>
      </c>
      <c r="P190" s="672"/>
      <c r="Q190" s="672" t="str">
        <f>IF(ISBLANK(発行依頼書!P189),"",TEXT(発行依頼書!P189,"M/D"))</f>
        <v/>
      </c>
      <c r="R190" s="672"/>
      <c r="S190" s="672" t="str">
        <f>IF(ISBLANK(発行依頼書!Q189),"",TEXT(発行依頼書!Q189,"M/D"))</f>
        <v/>
      </c>
      <c r="T190" s="672"/>
      <c r="U190" s="672" t="str">
        <f>IF(ISBLANK(発行依頼書!R189),"",TEXT(発行依頼書!R189,"M/D"))</f>
        <v/>
      </c>
      <c r="V190" s="672"/>
      <c r="W190" s="672" t="str">
        <f>IF(ISBLANK(発行依頼書!S189),"",TEXT(発行依頼書!S189,"M/D"))</f>
        <v/>
      </c>
      <c r="X190" s="672"/>
      <c r="Y190" s="672" t="str">
        <f>IF(ISBLANK(発行依頼書!T189),"",TEXT(発行依頼書!T189,"M/D"))</f>
        <v/>
      </c>
      <c r="Z190" s="672"/>
      <c r="AA190" s="672" t="str">
        <f>IF(ISBLANK(発行依頼書!U189),"",TEXT(発行依頼書!U189,"M/D"))</f>
        <v/>
      </c>
      <c r="AB190" s="673"/>
      <c r="AC190" s="674"/>
      <c r="AD190" s="672"/>
      <c r="AE190" s="673"/>
      <c r="AF190" s="667"/>
      <c r="AG190" s="668"/>
      <c r="AH190" s="668"/>
      <c r="AI190" s="669"/>
      <c r="AJ190" s="10"/>
    </row>
    <row r="191" spans="1:36" ht="17.25" customHeight="1" x14ac:dyDescent="0.15">
      <c r="A191" s="7"/>
      <c r="B191" s="670" t="str">
        <f>IF(ISBLANK(発行依頼書!F189),"",発行依頼書!F189)</f>
        <v/>
      </c>
      <c r="C191" s="663"/>
      <c r="D191" s="663"/>
      <c r="E191" s="663"/>
      <c r="F191" s="663"/>
      <c r="G191" s="663"/>
      <c r="H191" s="671"/>
      <c r="I191" s="680" t="str">
        <f>IF(ISBLANK(発行依頼書!L190),"",発行依頼書!L190)</f>
        <v/>
      </c>
      <c r="J191" s="678"/>
      <c r="K191" s="678" t="str">
        <f>IF(ISBLANK(発行依頼書!M190),"",発行依頼書!M190)</f>
        <v/>
      </c>
      <c r="L191" s="678"/>
      <c r="M191" s="678" t="str">
        <f>IF(ISBLANK(発行依頼書!N190),"",発行依頼書!N190)</f>
        <v/>
      </c>
      <c r="N191" s="678"/>
      <c r="O191" s="678" t="str">
        <f>IF(ISBLANK(発行依頼書!O190),"",発行依頼書!O190)</f>
        <v/>
      </c>
      <c r="P191" s="678"/>
      <c r="Q191" s="678" t="str">
        <f>IF(ISBLANK(発行依頼書!P190),"",発行依頼書!P190)</f>
        <v/>
      </c>
      <c r="R191" s="678"/>
      <c r="S191" s="678" t="str">
        <f>IF(ISBLANK(発行依頼書!Q190),"",発行依頼書!Q190)</f>
        <v/>
      </c>
      <c r="T191" s="678"/>
      <c r="U191" s="678" t="str">
        <f>IF(ISBLANK(発行依頼書!R190),"",発行依頼書!R190)</f>
        <v/>
      </c>
      <c r="V191" s="678"/>
      <c r="W191" s="678" t="str">
        <f>IF(ISBLANK(発行依頼書!S190),"",発行依頼書!S190)</f>
        <v/>
      </c>
      <c r="X191" s="678"/>
      <c r="Y191" s="678" t="str">
        <f>IF(ISBLANK(発行依頼書!T190),"",発行依頼書!T190)</f>
        <v/>
      </c>
      <c r="Z191" s="678"/>
      <c r="AA191" s="678" t="str">
        <f>IF(ISBLANK(発行依頼書!U190),"",発行依頼書!U190)</f>
        <v/>
      </c>
      <c r="AB191" s="679"/>
      <c r="AC191" s="680" t="str">
        <f>IF(ISBLANK(発行依頼書!W190),"",発行依頼書!W190)</f>
        <v/>
      </c>
      <c r="AD191" s="678"/>
      <c r="AE191" s="679"/>
      <c r="AF191" s="662" t="str">
        <f>IF(ISBLANK(発行依頼書!X189),"",発行依頼書!X189)</f>
        <v/>
      </c>
      <c r="AG191" s="663"/>
      <c r="AH191" s="663"/>
      <c r="AI191" s="664"/>
      <c r="AJ191" s="10"/>
    </row>
    <row r="192" spans="1:36" ht="17.25" customHeight="1" x14ac:dyDescent="0.15">
      <c r="A192" s="7"/>
      <c r="B192" s="675" t="str">
        <f>IF(ISBLANK(発行依頼書!C191),"",発行依頼書!C191)</f>
        <v/>
      </c>
      <c r="C192" s="676"/>
      <c r="D192" s="676"/>
      <c r="E192" s="676"/>
      <c r="F192" s="676"/>
      <c r="G192" s="676"/>
      <c r="H192" s="677"/>
      <c r="I192" s="674" t="str">
        <f>IF(ISBLANK(発行依頼書!L191),"",TEXT(発行依頼書!L191,"M/D"))</f>
        <v/>
      </c>
      <c r="J192" s="672"/>
      <c r="K192" s="672" t="str">
        <f>IF(ISBLANK(発行依頼書!M191),"",TEXT(発行依頼書!M191,"M/D"))</f>
        <v/>
      </c>
      <c r="L192" s="672"/>
      <c r="M192" s="672" t="str">
        <f>IF(ISBLANK(発行依頼書!N191),"",TEXT(発行依頼書!N191,"M/D"))</f>
        <v/>
      </c>
      <c r="N192" s="672"/>
      <c r="O192" s="672" t="str">
        <f>IF(ISBLANK(発行依頼書!O191),"",TEXT(発行依頼書!O191,"M/D"))</f>
        <v/>
      </c>
      <c r="P192" s="672"/>
      <c r="Q192" s="672" t="str">
        <f>IF(ISBLANK(発行依頼書!P191),"",TEXT(発行依頼書!P191,"M/D"))</f>
        <v/>
      </c>
      <c r="R192" s="672"/>
      <c r="S192" s="672" t="str">
        <f>IF(ISBLANK(発行依頼書!Q191),"",TEXT(発行依頼書!Q191,"M/D"))</f>
        <v/>
      </c>
      <c r="T192" s="672"/>
      <c r="U192" s="672" t="str">
        <f>IF(ISBLANK(発行依頼書!R191),"",TEXT(発行依頼書!R191,"M/D"))</f>
        <v/>
      </c>
      <c r="V192" s="672"/>
      <c r="W192" s="672" t="str">
        <f>IF(ISBLANK(発行依頼書!S191),"",TEXT(発行依頼書!S191,"M/D"))</f>
        <v/>
      </c>
      <c r="X192" s="672"/>
      <c r="Y192" s="672" t="str">
        <f>IF(ISBLANK(発行依頼書!T191),"",TEXT(発行依頼書!T191,"M/D"))</f>
        <v/>
      </c>
      <c r="Z192" s="672"/>
      <c r="AA192" s="672" t="str">
        <f>IF(ISBLANK(発行依頼書!U191),"",TEXT(発行依頼書!U191,"M/D"))</f>
        <v/>
      </c>
      <c r="AB192" s="673"/>
      <c r="AC192" s="674"/>
      <c r="AD192" s="672"/>
      <c r="AE192" s="673"/>
      <c r="AF192" s="667"/>
      <c r="AG192" s="668"/>
      <c r="AH192" s="668"/>
      <c r="AI192" s="669"/>
      <c r="AJ192" s="10"/>
    </row>
    <row r="193" spans="1:36" ht="17.25" customHeight="1" x14ac:dyDescent="0.15">
      <c r="A193" s="7"/>
      <c r="B193" s="670" t="str">
        <f>IF(ISBLANK(発行依頼書!F191),"",発行依頼書!F191)</f>
        <v/>
      </c>
      <c r="C193" s="663"/>
      <c r="D193" s="663"/>
      <c r="E193" s="663"/>
      <c r="F193" s="663"/>
      <c r="G193" s="663"/>
      <c r="H193" s="671"/>
      <c r="I193" s="680" t="str">
        <f>IF(ISBLANK(発行依頼書!L192),"",発行依頼書!L192)</f>
        <v/>
      </c>
      <c r="J193" s="678"/>
      <c r="K193" s="678" t="str">
        <f>IF(ISBLANK(発行依頼書!M192),"",発行依頼書!M192)</f>
        <v/>
      </c>
      <c r="L193" s="678"/>
      <c r="M193" s="678" t="str">
        <f>IF(ISBLANK(発行依頼書!N192),"",発行依頼書!N192)</f>
        <v/>
      </c>
      <c r="N193" s="678"/>
      <c r="O193" s="678" t="str">
        <f>IF(ISBLANK(発行依頼書!O192),"",発行依頼書!O192)</f>
        <v/>
      </c>
      <c r="P193" s="678"/>
      <c r="Q193" s="678" t="str">
        <f>IF(ISBLANK(発行依頼書!P192),"",発行依頼書!P192)</f>
        <v/>
      </c>
      <c r="R193" s="678"/>
      <c r="S193" s="678" t="str">
        <f>IF(ISBLANK(発行依頼書!Q192),"",発行依頼書!Q192)</f>
        <v/>
      </c>
      <c r="T193" s="678"/>
      <c r="U193" s="678" t="str">
        <f>IF(ISBLANK(発行依頼書!R192),"",発行依頼書!R192)</f>
        <v/>
      </c>
      <c r="V193" s="678"/>
      <c r="W193" s="678" t="str">
        <f>IF(ISBLANK(発行依頼書!S192),"",発行依頼書!S192)</f>
        <v/>
      </c>
      <c r="X193" s="678"/>
      <c r="Y193" s="678" t="str">
        <f>IF(ISBLANK(発行依頼書!T192),"",発行依頼書!T192)</f>
        <v/>
      </c>
      <c r="Z193" s="678"/>
      <c r="AA193" s="678" t="str">
        <f>IF(ISBLANK(発行依頼書!U192),"",発行依頼書!U192)</f>
        <v/>
      </c>
      <c r="AB193" s="679"/>
      <c r="AC193" s="680" t="str">
        <f>IF(ISBLANK(発行依頼書!W192),"",発行依頼書!W192)</f>
        <v/>
      </c>
      <c r="AD193" s="678"/>
      <c r="AE193" s="679"/>
      <c r="AF193" s="662" t="str">
        <f>IF(ISBLANK(発行依頼書!X191),"",発行依頼書!X191)</f>
        <v/>
      </c>
      <c r="AG193" s="663"/>
      <c r="AH193" s="663"/>
      <c r="AI193" s="664"/>
      <c r="AJ193" s="10"/>
    </row>
    <row r="194" spans="1:36" ht="17.25" customHeight="1" x14ac:dyDescent="0.15">
      <c r="A194" s="7"/>
      <c r="B194" s="665" t="str">
        <f>IF(ISBLANK(発行依頼書!C193),"",発行依頼書!C193)</f>
        <v/>
      </c>
      <c r="C194" s="666"/>
      <c r="D194" s="666"/>
      <c r="E194" s="666"/>
      <c r="F194" s="666"/>
      <c r="G194" s="666"/>
      <c r="H194" s="666"/>
      <c r="I194" s="657" t="str">
        <f>IF(ISBLANK(発行依頼書!L193),"",TEXT(発行依頼書!L193,"M/D"))</f>
        <v/>
      </c>
      <c r="J194" s="655"/>
      <c r="K194" s="654" t="str">
        <f>IF(ISBLANK(発行依頼書!M193),"",TEXT(発行依頼書!M193,"M/D"))</f>
        <v/>
      </c>
      <c r="L194" s="655"/>
      <c r="M194" s="654" t="str">
        <f>IF(ISBLANK(発行依頼書!N193),"",TEXT(発行依頼書!N193,"M/D"))</f>
        <v/>
      </c>
      <c r="N194" s="655"/>
      <c r="O194" s="654" t="str">
        <f>IF(ISBLANK(発行依頼書!O193),"",TEXT(発行依頼書!O193,"M/D"))</f>
        <v/>
      </c>
      <c r="P194" s="655"/>
      <c r="Q194" s="654" t="str">
        <f>IF(ISBLANK(発行依頼書!P193),"",TEXT(発行依頼書!P193,"M/D"))</f>
        <v/>
      </c>
      <c r="R194" s="655"/>
      <c r="S194" s="654" t="str">
        <f>IF(ISBLANK(発行依頼書!Q193),"",TEXT(発行依頼書!Q193,"M/D"))</f>
        <v/>
      </c>
      <c r="T194" s="655"/>
      <c r="U194" s="654" t="str">
        <f>IF(ISBLANK(発行依頼書!R193),"",TEXT(発行依頼書!R193,"M/D"))</f>
        <v/>
      </c>
      <c r="V194" s="655"/>
      <c r="W194" s="654" t="str">
        <f>IF(ISBLANK(発行依頼書!S193),"",TEXT(発行依頼書!S193,"M/D"))</f>
        <v/>
      </c>
      <c r="X194" s="655"/>
      <c r="Y194" s="654" t="str">
        <f>IF(ISBLANK(発行依頼書!T193),"",TEXT(発行依頼書!T193,"M/D"))</f>
        <v/>
      </c>
      <c r="Z194" s="655"/>
      <c r="AA194" s="654" t="str">
        <f>IF(ISBLANK(発行依頼書!U193),"",TEXT(発行依頼書!U193,"M/D"))</f>
        <v/>
      </c>
      <c r="AB194" s="656"/>
      <c r="AC194" s="657"/>
      <c r="AD194" s="658"/>
      <c r="AE194" s="656"/>
      <c r="AF194" s="651"/>
      <c r="AG194" s="651"/>
      <c r="AH194" s="651"/>
      <c r="AI194" s="652"/>
      <c r="AJ194" s="10"/>
    </row>
    <row r="195" spans="1:36" ht="17.25" customHeight="1" x14ac:dyDescent="0.15">
      <c r="A195" s="7"/>
      <c r="B195" s="670" t="str">
        <f>IF(ISBLANK(発行依頼書!F193),"",発行依頼書!F193)</f>
        <v/>
      </c>
      <c r="C195" s="663"/>
      <c r="D195" s="663"/>
      <c r="E195" s="663"/>
      <c r="F195" s="663"/>
      <c r="G195" s="663"/>
      <c r="H195" s="671"/>
      <c r="I195" s="680" t="str">
        <f>IF(ISBLANK(発行依頼書!L194),"",発行依頼書!L194)</f>
        <v/>
      </c>
      <c r="J195" s="678"/>
      <c r="K195" s="678" t="str">
        <f>IF(ISBLANK(発行依頼書!M194),"",発行依頼書!M194)</f>
        <v/>
      </c>
      <c r="L195" s="678"/>
      <c r="M195" s="678" t="str">
        <f>IF(ISBLANK(発行依頼書!N194),"",発行依頼書!N194)</f>
        <v/>
      </c>
      <c r="N195" s="678"/>
      <c r="O195" s="678" t="str">
        <f>IF(ISBLANK(発行依頼書!O194),"",発行依頼書!O194)</f>
        <v/>
      </c>
      <c r="P195" s="678"/>
      <c r="Q195" s="678" t="str">
        <f>IF(ISBLANK(発行依頼書!P194),"",発行依頼書!P194)</f>
        <v/>
      </c>
      <c r="R195" s="678"/>
      <c r="S195" s="678" t="str">
        <f>IF(ISBLANK(発行依頼書!Q194),"",発行依頼書!Q194)</f>
        <v/>
      </c>
      <c r="T195" s="678"/>
      <c r="U195" s="678" t="str">
        <f>IF(ISBLANK(発行依頼書!R194),"",発行依頼書!R194)</f>
        <v/>
      </c>
      <c r="V195" s="678"/>
      <c r="W195" s="678" t="str">
        <f>IF(ISBLANK(発行依頼書!S194),"",発行依頼書!S194)</f>
        <v/>
      </c>
      <c r="X195" s="678"/>
      <c r="Y195" s="678" t="str">
        <f>IF(ISBLANK(発行依頼書!T194),"",発行依頼書!T194)</f>
        <v/>
      </c>
      <c r="Z195" s="678"/>
      <c r="AA195" s="678" t="str">
        <f>IF(ISBLANK(発行依頼書!U194),"",発行依頼書!U194)</f>
        <v/>
      </c>
      <c r="AB195" s="679"/>
      <c r="AC195" s="680" t="str">
        <f>IF(ISBLANK(発行依頼書!W194),"",発行依頼書!W194)</f>
        <v/>
      </c>
      <c r="AD195" s="678"/>
      <c r="AE195" s="679"/>
      <c r="AF195" s="662" t="str">
        <f>IF(ISBLANK(発行依頼書!X193),"",発行依頼書!X193)</f>
        <v/>
      </c>
      <c r="AG195" s="663"/>
      <c r="AH195" s="663"/>
      <c r="AI195" s="664"/>
      <c r="AJ195" s="10"/>
    </row>
    <row r="196" spans="1:36" ht="17.25" customHeight="1" x14ac:dyDescent="0.15">
      <c r="A196" s="7"/>
      <c r="B196" s="675" t="str">
        <f>IF(ISBLANK(発行依頼書!C195),"",発行依頼書!C195)</f>
        <v/>
      </c>
      <c r="C196" s="676"/>
      <c r="D196" s="676"/>
      <c r="E196" s="676"/>
      <c r="F196" s="676"/>
      <c r="G196" s="676"/>
      <c r="H196" s="677"/>
      <c r="I196" s="674" t="str">
        <f>IF(ISBLANK(発行依頼書!L195),"",TEXT(発行依頼書!L195,"M/D"))</f>
        <v/>
      </c>
      <c r="J196" s="672"/>
      <c r="K196" s="672" t="str">
        <f>IF(ISBLANK(発行依頼書!M195),"",TEXT(発行依頼書!M195,"M/D"))</f>
        <v/>
      </c>
      <c r="L196" s="672"/>
      <c r="M196" s="672" t="str">
        <f>IF(ISBLANK(発行依頼書!N195),"",TEXT(発行依頼書!N195,"M/D"))</f>
        <v/>
      </c>
      <c r="N196" s="672"/>
      <c r="O196" s="672" t="str">
        <f>IF(ISBLANK(発行依頼書!O195),"",TEXT(発行依頼書!O195,"M/D"))</f>
        <v/>
      </c>
      <c r="P196" s="672"/>
      <c r="Q196" s="672" t="str">
        <f>IF(ISBLANK(発行依頼書!P195),"",TEXT(発行依頼書!P195,"M/D"))</f>
        <v/>
      </c>
      <c r="R196" s="672"/>
      <c r="S196" s="672" t="str">
        <f>IF(ISBLANK(発行依頼書!Q195),"",TEXT(発行依頼書!Q195,"M/D"))</f>
        <v/>
      </c>
      <c r="T196" s="672"/>
      <c r="U196" s="672" t="str">
        <f>IF(ISBLANK(発行依頼書!R195),"",TEXT(発行依頼書!R195,"M/D"))</f>
        <v/>
      </c>
      <c r="V196" s="672"/>
      <c r="W196" s="672" t="str">
        <f>IF(ISBLANK(発行依頼書!S195),"",TEXT(発行依頼書!S195,"M/D"))</f>
        <v/>
      </c>
      <c r="X196" s="672"/>
      <c r="Y196" s="672" t="str">
        <f>IF(ISBLANK(発行依頼書!T195),"",TEXT(発行依頼書!T195,"M/D"))</f>
        <v/>
      </c>
      <c r="Z196" s="672"/>
      <c r="AA196" s="672" t="str">
        <f>IF(ISBLANK(発行依頼書!U195),"",TEXT(発行依頼書!U195,"M/D"))</f>
        <v/>
      </c>
      <c r="AB196" s="673"/>
      <c r="AC196" s="674"/>
      <c r="AD196" s="672"/>
      <c r="AE196" s="673"/>
      <c r="AF196" s="667"/>
      <c r="AG196" s="668"/>
      <c r="AH196" s="668"/>
      <c r="AI196" s="669"/>
      <c r="AJ196" s="10"/>
    </row>
    <row r="197" spans="1:36" ht="17.25" customHeight="1" x14ac:dyDescent="0.15">
      <c r="A197" s="7"/>
      <c r="B197" s="670" t="str">
        <f>IF(ISBLANK(発行依頼書!F195),"",発行依頼書!F195)</f>
        <v/>
      </c>
      <c r="C197" s="663"/>
      <c r="D197" s="663"/>
      <c r="E197" s="663"/>
      <c r="F197" s="663"/>
      <c r="G197" s="663"/>
      <c r="H197" s="671"/>
      <c r="I197" s="680" t="str">
        <f>IF(ISBLANK(発行依頼書!L196),"",発行依頼書!L196)</f>
        <v/>
      </c>
      <c r="J197" s="678"/>
      <c r="K197" s="678" t="str">
        <f>IF(ISBLANK(発行依頼書!M196),"",発行依頼書!M196)</f>
        <v/>
      </c>
      <c r="L197" s="678"/>
      <c r="M197" s="678" t="str">
        <f>IF(ISBLANK(発行依頼書!N196),"",発行依頼書!N196)</f>
        <v/>
      </c>
      <c r="N197" s="678"/>
      <c r="O197" s="678" t="str">
        <f>IF(ISBLANK(発行依頼書!O196),"",発行依頼書!O196)</f>
        <v/>
      </c>
      <c r="P197" s="678"/>
      <c r="Q197" s="678" t="str">
        <f>IF(ISBLANK(発行依頼書!P196),"",発行依頼書!P196)</f>
        <v/>
      </c>
      <c r="R197" s="678"/>
      <c r="S197" s="678" t="str">
        <f>IF(ISBLANK(発行依頼書!Q196),"",発行依頼書!Q196)</f>
        <v/>
      </c>
      <c r="T197" s="678"/>
      <c r="U197" s="678" t="str">
        <f>IF(ISBLANK(発行依頼書!R196),"",発行依頼書!R196)</f>
        <v/>
      </c>
      <c r="V197" s="678"/>
      <c r="W197" s="678" t="str">
        <f>IF(ISBLANK(発行依頼書!S196),"",発行依頼書!S196)</f>
        <v/>
      </c>
      <c r="X197" s="678"/>
      <c r="Y197" s="678" t="str">
        <f>IF(ISBLANK(発行依頼書!T196),"",発行依頼書!T196)</f>
        <v/>
      </c>
      <c r="Z197" s="678"/>
      <c r="AA197" s="678" t="str">
        <f>IF(ISBLANK(発行依頼書!U196),"",発行依頼書!U196)</f>
        <v/>
      </c>
      <c r="AB197" s="679"/>
      <c r="AC197" s="680" t="str">
        <f>IF(ISBLANK(発行依頼書!W196),"",発行依頼書!W196)</f>
        <v/>
      </c>
      <c r="AD197" s="678"/>
      <c r="AE197" s="679"/>
      <c r="AF197" s="662" t="str">
        <f>IF(ISBLANK(発行依頼書!X195),"",発行依頼書!X195)</f>
        <v/>
      </c>
      <c r="AG197" s="663"/>
      <c r="AH197" s="663"/>
      <c r="AI197" s="664"/>
      <c r="AJ197" s="10"/>
    </row>
    <row r="198" spans="1:36" ht="17.25" customHeight="1" x14ac:dyDescent="0.15">
      <c r="A198" s="7"/>
      <c r="B198" s="675" t="str">
        <f>IF(ISBLANK(発行依頼書!C197),"",発行依頼書!C197)</f>
        <v/>
      </c>
      <c r="C198" s="676"/>
      <c r="D198" s="676"/>
      <c r="E198" s="676"/>
      <c r="F198" s="676"/>
      <c r="G198" s="676"/>
      <c r="H198" s="677"/>
      <c r="I198" s="674" t="str">
        <f>IF(ISBLANK(発行依頼書!L197),"",TEXT(発行依頼書!L197,"M/D"))</f>
        <v/>
      </c>
      <c r="J198" s="672"/>
      <c r="K198" s="672" t="str">
        <f>IF(ISBLANK(発行依頼書!M197),"",TEXT(発行依頼書!M197,"M/D"))</f>
        <v/>
      </c>
      <c r="L198" s="672"/>
      <c r="M198" s="672" t="str">
        <f>IF(ISBLANK(発行依頼書!N197),"",TEXT(発行依頼書!N197,"M/D"))</f>
        <v/>
      </c>
      <c r="N198" s="672"/>
      <c r="O198" s="672" t="str">
        <f>IF(ISBLANK(発行依頼書!O197),"",TEXT(発行依頼書!O197,"M/D"))</f>
        <v/>
      </c>
      <c r="P198" s="672"/>
      <c r="Q198" s="672" t="str">
        <f>IF(ISBLANK(発行依頼書!P197),"",TEXT(発行依頼書!P197,"M/D"))</f>
        <v/>
      </c>
      <c r="R198" s="672"/>
      <c r="S198" s="672" t="str">
        <f>IF(ISBLANK(発行依頼書!Q197),"",TEXT(発行依頼書!Q197,"M/D"))</f>
        <v/>
      </c>
      <c r="T198" s="672"/>
      <c r="U198" s="672" t="str">
        <f>IF(ISBLANK(発行依頼書!R197),"",TEXT(発行依頼書!R197,"M/D"))</f>
        <v/>
      </c>
      <c r="V198" s="672"/>
      <c r="W198" s="672" t="str">
        <f>IF(ISBLANK(発行依頼書!S197),"",TEXT(発行依頼書!S197,"M/D"))</f>
        <v/>
      </c>
      <c r="X198" s="672"/>
      <c r="Y198" s="672" t="str">
        <f>IF(ISBLANK(発行依頼書!T197),"",TEXT(発行依頼書!T197,"M/D"))</f>
        <v/>
      </c>
      <c r="Z198" s="672"/>
      <c r="AA198" s="672" t="str">
        <f>IF(ISBLANK(発行依頼書!U197),"",TEXT(発行依頼書!U197,"M/D"))</f>
        <v/>
      </c>
      <c r="AB198" s="673"/>
      <c r="AC198" s="674"/>
      <c r="AD198" s="672"/>
      <c r="AE198" s="673"/>
      <c r="AF198" s="667"/>
      <c r="AG198" s="668"/>
      <c r="AH198" s="668"/>
      <c r="AI198" s="669"/>
      <c r="AJ198" s="10"/>
    </row>
    <row r="199" spans="1:36" ht="17.25" customHeight="1" x14ac:dyDescent="0.15">
      <c r="A199" s="7"/>
      <c r="B199" s="670" t="str">
        <f>IF(ISBLANK(発行依頼書!F197),"",発行依頼書!F197)</f>
        <v/>
      </c>
      <c r="C199" s="663"/>
      <c r="D199" s="663"/>
      <c r="E199" s="663"/>
      <c r="F199" s="663"/>
      <c r="G199" s="663"/>
      <c r="H199" s="671"/>
      <c r="I199" s="680" t="str">
        <f>IF(ISBLANK(発行依頼書!L198),"",発行依頼書!L198)</f>
        <v/>
      </c>
      <c r="J199" s="678"/>
      <c r="K199" s="678" t="str">
        <f>IF(ISBLANK(発行依頼書!M198),"",発行依頼書!M198)</f>
        <v/>
      </c>
      <c r="L199" s="678"/>
      <c r="M199" s="678" t="str">
        <f>IF(ISBLANK(発行依頼書!N198),"",発行依頼書!N198)</f>
        <v/>
      </c>
      <c r="N199" s="678"/>
      <c r="O199" s="678" t="str">
        <f>IF(ISBLANK(発行依頼書!O198),"",発行依頼書!O198)</f>
        <v/>
      </c>
      <c r="P199" s="678"/>
      <c r="Q199" s="678" t="str">
        <f>IF(ISBLANK(発行依頼書!P198),"",発行依頼書!P198)</f>
        <v/>
      </c>
      <c r="R199" s="678"/>
      <c r="S199" s="678" t="str">
        <f>IF(ISBLANK(発行依頼書!Q198),"",発行依頼書!Q198)</f>
        <v/>
      </c>
      <c r="T199" s="678"/>
      <c r="U199" s="678" t="str">
        <f>IF(ISBLANK(発行依頼書!R198),"",発行依頼書!R198)</f>
        <v/>
      </c>
      <c r="V199" s="678"/>
      <c r="W199" s="678" t="str">
        <f>IF(ISBLANK(発行依頼書!S198),"",発行依頼書!S198)</f>
        <v/>
      </c>
      <c r="X199" s="678"/>
      <c r="Y199" s="678" t="str">
        <f>IF(ISBLANK(発行依頼書!T198),"",発行依頼書!T198)</f>
        <v/>
      </c>
      <c r="Z199" s="678"/>
      <c r="AA199" s="678" t="str">
        <f>IF(ISBLANK(発行依頼書!U198),"",発行依頼書!U198)</f>
        <v/>
      </c>
      <c r="AB199" s="679"/>
      <c r="AC199" s="680" t="str">
        <f>IF(ISBLANK(発行依頼書!W198),"",発行依頼書!W198)</f>
        <v/>
      </c>
      <c r="AD199" s="678"/>
      <c r="AE199" s="679"/>
      <c r="AF199" s="662" t="str">
        <f>IF(ISBLANK(発行依頼書!X197),"",発行依頼書!X197)</f>
        <v/>
      </c>
      <c r="AG199" s="663"/>
      <c r="AH199" s="663"/>
      <c r="AI199" s="664"/>
      <c r="AJ199" s="10"/>
    </row>
    <row r="200" spans="1:36" ht="17.25" customHeight="1" x14ac:dyDescent="0.15">
      <c r="A200" s="7"/>
      <c r="B200" s="675" t="str">
        <f>IF(ISBLANK(発行依頼書!C199),"",発行依頼書!C199)</f>
        <v/>
      </c>
      <c r="C200" s="676"/>
      <c r="D200" s="676"/>
      <c r="E200" s="676"/>
      <c r="F200" s="676"/>
      <c r="G200" s="676"/>
      <c r="H200" s="677"/>
      <c r="I200" s="674" t="str">
        <f>IF(ISBLANK(発行依頼書!L199),"",TEXT(発行依頼書!L199,"M/D"))</f>
        <v/>
      </c>
      <c r="J200" s="672"/>
      <c r="K200" s="672" t="str">
        <f>IF(ISBLANK(発行依頼書!M199),"",TEXT(発行依頼書!M199,"M/D"))</f>
        <v/>
      </c>
      <c r="L200" s="672"/>
      <c r="M200" s="672" t="str">
        <f>IF(ISBLANK(発行依頼書!N199),"",TEXT(発行依頼書!N199,"M/D"))</f>
        <v/>
      </c>
      <c r="N200" s="672"/>
      <c r="O200" s="672" t="str">
        <f>IF(ISBLANK(発行依頼書!O199),"",TEXT(発行依頼書!O199,"M/D"))</f>
        <v/>
      </c>
      <c r="P200" s="672"/>
      <c r="Q200" s="672" t="str">
        <f>IF(ISBLANK(発行依頼書!P199),"",TEXT(発行依頼書!P199,"M/D"))</f>
        <v/>
      </c>
      <c r="R200" s="672"/>
      <c r="S200" s="672" t="str">
        <f>IF(ISBLANK(発行依頼書!Q199),"",TEXT(発行依頼書!Q199,"M/D"))</f>
        <v/>
      </c>
      <c r="T200" s="672"/>
      <c r="U200" s="672" t="str">
        <f>IF(ISBLANK(発行依頼書!R199),"",TEXT(発行依頼書!R199,"M/D"))</f>
        <v/>
      </c>
      <c r="V200" s="672"/>
      <c r="W200" s="672" t="str">
        <f>IF(ISBLANK(発行依頼書!S199),"",TEXT(発行依頼書!S199,"M/D"))</f>
        <v/>
      </c>
      <c r="X200" s="672"/>
      <c r="Y200" s="672" t="str">
        <f>IF(ISBLANK(発行依頼書!T199),"",TEXT(発行依頼書!T199,"M/D"))</f>
        <v/>
      </c>
      <c r="Z200" s="672"/>
      <c r="AA200" s="672" t="str">
        <f>IF(ISBLANK(発行依頼書!U199),"",TEXT(発行依頼書!U199,"M/D"))</f>
        <v/>
      </c>
      <c r="AB200" s="673"/>
      <c r="AC200" s="674"/>
      <c r="AD200" s="672"/>
      <c r="AE200" s="673"/>
      <c r="AF200" s="667"/>
      <c r="AG200" s="668"/>
      <c r="AH200" s="668"/>
      <c r="AI200" s="669"/>
      <c r="AJ200" s="10"/>
    </row>
    <row r="201" spans="1:36" ht="17.25" customHeight="1" x14ac:dyDescent="0.15">
      <c r="A201" s="7"/>
      <c r="B201" s="670" t="str">
        <f>IF(ISBLANK(発行依頼書!F199),"",発行依頼書!F199)</f>
        <v/>
      </c>
      <c r="C201" s="663"/>
      <c r="D201" s="663"/>
      <c r="E201" s="663"/>
      <c r="F201" s="663"/>
      <c r="G201" s="663"/>
      <c r="H201" s="671"/>
      <c r="I201" s="680" t="str">
        <f>IF(ISBLANK(発行依頼書!L200),"",発行依頼書!L200)</f>
        <v/>
      </c>
      <c r="J201" s="678"/>
      <c r="K201" s="678" t="str">
        <f>IF(ISBLANK(発行依頼書!M200),"",発行依頼書!M200)</f>
        <v/>
      </c>
      <c r="L201" s="678"/>
      <c r="M201" s="678" t="str">
        <f>IF(ISBLANK(発行依頼書!N200),"",発行依頼書!N200)</f>
        <v/>
      </c>
      <c r="N201" s="678"/>
      <c r="O201" s="678" t="str">
        <f>IF(ISBLANK(発行依頼書!O200),"",発行依頼書!O200)</f>
        <v/>
      </c>
      <c r="P201" s="678"/>
      <c r="Q201" s="678" t="str">
        <f>IF(ISBLANK(発行依頼書!P200),"",発行依頼書!P200)</f>
        <v/>
      </c>
      <c r="R201" s="678"/>
      <c r="S201" s="678" t="str">
        <f>IF(ISBLANK(発行依頼書!Q200),"",発行依頼書!Q200)</f>
        <v/>
      </c>
      <c r="T201" s="678"/>
      <c r="U201" s="678" t="str">
        <f>IF(ISBLANK(発行依頼書!R200),"",発行依頼書!R200)</f>
        <v/>
      </c>
      <c r="V201" s="678"/>
      <c r="W201" s="678" t="str">
        <f>IF(ISBLANK(発行依頼書!S200),"",発行依頼書!S200)</f>
        <v/>
      </c>
      <c r="X201" s="678"/>
      <c r="Y201" s="678" t="str">
        <f>IF(ISBLANK(発行依頼書!T200),"",発行依頼書!T200)</f>
        <v/>
      </c>
      <c r="Z201" s="678"/>
      <c r="AA201" s="678" t="str">
        <f>IF(ISBLANK(発行依頼書!U200),"",発行依頼書!U200)</f>
        <v/>
      </c>
      <c r="AB201" s="679"/>
      <c r="AC201" s="680" t="str">
        <f>IF(ISBLANK(発行依頼書!W200),"",発行依頼書!W200)</f>
        <v/>
      </c>
      <c r="AD201" s="678"/>
      <c r="AE201" s="679"/>
      <c r="AF201" s="662" t="str">
        <f>IF(ISBLANK(発行依頼書!X199),"",発行依頼書!X199)</f>
        <v/>
      </c>
      <c r="AG201" s="663"/>
      <c r="AH201" s="663"/>
      <c r="AI201" s="664"/>
      <c r="AJ201" s="10"/>
    </row>
    <row r="202" spans="1:36" ht="17.25" customHeight="1" x14ac:dyDescent="0.15">
      <c r="A202" s="7"/>
      <c r="B202" s="675" t="str">
        <f>IF(ISBLANK(発行依頼書!C201),"",発行依頼書!C201)</f>
        <v/>
      </c>
      <c r="C202" s="676"/>
      <c r="D202" s="676"/>
      <c r="E202" s="676"/>
      <c r="F202" s="676"/>
      <c r="G202" s="676"/>
      <c r="H202" s="677"/>
      <c r="I202" s="674" t="str">
        <f>IF(ISBLANK(発行依頼書!L201),"",TEXT(発行依頼書!L201,"M/D"))</f>
        <v/>
      </c>
      <c r="J202" s="672"/>
      <c r="K202" s="672" t="str">
        <f>IF(ISBLANK(発行依頼書!M201),"",TEXT(発行依頼書!M201,"M/D"))</f>
        <v/>
      </c>
      <c r="L202" s="672"/>
      <c r="M202" s="672" t="str">
        <f>IF(ISBLANK(発行依頼書!N201),"",TEXT(発行依頼書!N201,"M/D"))</f>
        <v/>
      </c>
      <c r="N202" s="672"/>
      <c r="O202" s="672" t="str">
        <f>IF(ISBLANK(発行依頼書!O201),"",TEXT(発行依頼書!O201,"M/D"))</f>
        <v/>
      </c>
      <c r="P202" s="672"/>
      <c r="Q202" s="672" t="str">
        <f>IF(ISBLANK(発行依頼書!P201),"",TEXT(発行依頼書!P201,"M/D"))</f>
        <v/>
      </c>
      <c r="R202" s="672"/>
      <c r="S202" s="672" t="str">
        <f>IF(ISBLANK(発行依頼書!Q201),"",TEXT(発行依頼書!Q201,"M/D"))</f>
        <v/>
      </c>
      <c r="T202" s="672"/>
      <c r="U202" s="672" t="str">
        <f>IF(ISBLANK(発行依頼書!R201),"",TEXT(発行依頼書!R201,"M/D"))</f>
        <v/>
      </c>
      <c r="V202" s="672"/>
      <c r="W202" s="672" t="str">
        <f>IF(ISBLANK(発行依頼書!S201),"",TEXT(発行依頼書!S201,"M/D"))</f>
        <v/>
      </c>
      <c r="X202" s="672"/>
      <c r="Y202" s="672" t="str">
        <f>IF(ISBLANK(発行依頼書!T201),"",TEXT(発行依頼書!T201,"M/D"))</f>
        <v/>
      </c>
      <c r="Z202" s="672"/>
      <c r="AA202" s="672" t="str">
        <f>IF(ISBLANK(発行依頼書!U201),"",TEXT(発行依頼書!U201,"M/D"))</f>
        <v/>
      </c>
      <c r="AB202" s="673"/>
      <c r="AC202" s="674"/>
      <c r="AD202" s="672"/>
      <c r="AE202" s="673"/>
      <c r="AF202" s="667"/>
      <c r="AG202" s="668"/>
      <c r="AH202" s="668"/>
      <c r="AI202" s="669"/>
      <c r="AJ202" s="10"/>
    </row>
    <row r="203" spans="1:36" ht="17.25" customHeight="1" x14ac:dyDescent="0.15">
      <c r="A203" s="7"/>
      <c r="B203" s="670" t="str">
        <f>IF(ISBLANK(発行依頼書!F201),"",発行依頼書!F201)</f>
        <v/>
      </c>
      <c r="C203" s="663"/>
      <c r="D203" s="663"/>
      <c r="E203" s="663"/>
      <c r="F203" s="663"/>
      <c r="G203" s="663"/>
      <c r="H203" s="671"/>
      <c r="I203" s="680" t="str">
        <f>IF(ISBLANK(発行依頼書!L202),"",発行依頼書!L202)</f>
        <v/>
      </c>
      <c r="J203" s="678"/>
      <c r="K203" s="678" t="str">
        <f>IF(ISBLANK(発行依頼書!M202),"",発行依頼書!M202)</f>
        <v/>
      </c>
      <c r="L203" s="678"/>
      <c r="M203" s="678" t="str">
        <f>IF(ISBLANK(発行依頼書!N202),"",発行依頼書!N202)</f>
        <v/>
      </c>
      <c r="N203" s="678"/>
      <c r="O203" s="678" t="str">
        <f>IF(ISBLANK(発行依頼書!O202),"",発行依頼書!O202)</f>
        <v/>
      </c>
      <c r="P203" s="678"/>
      <c r="Q203" s="678" t="str">
        <f>IF(ISBLANK(発行依頼書!P202),"",発行依頼書!P202)</f>
        <v/>
      </c>
      <c r="R203" s="678"/>
      <c r="S203" s="678" t="str">
        <f>IF(ISBLANK(発行依頼書!Q202),"",発行依頼書!Q202)</f>
        <v/>
      </c>
      <c r="T203" s="678"/>
      <c r="U203" s="678" t="str">
        <f>IF(ISBLANK(発行依頼書!R202),"",発行依頼書!R202)</f>
        <v/>
      </c>
      <c r="V203" s="678"/>
      <c r="W203" s="678" t="str">
        <f>IF(ISBLANK(発行依頼書!S202),"",発行依頼書!S202)</f>
        <v/>
      </c>
      <c r="X203" s="678"/>
      <c r="Y203" s="678" t="str">
        <f>IF(ISBLANK(発行依頼書!T202),"",発行依頼書!T202)</f>
        <v/>
      </c>
      <c r="Z203" s="678"/>
      <c r="AA203" s="678" t="str">
        <f>IF(ISBLANK(発行依頼書!U202),"",発行依頼書!U202)</f>
        <v/>
      </c>
      <c r="AB203" s="679"/>
      <c r="AC203" s="680" t="str">
        <f>IF(ISBLANK(発行依頼書!W202),"",発行依頼書!W202)</f>
        <v/>
      </c>
      <c r="AD203" s="678"/>
      <c r="AE203" s="679"/>
      <c r="AF203" s="662" t="str">
        <f>IF(ISBLANK(発行依頼書!X201),"",発行依頼書!X201)</f>
        <v/>
      </c>
      <c r="AG203" s="663"/>
      <c r="AH203" s="663"/>
      <c r="AI203" s="664"/>
      <c r="AJ203" s="10"/>
    </row>
    <row r="204" spans="1:36" ht="17.25" customHeight="1" x14ac:dyDescent="0.15">
      <c r="A204" s="7"/>
      <c r="B204" s="675" t="str">
        <f>IF(ISBLANK(発行依頼書!C203),"",発行依頼書!C203)</f>
        <v/>
      </c>
      <c r="C204" s="676"/>
      <c r="D204" s="676"/>
      <c r="E204" s="676"/>
      <c r="F204" s="676"/>
      <c r="G204" s="676"/>
      <c r="H204" s="677"/>
      <c r="I204" s="674" t="str">
        <f>IF(ISBLANK(発行依頼書!L203),"",TEXT(発行依頼書!L203,"M/D"))</f>
        <v/>
      </c>
      <c r="J204" s="672"/>
      <c r="K204" s="672" t="str">
        <f>IF(ISBLANK(発行依頼書!M203),"",TEXT(発行依頼書!M203,"M/D"))</f>
        <v/>
      </c>
      <c r="L204" s="672"/>
      <c r="M204" s="672" t="str">
        <f>IF(ISBLANK(発行依頼書!N203),"",TEXT(発行依頼書!N203,"M/D"))</f>
        <v/>
      </c>
      <c r="N204" s="672"/>
      <c r="O204" s="672" t="str">
        <f>IF(ISBLANK(発行依頼書!O203),"",TEXT(発行依頼書!O203,"M/D"))</f>
        <v/>
      </c>
      <c r="P204" s="672"/>
      <c r="Q204" s="672" t="str">
        <f>IF(ISBLANK(発行依頼書!P203),"",TEXT(発行依頼書!P203,"M/D"))</f>
        <v/>
      </c>
      <c r="R204" s="672"/>
      <c r="S204" s="672" t="str">
        <f>IF(ISBLANK(発行依頼書!Q203),"",TEXT(発行依頼書!Q203,"M/D"))</f>
        <v/>
      </c>
      <c r="T204" s="672"/>
      <c r="U204" s="672" t="str">
        <f>IF(ISBLANK(発行依頼書!R203),"",TEXT(発行依頼書!R203,"M/D"))</f>
        <v/>
      </c>
      <c r="V204" s="672"/>
      <c r="W204" s="672" t="str">
        <f>IF(ISBLANK(発行依頼書!S203),"",TEXT(発行依頼書!S203,"M/D"))</f>
        <v/>
      </c>
      <c r="X204" s="672"/>
      <c r="Y204" s="672" t="str">
        <f>IF(ISBLANK(発行依頼書!T203),"",TEXT(発行依頼書!T203,"M/D"))</f>
        <v/>
      </c>
      <c r="Z204" s="672"/>
      <c r="AA204" s="672" t="str">
        <f>IF(ISBLANK(発行依頼書!U203),"",TEXT(発行依頼書!U203,"M/D"))</f>
        <v/>
      </c>
      <c r="AB204" s="673"/>
      <c r="AC204" s="674"/>
      <c r="AD204" s="672"/>
      <c r="AE204" s="673"/>
      <c r="AF204" s="667"/>
      <c r="AG204" s="668"/>
      <c r="AH204" s="668"/>
      <c r="AI204" s="669"/>
      <c r="AJ204" s="10"/>
    </row>
    <row r="205" spans="1:36" ht="17.25" customHeight="1" x14ac:dyDescent="0.15">
      <c r="A205" s="7"/>
      <c r="B205" s="670" t="str">
        <f>IF(ISBLANK(発行依頼書!F203),"",発行依頼書!F203)</f>
        <v/>
      </c>
      <c r="C205" s="663"/>
      <c r="D205" s="663"/>
      <c r="E205" s="663"/>
      <c r="F205" s="663"/>
      <c r="G205" s="663"/>
      <c r="H205" s="671"/>
      <c r="I205" s="680" t="str">
        <f>IF(ISBLANK(発行依頼書!L204),"",発行依頼書!L204)</f>
        <v/>
      </c>
      <c r="J205" s="678"/>
      <c r="K205" s="678" t="str">
        <f>IF(ISBLANK(発行依頼書!M204),"",発行依頼書!M204)</f>
        <v/>
      </c>
      <c r="L205" s="678"/>
      <c r="M205" s="678" t="str">
        <f>IF(ISBLANK(発行依頼書!N204),"",発行依頼書!N204)</f>
        <v/>
      </c>
      <c r="N205" s="678"/>
      <c r="O205" s="678" t="str">
        <f>IF(ISBLANK(発行依頼書!O204),"",発行依頼書!O204)</f>
        <v/>
      </c>
      <c r="P205" s="678"/>
      <c r="Q205" s="678" t="str">
        <f>IF(ISBLANK(発行依頼書!P204),"",発行依頼書!P204)</f>
        <v/>
      </c>
      <c r="R205" s="678"/>
      <c r="S205" s="678" t="str">
        <f>IF(ISBLANK(発行依頼書!Q204),"",発行依頼書!Q204)</f>
        <v/>
      </c>
      <c r="T205" s="678"/>
      <c r="U205" s="678" t="str">
        <f>IF(ISBLANK(発行依頼書!R204),"",発行依頼書!R204)</f>
        <v/>
      </c>
      <c r="V205" s="678"/>
      <c r="W205" s="678" t="str">
        <f>IF(ISBLANK(発行依頼書!S204),"",発行依頼書!S204)</f>
        <v/>
      </c>
      <c r="X205" s="678"/>
      <c r="Y205" s="678" t="str">
        <f>IF(ISBLANK(発行依頼書!T204),"",発行依頼書!T204)</f>
        <v/>
      </c>
      <c r="Z205" s="678"/>
      <c r="AA205" s="678" t="str">
        <f>IF(ISBLANK(発行依頼書!U204),"",発行依頼書!U204)</f>
        <v/>
      </c>
      <c r="AB205" s="679"/>
      <c r="AC205" s="680" t="str">
        <f>IF(ISBLANK(発行依頼書!W204),"",発行依頼書!W204)</f>
        <v/>
      </c>
      <c r="AD205" s="678"/>
      <c r="AE205" s="679"/>
      <c r="AF205" s="662" t="str">
        <f>IF(ISBLANK(発行依頼書!X203),"",発行依頼書!X203)</f>
        <v/>
      </c>
      <c r="AG205" s="663"/>
      <c r="AH205" s="663"/>
      <c r="AI205" s="664"/>
      <c r="AJ205" s="10"/>
    </row>
    <row r="206" spans="1:36" ht="17.25" customHeight="1" x14ac:dyDescent="0.15">
      <c r="A206" s="7"/>
      <c r="B206" s="675" t="str">
        <f>IF(ISBLANK(発行依頼書!C205),"",発行依頼書!C205)</f>
        <v/>
      </c>
      <c r="C206" s="676"/>
      <c r="D206" s="676"/>
      <c r="E206" s="676"/>
      <c r="F206" s="676"/>
      <c r="G206" s="676"/>
      <c r="H206" s="677"/>
      <c r="I206" s="674" t="str">
        <f>IF(ISBLANK(発行依頼書!L205),"",TEXT(発行依頼書!L205,"M/D"))</f>
        <v/>
      </c>
      <c r="J206" s="672"/>
      <c r="K206" s="672" t="str">
        <f>IF(ISBLANK(発行依頼書!M205),"",TEXT(発行依頼書!M205,"M/D"))</f>
        <v/>
      </c>
      <c r="L206" s="672"/>
      <c r="M206" s="672" t="str">
        <f>IF(ISBLANK(発行依頼書!N205),"",TEXT(発行依頼書!N205,"M/D"))</f>
        <v/>
      </c>
      <c r="N206" s="672"/>
      <c r="O206" s="672" t="str">
        <f>IF(ISBLANK(発行依頼書!O205),"",TEXT(発行依頼書!O205,"M/D"))</f>
        <v/>
      </c>
      <c r="P206" s="672"/>
      <c r="Q206" s="672" t="str">
        <f>IF(ISBLANK(発行依頼書!P205),"",TEXT(発行依頼書!P205,"M/D"))</f>
        <v/>
      </c>
      <c r="R206" s="672"/>
      <c r="S206" s="672" t="str">
        <f>IF(ISBLANK(発行依頼書!Q205),"",TEXT(発行依頼書!Q205,"M/D"))</f>
        <v/>
      </c>
      <c r="T206" s="672"/>
      <c r="U206" s="672" t="str">
        <f>IF(ISBLANK(発行依頼書!R205),"",TEXT(発行依頼書!R205,"M/D"))</f>
        <v/>
      </c>
      <c r="V206" s="672"/>
      <c r="W206" s="672" t="str">
        <f>IF(ISBLANK(発行依頼書!S205),"",TEXT(発行依頼書!S205,"M/D"))</f>
        <v/>
      </c>
      <c r="X206" s="672"/>
      <c r="Y206" s="672" t="str">
        <f>IF(ISBLANK(発行依頼書!T205),"",TEXT(発行依頼書!T205,"M/D"))</f>
        <v/>
      </c>
      <c r="Z206" s="672"/>
      <c r="AA206" s="672" t="str">
        <f>IF(ISBLANK(発行依頼書!U205),"",TEXT(発行依頼書!U205,"M/D"))</f>
        <v/>
      </c>
      <c r="AB206" s="673"/>
      <c r="AC206" s="674"/>
      <c r="AD206" s="672"/>
      <c r="AE206" s="673"/>
      <c r="AF206" s="667"/>
      <c r="AG206" s="668"/>
      <c r="AH206" s="668"/>
      <c r="AI206" s="669"/>
      <c r="AJ206" s="10"/>
    </row>
    <row r="207" spans="1:36" ht="17.25" customHeight="1" x14ac:dyDescent="0.15">
      <c r="A207" s="7"/>
      <c r="B207" s="670" t="str">
        <f>IF(ISBLANK(発行依頼書!F205),"",発行依頼書!F205)</f>
        <v/>
      </c>
      <c r="C207" s="663"/>
      <c r="D207" s="663"/>
      <c r="E207" s="663"/>
      <c r="F207" s="663"/>
      <c r="G207" s="663"/>
      <c r="H207" s="671"/>
      <c r="I207" s="680" t="str">
        <f>IF(ISBLANK(発行依頼書!L206),"",発行依頼書!L206)</f>
        <v/>
      </c>
      <c r="J207" s="678"/>
      <c r="K207" s="678" t="str">
        <f>IF(ISBLANK(発行依頼書!M206),"",発行依頼書!M206)</f>
        <v/>
      </c>
      <c r="L207" s="678"/>
      <c r="M207" s="678" t="str">
        <f>IF(ISBLANK(発行依頼書!N206),"",発行依頼書!N206)</f>
        <v/>
      </c>
      <c r="N207" s="678"/>
      <c r="O207" s="678" t="str">
        <f>IF(ISBLANK(発行依頼書!O206),"",発行依頼書!O206)</f>
        <v/>
      </c>
      <c r="P207" s="678"/>
      <c r="Q207" s="678" t="str">
        <f>IF(ISBLANK(発行依頼書!P206),"",発行依頼書!P206)</f>
        <v/>
      </c>
      <c r="R207" s="678"/>
      <c r="S207" s="678" t="str">
        <f>IF(ISBLANK(発行依頼書!Q206),"",発行依頼書!Q206)</f>
        <v/>
      </c>
      <c r="T207" s="678"/>
      <c r="U207" s="678" t="str">
        <f>IF(ISBLANK(発行依頼書!R206),"",発行依頼書!R206)</f>
        <v/>
      </c>
      <c r="V207" s="678"/>
      <c r="W207" s="678" t="str">
        <f>IF(ISBLANK(発行依頼書!S206),"",発行依頼書!S206)</f>
        <v/>
      </c>
      <c r="X207" s="678"/>
      <c r="Y207" s="678" t="str">
        <f>IF(ISBLANK(発行依頼書!T206),"",発行依頼書!T206)</f>
        <v/>
      </c>
      <c r="Z207" s="678"/>
      <c r="AA207" s="678" t="str">
        <f>IF(ISBLANK(発行依頼書!U206),"",発行依頼書!U206)</f>
        <v/>
      </c>
      <c r="AB207" s="679"/>
      <c r="AC207" s="680" t="str">
        <f>IF(ISBLANK(発行依頼書!W206),"",発行依頼書!W206)</f>
        <v/>
      </c>
      <c r="AD207" s="678"/>
      <c r="AE207" s="679"/>
      <c r="AF207" s="662" t="str">
        <f>IF(ISBLANK(発行依頼書!X205),"",発行依頼書!X205)</f>
        <v/>
      </c>
      <c r="AG207" s="663"/>
      <c r="AH207" s="663"/>
      <c r="AI207" s="664"/>
      <c r="AJ207" s="10"/>
    </row>
    <row r="208" spans="1:36" ht="17.25" customHeight="1" x14ac:dyDescent="0.15">
      <c r="A208" s="7"/>
      <c r="B208" s="665" t="str">
        <f>IF(ISBLANK(発行依頼書!C207),"",発行依頼書!C207)</f>
        <v/>
      </c>
      <c r="C208" s="666"/>
      <c r="D208" s="666"/>
      <c r="E208" s="666"/>
      <c r="F208" s="666"/>
      <c r="G208" s="666"/>
      <c r="H208" s="666"/>
      <c r="I208" s="657" t="str">
        <f>IF(ISBLANK(発行依頼書!L207),"",TEXT(発行依頼書!L207,"M/D"))</f>
        <v/>
      </c>
      <c r="J208" s="655"/>
      <c r="K208" s="654" t="str">
        <f>IF(ISBLANK(発行依頼書!M207),"",TEXT(発行依頼書!M207,"M/D"))</f>
        <v/>
      </c>
      <c r="L208" s="655"/>
      <c r="M208" s="654" t="str">
        <f>IF(ISBLANK(発行依頼書!N207),"",TEXT(発行依頼書!N207,"M/D"))</f>
        <v/>
      </c>
      <c r="N208" s="655"/>
      <c r="O208" s="654" t="str">
        <f>IF(ISBLANK(発行依頼書!O207),"",TEXT(発行依頼書!O207,"M/D"))</f>
        <v/>
      </c>
      <c r="P208" s="655"/>
      <c r="Q208" s="654" t="str">
        <f>IF(ISBLANK(発行依頼書!P207),"",TEXT(発行依頼書!P207,"M/D"))</f>
        <v/>
      </c>
      <c r="R208" s="655"/>
      <c r="S208" s="654" t="str">
        <f>IF(ISBLANK(発行依頼書!Q207),"",TEXT(発行依頼書!Q207,"M/D"))</f>
        <v/>
      </c>
      <c r="T208" s="655"/>
      <c r="U208" s="654" t="str">
        <f>IF(ISBLANK(発行依頼書!R207),"",TEXT(発行依頼書!R207,"M/D"))</f>
        <v/>
      </c>
      <c r="V208" s="655"/>
      <c r="W208" s="654" t="str">
        <f>IF(ISBLANK(発行依頼書!S207),"",TEXT(発行依頼書!S207,"M/D"))</f>
        <v/>
      </c>
      <c r="X208" s="655"/>
      <c r="Y208" s="654" t="str">
        <f>IF(ISBLANK(発行依頼書!T207),"",TEXT(発行依頼書!T207,"M/D"))</f>
        <v/>
      </c>
      <c r="Z208" s="655"/>
      <c r="AA208" s="654" t="str">
        <f>IF(ISBLANK(発行依頼書!U207),"",TEXT(発行依頼書!U207,"M/D"))</f>
        <v/>
      </c>
      <c r="AB208" s="656"/>
      <c r="AC208" s="657"/>
      <c r="AD208" s="658"/>
      <c r="AE208" s="656"/>
      <c r="AF208" s="651"/>
      <c r="AG208" s="651"/>
      <c r="AH208" s="651"/>
      <c r="AI208" s="652"/>
      <c r="AJ208" s="10"/>
    </row>
    <row r="209" spans="1:42" ht="17.25" customHeight="1" x14ac:dyDescent="0.15">
      <c r="A209" s="7"/>
      <c r="B209" s="653" t="str">
        <f>IF(ISBLANK(発行依頼書!F207),"",発行依頼書!F207)</f>
        <v/>
      </c>
      <c r="C209" s="649"/>
      <c r="D209" s="649"/>
      <c r="E209" s="649"/>
      <c r="F209" s="649"/>
      <c r="G209" s="649"/>
      <c r="H209" s="649"/>
      <c r="I209" s="680" t="str">
        <f>IF(ISBLANK(発行依頼書!L208),"",発行依頼書!L208)</f>
        <v/>
      </c>
      <c r="J209" s="678"/>
      <c r="K209" s="678" t="str">
        <f>IF(ISBLANK(発行依頼書!M208),"",発行依頼書!M208)</f>
        <v/>
      </c>
      <c r="L209" s="678"/>
      <c r="M209" s="678" t="str">
        <f>IF(ISBLANK(発行依頼書!N208),"",発行依頼書!N208)</f>
        <v/>
      </c>
      <c r="N209" s="678"/>
      <c r="O209" s="678" t="str">
        <f>IF(ISBLANK(発行依頼書!O208),"",発行依頼書!O208)</f>
        <v/>
      </c>
      <c r="P209" s="678"/>
      <c r="Q209" s="678" t="str">
        <f>IF(ISBLANK(発行依頼書!P208),"",発行依頼書!P208)</f>
        <v/>
      </c>
      <c r="R209" s="678"/>
      <c r="S209" s="678" t="str">
        <f>IF(ISBLANK(発行依頼書!Q208),"",発行依頼書!Q208)</f>
        <v/>
      </c>
      <c r="T209" s="678"/>
      <c r="U209" s="678" t="str">
        <f>IF(ISBLANK(発行依頼書!R208),"",発行依頼書!R208)</f>
        <v/>
      </c>
      <c r="V209" s="678"/>
      <c r="W209" s="678" t="str">
        <f>IF(ISBLANK(発行依頼書!S208),"",発行依頼書!S208)</f>
        <v/>
      </c>
      <c r="X209" s="678"/>
      <c r="Y209" s="678" t="str">
        <f>IF(ISBLANK(発行依頼書!T208),"",発行依頼書!T208)</f>
        <v/>
      </c>
      <c r="Z209" s="678"/>
      <c r="AA209" s="678" t="str">
        <f>IF(ISBLANK(発行依頼書!U208),"",発行依頼書!U208)</f>
        <v/>
      </c>
      <c r="AB209" s="679"/>
      <c r="AC209" s="680" t="str">
        <f>IF(ISBLANK(発行依頼書!W208),"",発行依頼書!W208)</f>
        <v/>
      </c>
      <c r="AD209" s="678"/>
      <c r="AE209" s="679"/>
      <c r="AF209" s="649" t="str">
        <f>IF(ISBLANK(発行依頼書!X207),"",発行依頼書!X207)</f>
        <v/>
      </c>
      <c r="AG209" s="649"/>
      <c r="AH209" s="649"/>
      <c r="AI209" s="650"/>
      <c r="AJ209" s="10"/>
    </row>
    <row r="210" spans="1:42" x14ac:dyDescent="0.15">
      <c r="A210" s="13"/>
      <c r="AI210" s="146" t="str">
        <f>$AB$2</f>
        <v>9991234567-89</v>
      </c>
      <c r="AJ210" s="14"/>
      <c r="AL210" s="47"/>
      <c r="AM210" s="47"/>
      <c r="AN210" s="47"/>
      <c r="AO210" s="47"/>
      <c r="AP210" s="47"/>
    </row>
    <row r="211" spans="1:42" x14ac:dyDescent="0.15">
      <c r="A211" s="13"/>
      <c r="AJ211" s="14"/>
      <c r="AL211" s="47"/>
      <c r="AM211" s="47"/>
      <c r="AN211" s="47"/>
      <c r="AO211" s="47"/>
      <c r="AP211" s="47"/>
    </row>
    <row r="212" spans="1:42" x14ac:dyDescent="0.15">
      <c r="A212" s="21"/>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3"/>
      <c r="AL212" s="47"/>
      <c r="AM212" s="47"/>
      <c r="AN212" s="47"/>
      <c r="AO212" s="47"/>
      <c r="AP212" s="47"/>
    </row>
    <row r="213" spans="1:42" ht="21" customHeight="1" x14ac:dyDescent="0.15">
      <c r="A213" s="18"/>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20"/>
      <c r="AL213" s="47"/>
      <c r="AM213" s="47"/>
      <c r="AN213" s="47"/>
      <c r="AO213" s="47"/>
      <c r="AP213" s="47"/>
    </row>
    <row r="214" spans="1:42" x14ac:dyDescent="0.15">
      <c r="A214" s="13"/>
      <c r="B214" s="601">
        <f>$H$15</f>
        <v>0</v>
      </c>
      <c r="C214" s="601"/>
      <c r="D214" s="601"/>
      <c r="E214" s="601"/>
      <c r="F214" s="601"/>
      <c r="G214" s="601"/>
      <c r="H214" s="601"/>
      <c r="I214" s="601"/>
      <c r="J214" s="601"/>
      <c r="K214" s="601"/>
      <c r="L214" s="601"/>
      <c r="M214" s="601"/>
      <c r="N214" s="601"/>
      <c r="O214" s="601"/>
      <c r="P214" s="601"/>
      <c r="Q214" s="601"/>
      <c r="R214" s="601"/>
      <c r="S214" s="601"/>
      <c r="T214" s="601"/>
      <c r="U214" s="601"/>
      <c r="V214" s="601"/>
      <c r="W214" s="601"/>
      <c r="X214" s="601"/>
      <c r="Y214" s="601"/>
      <c r="Z214" s="601"/>
      <c r="AA214" s="601"/>
      <c r="AB214" s="601"/>
      <c r="AC214" s="601"/>
      <c r="AD214" s="601"/>
      <c r="AE214" s="601"/>
      <c r="AF214" s="601"/>
      <c r="AG214" s="601"/>
      <c r="AH214" s="601"/>
      <c r="AI214" s="601"/>
      <c r="AJ214" s="14"/>
      <c r="AL214" s="47"/>
      <c r="AM214" s="47"/>
      <c r="AN214" s="47"/>
      <c r="AO214" s="47"/>
      <c r="AP214" s="47"/>
    </row>
    <row r="215" spans="1:42" ht="15" customHeight="1" x14ac:dyDescent="0.15">
      <c r="A215" s="13"/>
      <c r="AJ215" s="14"/>
    </row>
    <row r="216" spans="1:42" ht="17.25" customHeight="1" x14ac:dyDescent="0.15">
      <c r="A216" s="7"/>
      <c r="B216" s="690" t="s">
        <v>474</v>
      </c>
      <c r="C216" s="691"/>
      <c r="D216" s="691"/>
      <c r="E216" s="691"/>
      <c r="F216" s="691"/>
      <c r="G216" s="691"/>
      <c r="H216" s="691"/>
      <c r="I216" s="690" t="s">
        <v>473</v>
      </c>
      <c r="J216" s="691"/>
      <c r="K216" s="691"/>
      <c r="L216" s="691"/>
      <c r="M216" s="691"/>
      <c r="N216" s="691"/>
      <c r="O216" s="691"/>
      <c r="P216" s="691"/>
      <c r="Q216" s="691"/>
      <c r="R216" s="691"/>
      <c r="S216" s="691"/>
      <c r="T216" s="691"/>
      <c r="U216" s="691"/>
      <c r="V216" s="691"/>
      <c r="W216" s="691"/>
      <c r="X216" s="691"/>
      <c r="Y216" s="691"/>
      <c r="Z216" s="691"/>
      <c r="AA216" s="691"/>
      <c r="AB216" s="692"/>
      <c r="AC216" s="690" t="s">
        <v>476</v>
      </c>
      <c r="AD216" s="691"/>
      <c r="AE216" s="692"/>
      <c r="AF216" s="691" t="s">
        <v>608</v>
      </c>
      <c r="AG216" s="691"/>
      <c r="AH216" s="691"/>
      <c r="AI216" s="692"/>
      <c r="AJ216" s="10"/>
    </row>
    <row r="217" spans="1:42" ht="17.25" customHeight="1" x14ac:dyDescent="0.15">
      <c r="A217" s="7"/>
      <c r="B217" s="687" t="str">
        <f>IF(ISBLANK(発行依頼書!C209),"",発行依頼書!C209)</f>
        <v/>
      </c>
      <c r="C217" s="688"/>
      <c r="D217" s="688"/>
      <c r="E217" s="688"/>
      <c r="F217" s="688"/>
      <c r="G217" s="688"/>
      <c r="H217" s="689"/>
      <c r="I217" s="686" t="str">
        <f>IF(ISBLANK(発行依頼書!L209),"",TEXT(発行依頼書!L209,"M/D"))</f>
        <v/>
      </c>
      <c r="J217" s="684"/>
      <c r="K217" s="684" t="str">
        <f>IF(ISBLANK(発行依頼書!M209),"",TEXT(発行依頼書!M209,"M/D"))</f>
        <v/>
      </c>
      <c r="L217" s="684"/>
      <c r="M217" s="684" t="str">
        <f>IF(ISBLANK(発行依頼書!N209),"",TEXT(発行依頼書!N209,"M/D"))</f>
        <v/>
      </c>
      <c r="N217" s="684"/>
      <c r="O217" s="684" t="str">
        <f>IF(ISBLANK(発行依頼書!O209),"",TEXT(発行依頼書!O209,"M/D"))</f>
        <v/>
      </c>
      <c r="P217" s="684"/>
      <c r="Q217" s="684" t="str">
        <f>IF(ISBLANK(発行依頼書!P209),"",TEXT(発行依頼書!P209,"M/D"))</f>
        <v/>
      </c>
      <c r="R217" s="684"/>
      <c r="S217" s="684" t="str">
        <f>IF(ISBLANK(発行依頼書!Q209),"",TEXT(発行依頼書!Q209,"M/D"))</f>
        <v/>
      </c>
      <c r="T217" s="684"/>
      <c r="U217" s="684" t="str">
        <f>IF(ISBLANK(発行依頼書!R209),"",TEXT(発行依頼書!R209,"M/D"))</f>
        <v/>
      </c>
      <c r="V217" s="684"/>
      <c r="W217" s="684" t="str">
        <f>IF(ISBLANK(発行依頼書!S209),"",TEXT(発行依頼書!S209,"M/D"))</f>
        <v/>
      </c>
      <c r="X217" s="684"/>
      <c r="Y217" s="684" t="str">
        <f>IF(ISBLANK(発行依頼書!T209),"",TEXT(発行依頼書!T209,"M/D"))</f>
        <v/>
      </c>
      <c r="Z217" s="684"/>
      <c r="AA217" s="684" t="str">
        <f>IF(ISBLANK(発行依頼書!U209),"",TEXT(発行依頼書!U209,"M/D"))</f>
        <v/>
      </c>
      <c r="AB217" s="685"/>
      <c r="AC217" s="686"/>
      <c r="AD217" s="684"/>
      <c r="AE217" s="685"/>
      <c r="AF217" s="681"/>
      <c r="AG217" s="682"/>
      <c r="AH217" s="682"/>
      <c r="AI217" s="683"/>
      <c r="AJ217" s="10"/>
    </row>
    <row r="218" spans="1:42" ht="17.25" customHeight="1" x14ac:dyDescent="0.15">
      <c r="A218" s="7"/>
      <c r="B218" s="670" t="str">
        <f>IF(ISBLANK(発行依頼書!F209),"",発行依頼書!F209)</f>
        <v/>
      </c>
      <c r="C218" s="663"/>
      <c r="D218" s="663"/>
      <c r="E218" s="663"/>
      <c r="F218" s="663"/>
      <c r="G218" s="663"/>
      <c r="H218" s="671"/>
      <c r="I218" s="680" t="str">
        <f>IF(ISBLANK(発行依頼書!L210),"",発行依頼書!L210)</f>
        <v/>
      </c>
      <c r="J218" s="678"/>
      <c r="K218" s="678" t="str">
        <f>IF(ISBLANK(発行依頼書!M210),"",発行依頼書!M210)</f>
        <v/>
      </c>
      <c r="L218" s="678"/>
      <c r="M218" s="678" t="str">
        <f>IF(ISBLANK(発行依頼書!N210),"",発行依頼書!N210)</f>
        <v/>
      </c>
      <c r="N218" s="678"/>
      <c r="O218" s="678" t="str">
        <f>IF(ISBLANK(発行依頼書!O210),"",発行依頼書!O210)</f>
        <v/>
      </c>
      <c r="P218" s="678"/>
      <c r="Q218" s="678" t="str">
        <f>IF(ISBLANK(発行依頼書!P210),"",発行依頼書!P210)</f>
        <v/>
      </c>
      <c r="R218" s="678"/>
      <c r="S218" s="678" t="str">
        <f>IF(ISBLANK(発行依頼書!Q210),"",発行依頼書!Q210)</f>
        <v/>
      </c>
      <c r="T218" s="678"/>
      <c r="U218" s="678" t="str">
        <f>IF(ISBLANK(発行依頼書!R210),"",発行依頼書!R210)</f>
        <v/>
      </c>
      <c r="V218" s="678"/>
      <c r="W218" s="678" t="str">
        <f>IF(ISBLANK(発行依頼書!S210),"",発行依頼書!S210)</f>
        <v/>
      </c>
      <c r="X218" s="678"/>
      <c r="Y218" s="678" t="str">
        <f>IF(ISBLANK(発行依頼書!T210),"",発行依頼書!T210)</f>
        <v/>
      </c>
      <c r="Z218" s="678"/>
      <c r="AA218" s="678" t="str">
        <f>IF(ISBLANK(発行依頼書!U210),"",発行依頼書!U210)</f>
        <v/>
      </c>
      <c r="AB218" s="679"/>
      <c r="AC218" s="680" t="str">
        <f>IF(ISBLANK(発行依頼書!W210),"",発行依頼書!W210)</f>
        <v/>
      </c>
      <c r="AD218" s="678"/>
      <c r="AE218" s="679"/>
      <c r="AF218" s="662" t="str">
        <f>IF(ISBLANK(発行依頼書!X209),"",発行依頼書!X209)</f>
        <v/>
      </c>
      <c r="AG218" s="663"/>
      <c r="AH218" s="663"/>
      <c r="AI218" s="664"/>
      <c r="AJ218" s="10"/>
    </row>
    <row r="219" spans="1:42" ht="17.25" customHeight="1" x14ac:dyDescent="0.15">
      <c r="A219" s="7"/>
      <c r="B219" s="675" t="str">
        <f>IF(ISBLANK(発行依頼書!C211),"",発行依頼書!C211)</f>
        <v/>
      </c>
      <c r="C219" s="676"/>
      <c r="D219" s="676"/>
      <c r="E219" s="676"/>
      <c r="F219" s="676"/>
      <c r="G219" s="676"/>
      <c r="H219" s="677"/>
      <c r="I219" s="674" t="str">
        <f>IF(ISBLANK(発行依頼書!L211),"",TEXT(発行依頼書!L211,"M/D"))</f>
        <v/>
      </c>
      <c r="J219" s="672"/>
      <c r="K219" s="672" t="str">
        <f>IF(ISBLANK(発行依頼書!M211),"",TEXT(発行依頼書!M211,"M/D"))</f>
        <v/>
      </c>
      <c r="L219" s="672"/>
      <c r="M219" s="672" t="str">
        <f>IF(ISBLANK(発行依頼書!N211),"",TEXT(発行依頼書!N211,"M/D"))</f>
        <v/>
      </c>
      <c r="N219" s="672"/>
      <c r="O219" s="672" t="str">
        <f>IF(ISBLANK(発行依頼書!O211),"",TEXT(発行依頼書!O211,"M/D"))</f>
        <v/>
      </c>
      <c r="P219" s="672"/>
      <c r="Q219" s="672" t="str">
        <f>IF(ISBLANK(発行依頼書!P211),"",TEXT(発行依頼書!P211,"M/D"))</f>
        <v/>
      </c>
      <c r="R219" s="672"/>
      <c r="S219" s="672" t="str">
        <f>IF(ISBLANK(発行依頼書!Q211),"",TEXT(発行依頼書!Q211,"M/D"))</f>
        <v/>
      </c>
      <c r="T219" s="672"/>
      <c r="U219" s="672" t="str">
        <f>IF(ISBLANK(発行依頼書!R211),"",TEXT(発行依頼書!R211,"M/D"))</f>
        <v/>
      </c>
      <c r="V219" s="672"/>
      <c r="W219" s="672" t="str">
        <f>IF(ISBLANK(発行依頼書!S211),"",TEXT(発行依頼書!S211,"M/D"))</f>
        <v/>
      </c>
      <c r="X219" s="672"/>
      <c r="Y219" s="672" t="str">
        <f>IF(ISBLANK(発行依頼書!T211),"",TEXT(発行依頼書!T211,"M/D"))</f>
        <v/>
      </c>
      <c r="Z219" s="672"/>
      <c r="AA219" s="672" t="str">
        <f>IF(ISBLANK(発行依頼書!U211),"",TEXT(発行依頼書!U211,"M/D"))</f>
        <v/>
      </c>
      <c r="AB219" s="673"/>
      <c r="AC219" s="674"/>
      <c r="AD219" s="672"/>
      <c r="AE219" s="673"/>
      <c r="AF219" s="667"/>
      <c r="AG219" s="668"/>
      <c r="AH219" s="668"/>
      <c r="AI219" s="669"/>
      <c r="AJ219" s="10"/>
    </row>
    <row r="220" spans="1:42" ht="17.25" customHeight="1" x14ac:dyDescent="0.15">
      <c r="A220" s="7"/>
      <c r="B220" s="670" t="str">
        <f>IF(ISBLANK(発行依頼書!F211),"",発行依頼書!F211)</f>
        <v/>
      </c>
      <c r="C220" s="663"/>
      <c r="D220" s="663"/>
      <c r="E220" s="663"/>
      <c r="F220" s="663"/>
      <c r="G220" s="663"/>
      <c r="H220" s="671"/>
      <c r="I220" s="680" t="str">
        <f>IF(ISBLANK(発行依頼書!L212),"",発行依頼書!L212)</f>
        <v/>
      </c>
      <c r="J220" s="678"/>
      <c r="K220" s="678" t="str">
        <f>IF(ISBLANK(発行依頼書!M212),"",発行依頼書!M212)</f>
        <v/>
      </c>
      <c r="L220" s="678"/>
      <c r="M220" s="678" t="str">
        <f>IF(ISBLANK(発行依頼書!N212),"",発行依頼書!N212)</f>
        <v/>
      </c>
      <c r="N220" s="678"/>
      <c r="O220" s="678" t="str">
        <f>IF(ISBLANK(発行依頼書!O212),"",発行依頼書!O212)</f>
        <v/>
      </c>
      <c r="P220" s="678"/>
      <c r="Q220" s="678" t="str">
        <f>IF(ISBLANK(発行依頼書!P212),"",発行依頼書!P212)</f>
        <v/>
      </c>
      <c r="R220" s="678"/>
      <c r="S220" s="678" t="str">
        <f>IF(ISBLANK(発行依頼書!Q212),"",発行依頼書!Q212)</f>
        <v/>
      </c>
      <c r="T220" s="678"/>
      <c r="U220" s="678" t="str">
        <f>IF(ISBLANK(発行依頼書!R212),"",発行依頼書!R212)</f>
        <v/>
      </c>
      <c r="V220" s="678"/>
      <c r="W220" s="678" t="str">
        <f>IF(ISBLANK(発行依頼書!S212),"",発行依頼書!S212)</f>
        <v/>
      </c>
      <c r="X220" s="678"/>
      <c r="Y220" s="678" t="str">
        <f>IF(ISBLANK(発行依頼書!T212),"",発行依頼書!T212)</f>
        <v/>
      </c>
      <c r="Z220" s="678"/>
      <c r="AA220" s="678" t="str">
        <f>IF(ISBLANK(発行依頼書!U212),"",発行依頼書!U212)</f>
        <v/>
      </c>
      <c r="AB220" s="679"/>
      <c r="AC220" s="680" t="str">
        <f>IF(ISBLANK(発行依頼書!W212),"",発行依頼書!W212)</f>
        <v/>
      </c>
      <c r="AD220" s="678"/>
      <c r="AE220" s="679"/>
      <c r="AF220" s="662" t="str">
        <f>IF(ISBLANK(発行依頼書!X211),"",発行依頼書!X211)</f>
        <v/>
      </c>
      <c r="AG220" s="663"/>
      <c r="AH220" s="663"/>
      <c r="AI220" s="664"/>
      <c r="AJ220" s="10"/>
    </row>
    <row r="221" spans="1:42" ht="17.25" customHeight="1" x14ac:dyDescent="0.15">
      <c r="A221" s="7"/>
      <c r="B221" s="675" t="str">
        <f>IF(ISBLANK(発行依頼書!C213),"",発行依頼書!C213)</f>
        <v/>
      </c>
      <c r="C221" s="676"/>
      <c r="D221" s="676"/>
      <c r="E221" s="676"/>
      <c r="F221" s="676"/>
      <c r="G221" s="676"/>
      <c r="H221" s="677"/>
      <c r="I221" s="674" t="str">
        <f>IF(ISBLANK(発行依頼書!L213),"",TEXT(発行依頼書!L213,"M/D"))</f>
        <v/>
      </c>
      <c r="J221" s="672"/>
      <c r="K221" s="672" t="str">
        <f>IF(ISBLANK(発行依頼書!M213),"",TEXT(発行依頼書!M213,"M/D"))</f>
        <v/>
      </c>
      <c r="L221" s="672"/>
      <c r="M221" s="672" t="str">
        <f>IF(ISBLANK(発行依頼書!N213),"",TEXT(発行依頼書!N213,"M/D"))</f>
        <v/>
      </c>
      <c r="N221" s="672"/>
      <c r="O221" s="672" t="str">
        <f>IF(ISBLANK(発行依頼書!O213),"",TEXT(発行依頼書!O213,"M/D"))</f>
        <v/>
      </c>
      <c r="P221" s="672"/>
      <c r="Q221" s="672" t="str">
        <f>IF(ISBLANK(発行依頼書!P213),"",TEXT(発行依頼書!P213,"M/D"))</f>
        <v/>
      </c>
      <c r="R221" s="672"/>
      <c r="S221" s="672" t="str">
        <f>IF(ISBLANK(発行依頼書!Q213),"",TEXT(発行依頼書!Q213,"M/D"))</f>
        <v/>
      </c>
      <c r="T221" s="672"/>
      <c r="U221" s="672" t="str">
        <f>IF(ISBLANK(発行依頼書!R213),"",TEXT(発行依頼書!R213,"M/D"))</f>
        <v/>
      </c>
      <c r="V221" s="672"/>
      <c r="W221" s="672" t="str">
        <f>IF(ISBLANK(発行依頼書!S213),"",TEXT(発行依頼書!S213,"M/D"))</f>
        <v/>
      </c>
      <c r="X221" s="672"/>
      <c r="Y221" s="672" t="str">
        <f>IF(ISBLANK(発行依頼書!T213),"",TEXT(発行依頼書!T213,"M/D"))</f>
        <v/>
      </c>
      <c r="Z221" s="672"/>
      <c r="AA221" s="672" t="str">
        <f>IF(ISBLANK(発行依頼書!U213),"",TEXT(発行依頼書!U213,"M/D"))</f>
        <v/>
      </c>
      <c r="AB221" s="673"/>
      <c r="AC221" s="674"/>
      <c r="AD221" s="672"/>
      <c r="AE221" s="673"/>
      <c r="AF221" s="667"/>
      <c r="AG221" s="668"/>
      <c r="AH221" s="668"/>
      <c r="AI221" s="669"/>
      <c r="AJ221" s="10"/>
    </row>
    <row r="222" spans="1:42" ht="17.25" customHeight="1" x14ac:dyDescent="0.15">
      <c r="A222" s="7"/>
      <c r="B222" s="670" t="str">
        <f>IF(ISBLANK(発行依頼書!F213),"",発行依頼書!F213)</f>
        <v/>
      </c>
      <c r="C222" s="663"/>
      <c r="D222" s="663"/>
      <c r="E222" s="663"/>
      <c r="F222" s="663"/>
      <c r="G222" s="663"/>
      <c r="H222" s="671"/>
      <c r="I222" s="680" t="str">
        <f>IF(ISBLANK(発行依頼書!L214),"",発行依頼書!L214)</f>
        <v/>
      </c>
      <c r="J222" s="678"/>
      <c r="K222" s="678" t="str">
        <f>IF(ISBLANK(発行依頼書!M214),"",発行依頼書!M214)</f>
        <v/>
      </c>
      <c r="L222" s="678"/>
      <c r="M222" s="678" t="str">
        <f>IF(ISBLANK(発行依頼書!N214),"",発行依頼書!N214)</f>
        <v/>
      </c>
      <c r="N222" s="678"/>
      <c r="O222" s="678" t="str">
        <f>IF(ISBLANK(発行依頼書!O214),"",発行依頼書!O214)</f>
        <v/>
      </c>
      <c r="P222" s="678"/>
      <c r="Q222" s="678" t="str">
        <f>IF(ISBLANK(発行依頼書!P214),"",発行依頼書!P214)</f>
        <v/>
      </c>
      <c r="R222" s="678"/>
      <c r="S222" s="678" t="str">
        <f>IF(ISBLANK(発行依頼書!Q214),"",発行依頼書!Q214)</f>
        <v/>
      </c>
      <c r="T222" s="678"/>
      <c r="U222" s="678" t="str">
        <f>IF(ISBLANK(発行依頼書!R214),"",発行依頼書!R214)</f>
        <v/>
      </c>
      <c r="V222" s="678"/>
      <c r="W222" s="678" t="str">
        <f>IF(ISBLANK(発行依頼書!S214),"",発行依頼書!S214)</f>
        <v/>
      </c>
      <c r="X222" s="678"/>
      <c r="Y222" s="678" t="str">
        <f>IF(ISBLANK(発行依頼書!T214),"",発行依頼書!T214)</f>
        <v/>
      </c>
      <c r="Z222" s="678"/>
      <c r="AA222" s="678" t="str">
        <f>IF(ISBLANK(発行依頼書!U214),"",発行依頼書!U214)</f>
        <v/>
      </c>
      <c r="AB222" s="679"/>
      <c r="AC222" s="680" t="str">
        <f>IF(ISBLANK(発行依頼書!W214),"",発行依頼書!W214)</f>
        <v/>
      </c>
      <c r="AD222" s="678"/>
      <c r="AE222" s="679"/>
      <c r="AF222" s="662" t="str">
        <f>IF(ISBLANK(発行依頼書!X213),"",発行依頼書!X213)</f>
        <v/>
      </c>
      <c r="AG222" s="663"/>
      <c r="AH222" s="663"/>
      <c r="AI222" s="664"/>
      <c r="AJ222" s="10"/>
    </row>
    <row r="223" spans="1:42" ht="17.25" customHeight="1" x14ac:dyDescent="0.15">
      <c r="A223" s="7"/>
      <c r="B223" s="675" t="str">
        <f>IF(ISBLANK(発行依頼書!C215),"",発行依頼書!C215)</f>
        <v/>
      </c>
      <c r="C223" s="676"/>
      <c r="D223" s="676"/>
      <c r="E223" s="676"/>
      <c r="F223" s="676"/>
      <c r="G223" s="676"/>
      <c r="H223" s="677"/>
      <c r="I223" s="674" t="str">
        <f>IF(ISBLANK(発行依頼書!L215),"",TEXT(発行依頼書!L215,"M/D"))</f>
        <v/>
      </c>
      <c r="J223" s="672"/>
      <c r="K223" s="672" t="str">
        <f>IF(ISBLANK(発行依頼書!M215),"",TEXT(発行依頼書!M215,"M/D"))</f>
        <v/>
      </c>
      <c r="L223" s="672"/>
      <c r="M223" s="672" t="str">
        <f>IF(ISBLANK(発行依頼書!N215),"",TEXT(発行依頼書!N215,"M/D"))</f>
        <v/>
      </c>
      <c r="N223" s="672"/>
      <c r="O223" s="672" t="str">
        <f>IF(ISBLANK(発行依頼書!O215),"",TEXT(発行依頼書!O215,"M/D"))</f>
        <v/>
      </c>
      <c r="P223" s="672"/>
      <c r="Q223" s="672" t="str">
        <f>IF(ISBLANK(発行依頼書!P215),"",TEXT(発行依頼書!P215,"M/D"))</f>
        <v/>
      </c>
      <c r="R223" s="672"/>
      <c r="S223" s="672" t="str">
        <f>IF(ISBLANK(発行依頼書!Q215),"",TEXT(発行依頼書!Q215,"M/D"))</f>
        <v/>
      </c>
      <c r="T223" s="672"/>
      <c r="U223" s="672" t="str">
        <f>IF(ISBLANK(発行依頼書!R215),"",TEXT(発行依頼書!R215,"M/D"))</f>
        <v/>
      </c>
      <c r="V223" s="672"/>
      <c r="W223" s="672" t="str">
        <f>IF(ISBLANK(発行依頼書!S215),"",TEXT(発行依頼書!S215,"M/D"))</f>
        <v/>
      </c>
      <c r="X223" s="672"/>
      <c r="Y223" s="672" t="str">
        <f>IF(ISBLANK(発行依頼書!T215),"",TEXT(発行依頼書!T215,"M/D"))</f>
        <v/>
      </c>
      <c r="Z223" s="672"/>
      <c r="AA223" s="672" t="str">
        <f>IF(ISBLANK(発行依頼書!U215),"",TEXT(発行依頼書!U215,"M/D"))</f>
        <v/>
      </c>
      <c r="AB223" s="673"/>
      <c r="AC223" s="674"/>
      <c r="AD223" s="672"/>
      <c r="AE223" s="673"/>
      <c r="AF223" s="667"/>
      <c r="AG223" s="668"/>
      <c r="AH223" s="668"/>
      <c r="AI223" s="669"/>
      <c r="AJ223" s="10"/>
    </row>
    <row r="224" spans="1:42" ht="17.25" customHeight="1" x14ac:dyDescent="0.15">
      <c r="A224" s="7"/>
      <c r="B224" s="670" t="str">
        <f>IF(ISBLANK(発行依頼書!F215),"",発行依頼書!F215)</f>
        <v/>
      </c>
      <c r="C224" s="663"/>
      <c r="D224" s="663"/>
      <c r="E224" s="663"/>
      <c r="F224" s="663"/>
      <c r="G224" s="663"/>
      <c r="H224" s="671"/>
      <c r="I224" s="680" t="str">
        <f>IF(ISBLANK(発行依頼書!L216),"",発行依頼書!L216)</f>
        <v/>
      </c>
      <c r="J224" s="678"/>
      <c r="K224" s="678" t="str">
        <f>IF(ISBLANK(発行依頼書!M216),"",発行依頼書!M216)</f>
        <v/>
      </c>
      <c r="L224" s="678"/>
      <c r="M224" s="678" t="str">
        <f>IF(ISBLANK(発行依頼書!N216),"",発行依頼書!N216)</f>
        <v/>
      </c>
      <c r="N224" s="678"/>
      <c r="O224" s="678" t="str">
        <f>IF(ISBLANK(発行依頼書!O216),"",発行依頼書!O216)</f>
        <v/>
      </c>
      <c r="P224" s="678"/>
      <c r="Q224" s="678" t="str">
        <f>IF(ISBLANK(発行依頼書!P216),"",発行依頼書!P216)</f>
        <v/>
      </c>
      <c r="R224" s="678"/>
      <c r="S224" s="678" t="str">
        <f>IF(ISBLANK(発行依頼書!Q216),"",発行依頼書!Q216)</f>
        <v/>
      </c>
      <c r="T224" s="678"/>
      <c r="U224" s="678" t="str">
        <f>IF(ISBLANK(発行依頼書!R216),"",発行依頼書!R216)</f>
        <v/>
      </c>
      <c r="V224" s="678"/>
      <c r="W224" s="678" t="str">
        <f>IF(ISBLANK(発行依頼書!S216),"",発行依頼書!S216)</f>
        <v/>
      </c>
      <c r="X224" s="678"/>
      <c r="Y224" s="678" t="str">
        <f>IF(ISBLANK(発行依頼書!T216),"",発行依頼書!T216)</f>
        <v/>
      </c>
      <c r="Z224" s="678"/>
      <c r="AA224" s="678" t="str">
        <f>IF(ISBLANK(発行依頼書!U216),"",発行依頼書!U216)</f>
        <v/>
      </c>
      <c r="AB224" s="679"/>
      <c r="AC224" s="680" t="str">
        <f>IF(ISBLANK(発行依頼書!W216),"",発行依頼書!W216)</f>
        <v/>
      </c>
      <c r="AD224" s="678"/>
      <c r="AE224" s="679"/>
      <c r="AF224" s="662" t="str">
        <f>IF(ISBLANK(発行依頼書!X215),"",発行依頼書!X215)</f>
        <v/>
      </c>
      <c r="AG224" s="663"/>
      <c r="AH224" s="663"/>
      <c r="AI224" s="664"/>
      <c r="AJ224" s="10"/>
    </row>
    <row r="225" spans="1:36" ht="17.25" customHeight="1" x14ac:dyDescent="0.15">
      <c r="A225" s="7"/>
      <c r="B225" s="675" t="str">
        <f>IF(ISBLANK(発行依頼書!C217),"",発行依頼書!C217)</f>
        <v/>
      </c>
      <c r="C225" s="676"/>
      <c r="D225" s="676"/>
      <c r="E225" s="676"/>
      <c r="F225" s="676"/>
      <c r="G225" s="676"/>
      <c r="H225" s="677"/>
      <c r="I225" s="674" t="str">
        <f>IF(ISBLANK(発行依頼書!L217),"",TEXT(発行依頼書!L217,"M/D"))</f>
        <v/>
      </c>
      <c r="J225" s="672"/>
      <c r="K225" s="672" t="str">
        <f>IF(ISBLANK(発行依頼書!M217),"",TEXT(発行依頼書!M217,"M/D"))</f>
        <v/>
      </c>
      <c r="L225" s="672"/>
      <c r="M225" s="672" t="str">
        <f>IF(ISBLANK(発行依頼書!N217),"",TEXT(発行依頼書!N217,"M/D"))</f>
        <v/>
      </c>
      <c r="N225" s="672"/>
      <c r="O225" s="672" t="str">
        <f>IF(ISBLANK(発行依頼書!O217),"",TEXT(発行依頼書!O217,"M/D"))</f>
        <v/>
      </c>
      <c r="P225" s="672"/>
      <c r="Q225" s="672" t="str">
        <f>IF(ISBLANK(発行依頼書!P217),"",TEXT(発行依頼書!P217,"M/D"))</f>
        <v/>
      </c>
      <c r="R225" s="672"/>
      <c r="S225" s="672" t="str">
        <f>IF(ISBLANK(発行依頼書!Q217),"",TEXT(発行依頼書!Q217,"M/D"))</f>
        <v/>
      </c>
      <c r="T225" s="672"/>
      <c r="U225" s="672" t="str">
        <f>IF(ISBLANK(発行依頼書!R217),"",TEXT(発行依頼書!R217,"M/D"))</f>
        <v/>
      </c>
      <c r="V225" s="672"/>
      <c r="W225" s="672" t="str">
        <f>IF(ISBLANK(発行依頼書!S217),"",TEXT(発行依頼書!S217,"M/D"))</f>
        <v/>
      </c>
      <c r="X225" s="672"/>
      <c r="Y225" s="672" t="str">
        <f>IF(ISBLANK(発行依頼書!T217),"",TEXT(発行依頼書!T217,"M/D"))</f>
        <v/>
      </c>
      <c r="Z225" s="672"/>
      <c r="AA225" s="672" t="str">
        <f>IF(ISBLANK(発行依頼書!U217),"",TEXT(発行依頼書!U217,"M/D"))</f>
        <v/>
      </c>
      <c r="AB225" s="673"/>
      <c r="AC225" s="674"/>
      <c r="AD225" s="672"/>
      <c r="AE225" s="673"/>
      <c r="AF225" s="667"/>
      <c r="AG225" s="668"/>
      <c r="AH225" s="668"/>
      <c r="AI225" s="669"/>
      <c r="AJ225" s="10"/>
    </row>
    <row r="226" spans="1:36" ht="17.25" customHeight="1" x14ac:dyDescent="0.15">
      <c r="A226" s="7"/>
      <c r="B226" s="670" t="str">
        <f>IF(ISBLANK(発行依頼書!F217),"",発行依頼書!F217)</f>
        <v/>
      </c>
      <c r="C226" s="663"/>
      <c r="D226" s="663"/>
      <c r="E226" s="663"/>
      <c r="F226" s="663"/>
      <c r="G226" s="663"/>
      <c r="H226" s="671"/>
      <c r="I226" s="680" t="str">
        <f>IF(ISBLANK(発行依頼書!L218),"",発行依頼書!L218)</f>
        <v/>
      </c>
      <c r="J226" s="678"/>
      <c r="K226" s="678" t="str">
        <f>IF(ISBLANK(発行依頼書!M218),"",発行依頼書!M218)</f>
        <v/>
      </c>
      <c r="L226" s="678"/>
      <c r="M226" s="678" t="str">
        <f>IF(ISBLANK(発行依頼書!N218),"",発行依頼書!N218)</f>
        <v/>
      </c>
      <c r="N226" s="678"/>
      <c r="O226" s="678" t="str">
        <f>IF(ISBLANK(発行依頼書!O218),"",発行依頼書!O218)</f>
        <v/>
      </c>
      <c r="P226" s="678"/>
      <c r="Q226" s="678" t="str">
        <f>IF(ISBLANK(発行依頼書!P218),"",発行依頼書!P218)</f>
        <v/>
      </c>
      <c r="R226" s="678"/>
      <c r="S226" s="678" t="str">
        <f>IF(ISBLANK(発行依頼書!Q218),"",発行依頼書!Q218)</f>
        <v/>
      </c>
      <c r="T226" s="678"/>
      <c r="U226" s="678" t="str">
        <f>IF(ISBLANK(発行依頼書!R218),"",発行依頼書!R218)</f>
        <v/>
      </c>
      <c r="V226" s="678"/>
      <c r="W226" s="678" t="str">
        <f>IF(ISBLANK(発行依頼書!S218),"",発行依頼書!S218)</f>
        <v/>
      </c>
      <c r="X226" s="678"/>
      <c r="Y226" s="678" t="str">
        <f>IF(ISBLANK(発行依頼書!T218),"",発行依頼書!T218)</f>
        <v/>
      </c>
      <c r="Z226" s="678"/>
      <c r="AA226" s="678" t="str">
        <f>IF(ISBLANK(発行依頼書!U218),"",発行依頼書!U218)</f>
        <v/>
      </c>
      <c r="AB226" s="679"/>
      <c r="AC226" s="680" t="str">
        <f>IF(ISBLANK(発行依頼書!W218),"",発行依頼書!W218)</f>
        <v/>
      </c>
      <c r="AD226" s="678"/>
      <c r="AE226" s="679"/>
      <c r="AF226" s="662" t="str">
        <f>IF(ISBLANK(発行依頼書!X217),"",発行依頼書!X217)</f>
        <v/>
      </c>
      <c r="AG226" s="663"/>
      <c r="AH226" s="663"/>
      <c r="AI226" s="664"/>
      <c r="AJ226" s="10"/>
    </row>
    <row r="227" spans="1:36" ht="17.25" customHeight="1" x14ac:dyDescent="0.15">
      <c r="A227" s="7"/>
      <c r="B227" s="675" t="str">
        <f>IF(ISBLANK(発行依頼書!C219),"",発行依頼書!C219)</f>
        <v/>
      </c>
      <c r="C227" s="676"/>
      <c r="D227" s="676"/>
      <c r="E227" s="676"/>
      <c r="F227" s="676"/>
      <c r="G227" s="676"/>
      <c r="H227" s="677"/>
      <c r="I227" s="674" t="str">
        <f>IF(ISBLANK(発行依頼書!L219),"",TEXT(発行依頼書!L219,"M/D"))</f>
        <v/>
      </c>
      <c r="J227" s="672"/>
      <c r="K227" s="672" t="str">
        <f>IF(ISBLANK(発行依頼書!M219),"",TEXT(発行依頼書!M219,"M/D"))</f>
        <v/>
      </c>
      <c r="L227" s="672"/>
      <c r="M227" s="672" t="str">
        <f>IF(ISBLANK(発行依頼書!N219),"",TEXT(発行依頼書!N219,"M/D"))</f>
        <v/>
      </c>
      <c r="N227" s="672"/>
      <c r="O227" s="672" t="str">
        <f>IF(ISBLANK(発行依頼書!O219),"",TEXT(発行依頼書!O219,"M/D"))</f>
        <v/>
      </c>
      <c r="P227" s="672"/>
      <c r="Q227" s="672" t="str">
        <f>IF(ISBLANK(発行依頼書!P219),"",TEXT(発行依頼書!P219,"M/D"))</f>
        <v/>
      </c>
      <c r="R227" s="672"/>
      <c r="S227" s="672" t="str">
        <f>IF(ISBLANK(発行依頼書!Q219),"",TEXT(発行依頼書!Q219,"M/D"))</f>
        <v/>
      </c>
      <c r="T227" s="672"/>
      <c r="U227" s="672" t="str">
        <f>IF(ISBLANK(発行依頼書!R219),"",TEXT(発行依頼書!R219,"M/D"))</f>
        <v/>
      </c>
      <c r="V227" s="672"/>
      <c r="W227" s="672" t="str">
        <f>IF(ISBLANK(発行依頼書!S219),"",TEXT(発行依頼書!S219,"M/D"))</f>
        <v/>
      </c>
      <c r="X227" s="672"/>
      <c r="Y227" s="672" t="str">
        <f>IF(ISBLANK(発行依頼書!T219),"",TEXT(発行依頼書!T219,"M/D"))</f>
        <v/>
      </c>
      <c r="Z227" s="672"/>
      <c r="AA227" s="672" t="str">
        <f>IF(ISBLANK(発行依頼書!U219),"",TEXT(発行依頼書!U219,"M/D"))</f>
        <v/>
      </c>
      <c r="AB227" s="673"/>
      <c r="AC227" s="674"/>
      <c r="AD227" s="672"/>
      <c r="AE227" s="673"/>
      <c r="AF227" s="667"/>
      <c r="AG227" s="668"/>
      <c r="AH227" s="668"/>
      <c r="AI227" s="669"/>
      <c r="AJ227" s="10"/>
    </row>
    <row r="228" spans="1:36" ht="17.25" customHeight="1" x14ac:dyDescent="0.15">
      <c r="A228" s="7"/>
      <c r="B228" s="670" t="str">
        <f>IF(ISBLANK(発行依頼書!F219),"",発行依頼書!F219)</f>
        <v/>
      </c>
      <c r="C228" s="663"/>
      <c r="D228" s="663"/>
      <c r="E228" s="663"/>
      <c r="F228" s="663"/>
      <c r="G228" s="663"/>
      <c r="H228" s="671"/>
      <c r="I228" s="680" t="str">
        <f>IF(ISBLANK(発行依頼書!L220),"",発行依頼書!L220)</f>
        <v/>
      </c>
      <c r="J228" s="678"/>
      <c r="K228" s="678" t="str">
        <f>IF(ISBLANK(発行依頼書!M220),"",発行依頼書!M220)</f>
        <v/>
      </c>
      <c r="L228" s="678"/>
      <c r="M228" s="678" t="str">
        <f>IF(ISBLANK(発行依頼書!N220),"",発行依頼書!N220)</f>
        <v/>
      </c>
      <c r="N228" s="678"/>
      <c r="O228" s="678" t="str">
        <f>IF(ISBLANK(発行依頼書!O220),"",発行依頼書!O220)</f>
        <v/>
      </c>
      <c r="P228" s="678"/>
      <c r="Q228" s="678" t="str">
        <f>IF(ISBLANK(発行依頼書!P220),"",発行依頼書!P220)</f>
        <v/>
      </c>
      <c r="R228" s="678"/>
      <c r="S228" s="678" t="str">
        <f>IF(ISBLANK(発行依頼書!Q220),"",発行依頼書!Q220)</f>
        <v/>
      </c>
      <c r="T228" s="678"/>
      <c r="U228" s="678" t="str">
        <f>IF(ISBLANK(発行依頼書!R220),"",発行依頼書!R220)</f>
        <v/>
      </c>
      <c r="V228" s="678"/>
      <c r="W228" s="678" t="str">
        <f>IF(ISBLANK(発行依頼書!S220),"",発行依頼書!S220)</f>
        <v/>
      </c>
      <c r="X228" s="678"/>
      <c r="Y228" s="678" t="str">
        <f>IF(ISBLANK(発行依頼書!T220),"",発行依頼書!T220)</f>
        <v/>
      </c>
      <c r="Z228" s="678"/>
      <c r="AA228" s="678" t="str">
        <f>IF(ISBLANK(発行依頼書!U220),"",発行依頼書!U220)</f>
        <v/>
      </c>
      <c r="AB228" s="679"/>
      <c r="AC228" s="680" t="str">
        <f>IF(ISBLANK(発行依頼書!W220),"",発行依頼書!W220)</f>
        <v/>
      </c>
      <c r="AD228" s="678"/>
      <c r="AE228" s="679"/>
      <c r="AF228" s="662" t="str">
        <f>IF(ISBLANK(発行依頼書!X219),"",発行依頼書!X219)</f>
        <v/>
      </c>
      <c r="AG228" s="663"/>
      <c r="AH228" s="663"/>
      <c r="AI228" s="664"/>
      <c r="AJ228" s="10"/>
    </row>
    <row r="229" spans="1:36" ht="17.25" customHeight="1" x14ac:dyDescent="0.15">
      <c r="A229" s="7"/>
      <c r="B229" s="675" t="str">
        <f>IF(ISBLANK(発行依頼書!C221),"",発行依頼書!C221)</f>
        <v/>
      </c>
      <c r="C229" s="676"/>
      <c r="D229" s="676"/>
      <c r="E229" s="676"/>
      <c r="F229" s="676"/>
      <c r="G229" s="676"/>
      <c r="H229" s="677"/>
      <c r="I229" s="674" t="str">
        <f>IF(ISBLANK(発行依頼書!L221),"",TEXT(発行依頼書!L221,"M/D"))</f>
        <v/>
      </c>
      <c r="J229" s="672"/>
      <c r="K229" s="672" t="str">
        <f>IF(ISBLANK(発行依頼書!M221),"",TEXT(発行依頼書!M221,"M/D"))</f>
        <v/>
      </c>
      <c r="L229" s="672"/>
      <c r="M229" s="672" t="str">
        <f>IF(ISBLANK(発行依頼書!N221),"",TEXT(発行依頼書!N221,"M/D"))</f>
        <v/>
      </c>
      <c r="N229" s="672"/>
      <c r="O229" s="672" t="str">
        <f>IF(ISBLANK(発行依頼書!O221),"",TEXT(発行依頼書!O221,"M/D"))</f>
        <v/>
      </c>
      <c r="P229" s="672"/>
      <c r="Q229" s="672" t="str">
        <f>IF(ISBLANK(発行依頼書!P221),"",TEXT(発行依頼書!P221,"M/D"))</f>
        <v/>
      </c>
      <c r="R229" s="672"/>
      <c r="S229" s="672" t="str">
        <f>IF(ISBLANK(発行依頼書!Q221),"",TEXT(発行依頼書!Q221,"M/D"))</f>
        <v/>
      </c>
      <c r="T229" s="672"/>
      <c r="U229" s="672" t="str">
        <f>IF(ISBLANK(発行依頼書!R221),"",TEXT(発行依頼書!R221,"M/D"))</f>
        <v/>
      </c>
      <c r="V229" s="672"/>
      <c r="W229" s="672" t="str">
        <f>IF(ISBLANK(発行依頼書!S221),"",TEXT(発行依頼書!S221,"M/D"))</f>
        <v/>
      </c>
      <c r="X229" s="672"/>
      <c r="Y229" s="672" t="str">
        <f>IF(ISBLANK(発行依頼書!T221),"",TEXT(発行依頼書!T221,"M/D"))</f>
        <v/>
      </c>
      <c r="Z229" s="672"/>
      <c r="AA229" s="672" t="str">
        <f>IF(ISBLANK(発行依頼書!U221),"",TEXT(発行依頼書!U221,"M/D"))</f>
        <v/>
      </c>
      <c r="AB229" s="673"/>
      <c r="AC229" s="674"/>
      <c r="AD229" s="672"/>
      <c r="AE229" s="673"/>
      <c r="AF229" s="667"/>
      <c r="AG229" s="668"/>
      <c r="AH229" s="668"/>
      <c r="AI229" s="669"/>
      <c r="AJ229" s="10"/>
    </row>
    <row r="230" spans="1:36" ht="17.25" customHeight="1" x14ac:dyDescent="0.15">
      <c r="A230" s="7"/>
      <c r="B230" s="670" t="str">
        <f>IF(ISBLANK(発行依頼書!F221),"",発行依頼書!F221)</f>
        <v/>
      </c>
      <c r="C230" s="663"/>
      <c r="D230" s="663"/>
      <c r="E230" s="663"/>
      <c r="F230" s="663"/>
      <c r="G230" s="663"/>
      <c r="H230" s="671"/>
      <c r="I230" s="680" t="str">
        <f>IF(ISBLANK(発行依頼書!L222),"",発行依頼書!L222)</f>
        <v/>
      </c>
      <c r="J230" s="678"/>
      <c r="K230" s="678" t="str">
        <f>IF(ISBLANK(発行依頼書!M222),"",発行依頼書!M222)</f>
        <v/>
      </c>
      <c r="L230" s="678"/>
      <c r="M230" s="678" t="str">
        <f>IF(ISBLANK(発行依頼書!N222),"",発行依頼書!N222)</f>
        <v/>
      </c>
      <c r="N230" s="678"/>
      <c r="O230" s="678" t="str">
        <f>IF(ISBLANK(発行依頼書!O222),"",発行依頼書!O222)</f>
        <v/>
      </c>
      <c r="P230" s="678"/>
      <c r="Q230" s="678" t="str">
        <f>IF(ISBLANK(発行依頼書!P222),"",発行依頼書!P222)</f>
        <v/>
      </c>
      <c r="R230" s="678"/>
      <c r="S230" s="678" t="str">
        <f>IF(ISBLANK(発行依頼書!Q222),"",発行依頼書!Q222)</f>
        <v/>
      </c>
      <c r="T230" s="678"/>
      <c r="U230" s="678" t="str">
        <f>IF(ISBLANK(発行依頼書!R222),"",発行依頼書!R222)</f>
        <v/>
      </c>
      <c r="V230" s="678"/>
      <c r="W230" s="678" t="str">
        <f>IF(ISBLANK(発行依頼書!S222),"",発行依頼書!S222)</f>
        <v/>
      </c>
      <c r="X230" s="678"/>
      <c r="Y230" s="678" t="str">
        <f>IF(ISBLANK(発行依頼書!T222),"",発行依頼書!T222)</f>
        <v/>
      </c>
      <c r="Z230" s="678"/>
      <c r="AA230" s="678" t="str">
        <f>IF(ISBLANK(発行依頼書!U222),"",発行依頼書!U222)</f>
        <v/>
      </c>
      <c r="AB230" s="679"/>
      <c r="AC230" s="680" t="str">
        <f>IF(ISBLANK(発行依頼書!W222),"",発行依頼書!W222)</f>
        <v/>
      </c>
      <c r="AD230" s="678"/>
      <c r="AE230" s="679"/>
      <c r="AF230" s="662" t="str">
        <f>IF(ISBLANK(発行依頼書!X221),"",発行依頼書!X221)</f>
        <v/>
      </c>
      <c r="AG230" s="663"/>
      <c r="AH230" s="663"/>
      <c r="AI230" s="664"/>
      <c r="AJ230" s="10"/>
    </row>
    <row r="231" spans="1:36" ht="17.25" customHeight="1" x14ac:dyDescent="0.15">
      <c r="A231" s="7"/>
      <c r="B231" s="675" t="str">
        <f>IF(ISBLANK(発行依頼書!C223),"",発行依頼書!C223)</f>
        <v/>
      </c>
      <c r="C231" s="676"/>
      <c r="D231" s="676"/>
      <c r="E231" s="676"/>
      <c r="F231" s="676"/>
      <c r="G231" s="676"/>
      <c r="H231" s="677"/>
      <c r="I231" s="674" t="str">
        <f>IF(ISBLANK(発行依頼書!L223),"",TEXT(発行依頼書!L223,"M/D"))</f>
        <v/>
      </c>
      <c r="J231" s="672"/>
      <c r="K231" s="672" t="str">
        <f>IF(ISBLANK(発行依頼書!M223),"",TEXT(発行依頼書!M223,"M/D"))</f>
        <v/>
      </c>
      <c r="L231" s="672"/>
      <c r="M231" s="672" t="str">
        <f>IF(ISBLANK(発行依頼書!N223),"",TEXT(発行依頼書!N223,"M/D"))</f>
        <v/>
      </c>
      <c r="N231" s="672"/>
      <c r="O231" s="672" t="str">
        <f>IF(ISBLANK(発行依頼書!O223),"",TEXT(発行依頼書!O223,"M/D"))</f>
        <v/>
      </c>
      <c r="P231" s="672"/>
      <c r="Q231" s="672" t="str">
        <f>IF(ISBLANK(発行依頼書!P223),"",TEXT(発行依頼書!P223,"M/D"))</f>
        <v/>
      </c>
      <c r="R231" s="672"/>
      <c r="S231" s="672" t="str">
        <f>IF(ISBLANK(発行依頼書!Q223),"",TEXT(発行依頼書!Q223,"M/D"))</f>
        <v/>
      </c>
      <c r="T231" s="672"/>
      <c r="U231" s="672" t="str">
        <f>IF(ISBLANK(発行依頼書!R223),"",TEXT(発行依頼書!R223,"M/D"))</f>
        <v/>
      </c>
      <c r="V231" s="672"/>
      <c r="W231" s="672" t="str">
        <f>IF(ISBLANK(発行依頼書!S223),"",TEXT(発行依頼書!S223,"M/D"))</f>
        <v/>
      </c>
      <c r="X231" s="672"/>
      <c r="Y231" s="672" t="str">
        <f>IF(ISBLANK(発行依頼書!T223),"",TEXT(発行依頼書!T223,"M/D"))</f>
        <v/>
      </c>
      <c r="Z231" s="672"/>
      <c r="AA231" s="672" t="str">
        <f>IF(ISBLANK(発行依頼書!U223),"",TEXT(発行依頼書!U223,"M/D"))</f>
        <v/>
      </c>
      <c r="AB231" s="673"/>
      <c r="AC231" s="674"/>
      <c r="AD231" s="672"/>
      <c r="AE231" s="673"/>
      <c r="AF231" s="667"/>
      <c r="AG231" s="668"/>
      <c r="AH231" s="668"/>
      <c r="AI231" s="669"/>
      <c r="AJ231" s="10"/>
    </row>
    <row r="232" spans="1:36" ht="17.25" customHeight="1" x14ac:dyDescent="0.15">
      <c r="A232" s="7"/>
      <c r="B232" s="670" t="str">
        <f>IF(ISBLANK(発行依頼書!F223),"",発行依頼書!F223)</f>
        <v/>
      </c>
      <c r="C232" s="663"/>
      <c r="D232" s="663"/>
      <c r="E232" s="663"/>
      <c r="F232" s="663"/>
      <c r="G232" s="663"/>
      <c r="H232" s="671"/>
      <c r="I232" s="680" t="str">
        <f>IF(ISBLANK(発行依頼書!L224),"",発行依頼書!L224)</f>
        <v/>
      </c>
      <c r="J232" s="678"/>
      <c r="K232" s="678" t="str">
        <f>IF(ISBLANK(発行依頼書!M224),"",発行依頼書!M224)</f>
        <v/>
      </c>
      <c r="L232" s="678"/>
      <c r="M232" s="678" t="str">
        <f>IF(ISBLANK(発行依頼書!N224),"",発行依頼書!N224)</f>
        <v/>
      </c>
      <c r="N232" s="678"/>
      <c r="O232" s="678" t="str">
        <f>IF(ISBLANK(発行依頼書!O224),"",発行依頼書!O224)</f>
        <v/>
      </c>
      <c r="P232" s="678"/>
      <c r="Q232" s="678" t="str">
        <f>IF(ISBLANK(発行依頼書!P224),"",発行依頼書!P224)</f>
        <v/>
      </c>
      <c r="R232" s="678"/>
      <c r="S232" s="678" t="str">
        <f>IF(ISBLANK(発行依頼書!Q224),"",発行依頼書!Q224)</f>
        <v/>
      </c>
      <c r="T232" s="678"/>
      <c r="U232" s="678" t="str">
        <f>IF(ISBLANK(発行依頼書!R224),"",発行依頼書!R224)</f>
        <v/>
      </c>
      <c r="V232" s="678"/>
      <c r="W232" s="678" t="str">
        <f>IF(ISBLANK(発行依頼書!S224),"",発行依頼書!S224)</f>
        <v/>
      </c>
      <c r="X232" s="678"/>
      <c r="Y232" s="678" t="str">
        <f>IF(ISBLANK(発行依頼書!T224),"",発行依頼書!T224)</f>
        <v/>
      </c>
      <c r="Z232" s="678"/>
      <c r="AA232" s="678" t="str">
        <f>IF(ISBLANK(発行依頼書!U224),"",発行依頼書!U224)</f>
        <v/>
      </c>
      <c r="AB232" s="679"/>
      <c r="AC232" s="680" t="str">
        <f>IF(ISBLANK(発行依頼書!W224),"",発行依頼書!W224)</f>
        <v/>
      </c>
      <c r="AD232" s="678"/>
      <c r="AE232" s="679"/>
      <c r="AF232" s="662" t="str">
        <f>IF(ISBLANK(発行依頼書!X223),"",発行依頼書!X223)</f>
        <v/>
      </c>
      <c r="AG232" s="663"/>
      <c r="AH232" s="663"/>
      <c r="AI232" s="664"/>
      <c r="AJ232" s="10"/>
    </row>
    <row r="233" spans="1:36" ht="17.25" customHeight="1" x14ac:dyDescent="0.15">
      <c r="A233" s="7"/>
      <c r="B233" s="675" t="str">
        <f>IF(ISBLANK(発行依頼書!C225),"",発行依頼書!C225)</f>
        <v/>
      </c>
      <c r="C233" s="676"/>
      <c r="D233" s="676"/>
      <c r="E233" s="676"/>
      <c r="F233" s="676"/>
      <c r="G233" s="676"/>
      <c r="H233" s="677"/>
      <c r="I233" s="674" t="str">
        <f>IF(ISBLANK(発行依頼書!L225),"",TEXT(発行依頼書!L225,"M/D"))</f>
        <v/>
      </c>
      <c r="J233" s="672"/>
      <c r="K233" s="672" t="str">
        <f>IF(ISBLANK(発行依頼書!M225),"",TEXT(発行依頼書!M225,"M/D"))</f>
        <v/>
      </c>
      <c r="L233" s="672"/>
      <c r="M233" s="672" t="str">
        <f>IF(ISBLANK(発行依頼書!N225),"",TEXT(発行依頼書!N225,"M/D"))</f>
        <v/>
      </c>
      <c r="N233" s="672"/>
      <c r="O233" s="672" t="str">
        <f>IF(ISBLANK(発行依頼書!O225),"",TEXT(発行依頼書!O225,"M/D"))</f>
        <v/>
      </c>
      <c r="P233" s="672"/>
      <c r="Q233" s="672" t="str">
        <f>IF(ISBLANK(発行依頼書!P225),"",TEXT(発行依頼書!P225,"M/D"))</f>
        <v/>
      </c>
      <c r="R233" s="672"/>
      <c r="S233" s="672" t="str">
        <f>IF(ISBLANK(発行依頼書!Q225),"",TEXT(発行依頼書!Q225,"M/D"))</f>
        <v/>
      </c>
      <c r="T233" s="672"/>
      <c r="U233" s="672" t="str">
        <f>IF(ISBLANK(発行依頼書!R225),"",TEXT(発行依頼書!R225,"M/D"))</f>
        <v/>
      </c>
      <c r="V233" s="672"/>
      <c r="W233" s="672" t="str">
        <f>IF(ISBLANK(発行依頼書!S225),"",TEXT(発行依頼書!S225,"M/D"))</f>
        <v/>
      </c>
      <c r="X233" s="672"/>
      <c r="Y233" s="672" t="str">
        <f>IF(ISBLANK(発行依頼書!T225),"",TEXT(発行依頼書!T225,"M/D"))</f>
        <v/>
      </c>
      <c r="Z233" s="672"/>
      <c r="AA233" s="672" t="str">
        <f>IF(ISBLANK(発行依頼書!U225),"",TEXT(発行依頼書!U225,"M/D"))</f>
        <v/>
      </c>
      <c r="AB233" s="673"/>
      <c r="AC233" s="674"/>
      <c r="AD233" s="672"/>
      <c r="AE233" s="673"/>
      <c r="AF233" s="667"/>
      <c r="AG233" s="668"/>
      <c r="AH233" s="668"/>
      <c r="AI233" s="669"/>
      <c r="AJ233" s="10"/>
    </row>
    <row r="234" spans="1:36" ht="17.25" customHeight="1" x14ac:dyDescent="0.15">
      <c r="A234" s="7"/>
      <c r="B234" s="670" t="str">
        <f>IF(ISBLANK(発行依頼書!F225),"",発行依頼書!F225)</f>
        <v/>
      </c>
      <c r="C234" s="663"/>
      <c r="D234" s="663"/>
      <c r="E234" s="663"/>
      <c r="F234" s="663"/>
      <c r="G234" s="663"/>
      <c r="H234" s="671"/>
      <c r="I234" s="680" t="str">
        <f>IF(ISBLANK(発行依頼書!L226),"",発行依頼書!L226)</f>
        <v/>
      </c>
      <c r="J234" s="678"/>
      <c r="K234" s="678" t="str">
        <f>IF(ISBLANK(発行依頼書!M226),"",発行依頼書!M226)</f>
        <v/>
      </c>
      <c r="L234" s="678"/>
      <c r="M234" s="678" t="str">
        <f>IF(ISBLANK(発行依頼書!N226),"",発行依頼書!N226)</f>
        <v/>
      </c>
      <c r="N234" s="678"/>
      <c r="O234" s="678" t="str">
        <f>IF(ISBLANK(発行依頼書!O226),"",発行依頼書!O226)</f>
        <v/>
      </c>
      <c r="P234" s="678"/>
      <c r="Q234" s="678" t="str">
        <f>IF(ISBLANK(発行依頼書!P226),"",発行依頼書!P226)</f>
        <v/>
      </c>
      <c r="R234" s="678"/>
      <c r="S234" s="678" t="str">
        <f>IF(ISBLANK(発行依頼書!Q226),"",発行依頼書!Q226)</f>
        <v/>
      </c>
      <c r="T234" s="678"/>
      <c r="U234" s="678" t="str">
        <f>IF(ISBLANK(発行依頼書!R226),"",発行依頼書!R226)</f>
        <v/>
      </c>
      <c r="V234" s="678"/>
      <c r="W234" s="678" t="str">
        <f>IF(ISBLANK(発行依頼書!S226),"",発行依頼書!S226)</f>
        <v/>
      </c>
      <c r="X234" s="678"/>
      <c r="Y234" s="678" t="str">
        <f>IF(ISBLANK(発行依頼書!T226),"",発行依頼書!T226)</f>
        <v/>
      </c>
      <c r="Z234" s="678"/>
      <c r="AA234" s="678" t="str">
        <f>IF(ISBLANK(発行依頼書!U226),"",発行依頼書!U226)</f>
        <v/>
      </c>
      <c r="AB234" s="679"/>
      <c r="AC234" s="680" t="str">
        <f>IF(ISBLANK(発行依頼書!W226),"",発行依頼書!W226)</f>
        <v/>
      </c>
      <c r="AD234" s="678"/>
      <c r="AE234" s="679"/>
      <c r="AF234" s="662" t="str">
        <f>IF(ISBLANK(発行依頼書!X225),"",発行依頼書!X225)</f>
        <v/>
      </c>
      <c r="AG234" s="663"/>
      <c r="AH234" s="663"/>
      <c r="AI234" s="664"/>
      <c r="AJ234" s="10"/>
    </row>
    <row r="235" spans="1:36" ht="17.25" customHeight="1" x14ac:dyDescent="0.15">
      <c r="A235" s="7"/>
      <c r="B235" s="675" t="str">
        <f>IF(ISBLANK(発行依頼書!C227),"",発行依頼書!C227)</f>
        <v/>
      </c>
      <c r="C235" s="676"/>
      <c r="D235" s="676"/>
      <c r="E235" s="676"/>
      <c r="F235" s="676"/>
      <c r="G235" s="676"/>
      <c r="H235" s="677"/>
      <c r="I235" s="674" t="str">
        <f>IF(ISBLANK(発行依頼書!L227),"",TEXT(発行依頼書!L227,"M/D"))</f>
        <v/>
      </c>
      <c r="J235" s="672"/>
      <c r="K235" s="672" t="str">
        <f>IF(ISBLANK(発行依頼書!M227),"",TEXT(発行依頼書!M227,"M/D"))</f>
        <v/>
      </c>
      <c r="L235" s="672"/>
      <c r="M235" s="672" t="str">
        <f>IF(ISBLANK(発行依頼書!N227),"",TEXT(発行依頼書!N227,"M/D"))</f>
        <v/>
      </c>
      <c r="N235" s="672"/>
      <c r="O235" s="672" t="str">
        <f>IF(ISBLANK(発行依頼書!O227),"",TEXT(発行依頼書!O227,"M/D"))</f>
        <v/>
      </c>
      <c r="P235" s="672"/>
      <c r="Q235" s="672" t="str">
        <f>IF(ISBLANK(発行依頼書!P227),"",TEXT(発行依頼書!P227,"M/D"))</f>
        <v/>
      </c>
      <c r="R235" s="672"/>
      <c r="S235" s="672" t="str">
        <f>IF(ISBLANK(発行依頼書!Q227),"",TEXT(発行依頼書!Q227,"M/D"))</f>
        <v/>
      </c>
      <c r="T235" s="672"/>
      <c r="U235" s="672" t="str">
        <f>IF(ISBLANK(発行依頼書!R227),"",TEXT(発行依頼書!R227,"M/D"))</f>
        <v/>
      </c>
      <c r="V235" s="672"/>
      <c r="W235" s="672" t="str">
        <f>IF(ISBLANK(発行依頼書!S227),"",TEXT(発行依頼書!S227,"M/D"))</f>
        <v/>
      </c>
      <c r="X235" s="672"/>
      <c r="Y235" s="672" t="str">
        <f>IF(ISBLANK(発行依頼書!T227),"",TEXT(発行依頼書!T227,"M/D"))</f>
        <v/>
      </c>
      <c r="Z235" s="672"/>
      <c r="AA235" s="672" t="str">
        <f>IF(ISBLANK(発行依頼書!U227),"",TEXT(発行依頼書!U227,"M/D"))</f>
        <v/>
      </c>
      <c r="AB235" s="673"/>
      <c r="AC235" s="674"/>
      <c r="AD235" s="672"/>
      <c r="AE235" s="673"/>
      <c r="AF235" s="667"/>
      <c r="AG235" s="668"/>
      <c r="AH235" s="668"/>
      <c r="AI235" s="669"/>
      <c r="AJ235" s="10"/>
    </row>
    <row r="236" spans="1:36" ht="17.25" customHeight="1" x14ac:dyDescent="0.15">
      <c r="A236" s="7"/>
      <c r="B236" s="670" t="str">
        <f>IF(ISBLANK(発行依頼書!F227),"",発行依頼書!F227)</f>
        <v/>
      </c>
      <c r="C236" s="663"/>
      <c r="D236" s="663"/>
      <c r="E236" s="663"/>
      <c r="F236" s="663"/>
      <c r="G236" s="663"/>
      <c r="H236" s="671"/>
      <c r="I236" s="680" t="str">
        <f>IF(ISBLANK(発行依頼書!L228),"",発行依頼書!L228)</f>
        <v/>
      </c>
      <c r="J236" s="678"/>
      <c r="K236" s="678" t="str">
        <f>IF(ISBLANK(発行依頼書!M228),"",発行依頼書!M228)</f>
        <v/>
      </c>
      <c r="L236" s="678"/>
      <c r="M236" s="678" t="str">
        <f>IF(ISBLANK(発行依頼書!N228),"",発行依頼書!N228)</f>
        <v/>
      </c>
      <c r="N236" s="678"/>
      <c r="O236" s="678" t="str">
        <f>IF(ISBLANK(発行依頼書!O228),"",発行依頼書!O228)</f>
        <v/>
      </c>
      <c r="P236" s="678"/>
      <c r="Q236" s="678" t="str">
        <f>IF(ISBLANK(発行依頼書!P228),"",発行依頼書!P228)</f>
        <v/>
      </c>
      <c r="R236" s="678"/>
      <c r="S236" s="678" t="str">
        <f>IF(ISBLANK(発行依頼書!Q228),"",発行依頼書!Q228)</f>
        <v/>
      </c>
      <c r="T236" s="678"/>
      <c r="U236" s="678" t="str">
        <f>IF(ISBLANK(発行依頼書!R228),"",発行依頼書!R228)</f>
        <v/>
      </c>
      <c r="V236" s="678"/>
      <c r="W236" s="678" t="str">
        <f>IF(ISBLANK(発行依頼書!S228),"",発行依頼書!S228)</f>
        <v/>
      </c>
      <c r="X236" s="678"/>
      <c r="Y236" s="678" t="str">
        <f>IF(ISBLANK(発行依頼書!T228),"",発行依頼書!T228)</f>
        <v/>
      </c>
      <c r="Z236" s="678"/>
      <c r="AA236" s="678" t="str">
        <f>IF(ISBLANK(発行依頼書!U228),"",発行依頼書!U228)</f>
        <v/>
      </c>
      <c r="AB236" s="679"/>
      <c r="AC236" s="680" t="str">
        <f>IF(ISBLANK(発行依頼書!W228),"",発行依頼書!W228)</f>
        <v/>
      </c>
      <c r="AD236" s="678"/>
      <c r="AE236" s="679"/>
      <c r="AF236" s="662" t="str">
        <f>IF(ISBLANK(発行依頼書!X227),"",発行依頼書!X227)</f>
        <v/>
      </c>
      <c r="AG236" s="663"/>
      <c r="AH236" s="663"/>
      <c r="AI236" s="664"/>
      <c r="AJ236" s="10"/>
    </row>
    <row r="237" spans="1:36" ht="17.25" customHeight="1" x14ac:dyDescent="0.15">
      <c r="A237" s="7"/>
      <c r="B237" s="675" t="str">
        <f>IF(ISBLANK(発行依頼書!C229),"",発行依頼書!C229)</f>
        <v/>
      </c>
      <c r="C237" s="676"/>
      <c r="D237" s="676"/>
      <c r="E237" s="676"/>
      <c r="F237" s="676"/>
      <c r="G237" s="676"/>
      <c r="H237" s="677"/>
      <c r="I237" s="674" t="str">
        <f>IF(ISBLANK(発行依頼書!L229),"",TEXT(発行依頼書!L229,"M/D"))</f>
        <v/>
      </c>
      <c r="J237" s="672"/>
      <c r="K237" s="672" t="str">
        <f>IF(ISBLANK(発行依頼書!M229),"",TEXT(発行依頼書!M229,"M/D"))</f>
        <v/>
      </c>
      <c r="L237" s="672"/>
      <c r="M237" s="672" t="str">
        <f>IF(ISBLANK(発行依頼書!N229),"",TEXT(発行依頼書!N229,"M/D"))</f>
        <v/>
      </c>
      <c r="N237" s="672"/>
      <c r="O237" s="672" t="str">
        <f>IF(ISBLANK(発行依頼書!O229),"",TEXT(発行依頼書!O229,"M/D"))</f>
        <v/>
      </c>
      <c r="P237" s="672"/>
      <c r="Q237" s="672" t="str">
        <f>IF(ISBLANK(発行依頼書!P229),"",TEXT(発行依頼書!P229,"M/D"))</f>
        <v/>
      </c>
      <c r="R237" s="672"/>
      <c r="S237" s="672" t="str">
        <f>IF(ISBLANK(発行依頼書!Q229),"",TEXT(発行依頼書!Q229,"M/D"))</f>
        <v/>
      </c>
      <c r="T237" s="672"/>
      <c r="U237" s="672" t="str">
        <f>IF(ISBLANK(発行依頼書!R229),"",TEXT(発行依頼書!R229,"M/D"))</f>
        <v/>
      </c>
      <c r="V237" s="672"/>
      <c r="W237" s="672" t="str">
        <f>IF(ISBLANK(発行依頼書!S229),"",TEXT(発行依頼書!S229,"M/D"))</f>
        <v/>
      </c>
      <c r="X237" s="672"/>
      <c r="Y237" s="672" t="str">
        <f>IF(ISBLANK(発行依頼書!T229),"",TEXT(発行依頼書!T229,"M/D"))</f>
        <v/>
      </c>
      <c r="Z237" s="672"/>
      <c r="AA237" s="672" t="str">
        <f>IF(ISBLANK(発行依頼書!U229),"",TEXT(発行依頼書!U229,"M/D"))</f>
        <v/>
      </c>
      <c r="AB237" s="673"/>
      <c r="AC237" s="674"/>
      <c r="AD237" s="672"/>
      <c r="AE237" s="673"/>
      <c r="AF237" s="667"/>
      <c r="AG237" s="668"/>
      <c r="AH237" s="668"/>
      <c r="AI237" s="669"/>
      <c r="AJ237" s="10"/>
    </row>
    <row r="238" spans="1:36" ht="17.25" customHeight="1" x14ac:dyDescent="0.15">
      <c r="A238" s="7"/>
      <c r="B238" s="670" t="str">
        <f>IF(ISBLANK(発行依頼書!F229),"",発行依頼書!F229)</f>
        <v/>
      </c>
      <c r="C238" s="663"/>
      <c r="D238" s="663"/>
      <c r="E238" s="663"/>
      <c r="F238" s="663"/>
      <c r="G238" s="663"/>
      <c r="H238" s="671"/>
      <c r="I238" s="680" t="str">
        <f>IF(ISBLANK(発行依頼書!L230),"",発行依頼書!L230)</f>
        <v/>
      </c>
      <c r="J238" s="678"/>
      <c r="K238" s="678" t="str">
        <f>IF(ISBLANK(発行依頼書!M230),"",発行依頼書!M230)</f>
        <v/>
      </c>
      <c r="L238" s="678"/>
      <c r="M238" s="678" t="str">
        <f>IF(ISBLANK(発行依頼書!N230),"",発行依頼書!N230)</f>
        <v/>
      </c>
      <c r="N238" s="678"/>
      <c r="O238" s="678" t="str">
        <f>IF(ISBLANK(発行依頼書!O230),"",発行依頼書!O230)</f>
        <v/>
      </c>
      <c r="P238" s="678"/>
      <c r="Q238" s="678" t="str">
        <f>IF(ISBLANK(発行依頼書!P230),"",発行依頼書!P230)</f>
        <v/>
      </c>
      <c r="R238" s="678"/>
      <c r="S238" s="678" t="str">
        <f>IF(ISBLANK(発行依頼書!Q230),"",発行依頼書!Q230)</f>
        <v/>
      </c>
      <c r="T238" s="678"/>
      <c r="U238" s="678" t="str">
        <f>IF(ISBLANK(発行依頼書!R230),"",発行依頼書!R230)</f>
        <v/>
      </c>
      <c r="V238" s="678"/>
      <c r="W238" s="678" t="str">
        <f>IF(ISBLANK(発行依頼書!S230),"",発行依頼書!S230)</f>
        <v/>
      </c>
      <c r="X238" s="678"/>
      <c r="Y238" s="678" t="str">
        <f>IF(ISBLANK(発行依頼書!T230),"",発行依頼書!T230)</f>
        <v/>
      </c>
      <c r="Z238" s="678"/>
      <c r="AA238" s="678" t="str">
        <f>IF(ISBLANK(発行依頼書!U230),"",発行依頼書!U230)</f>
        <v/>
      </c>
      <c r="AB238" s="679"/>
      <c r="AC238" s="680" t="str">
        <f>IF(ISBLANK(発行依頼書!W230),"",発行依頼書!W230)</f>
        <v/>
      </c>
      <c r="AD238" s="678"/>
      <c r="AE238" s="679"/>
      <c r="AF238" s="662" t="str">
        <f>IF(ISBLANK(発行依頼書!X229),"",発行依頼書!X229)</f>
        <v/>
      </c>
      <c r="AG238" s="663"/>
      <c r="AH238" s="663"/>
      <c r="AI238" s="664"/>
      <c r="AJ238" s="10"/>
    </row>
    <row r="239" spans="1:36" ht="17.25" customHeight="1" x14ac:dyDescent="0.15">
      <c r="A239" s="7"/>
      <c r="B239" s="675" t="str">
        <f>IF(ISBLANK(発行依頼書!C231),"",発行依頼書!C231)</f>
        <v/>
      </c>
      <c r="C239" s="676"/>
      <c r="D239" s="676"/>
      <c r="E239" s="676"/>
      <c r="F239" s="676"/>
      <c r="G239" s="676"/>
      <c r="H239" s="677"/>
      <c r="I239" s="674" t="str">
        <f>IF(ISBLANK(発行依頼書!L231),"",TEXT(発行依頼書!L231,"M/D"))</f>
        <v/>
      </c>
      <c r="J239" s="672"/>
      <c r="K239" s="672" t="str">
        <f>IF(ISBLANK(発行依頼書!M231),"",TEXT(発行依頼書!M231,"M/D"))</f>
        <v/>
      </c>
      <c r="L239" s="672"/>
      <c r="M239" s="672" t="str">
        <f>IF(ISBLANK(発行依頼書!N231),"",TEXT(発行依頼書!N231,"M/D"))</f>
        <v/>
      </c>
      <c r="N239" s="672"/>
      <c r="O239" s="672" t="str">
        <f>IF(ISBLANK(発行依頼書!O231),"",TEXT(発行依頼書!O231,"M/D"))</f>
        <v/>
      </c>
      <c r="P239" s="672"/>
      <c r="Q239" s="672" t="str">
        <f>IF(ISBLANK(発行依頼書!P231),"",TEXT(発行依頼書!P231,"M/D"))</f>
        <v/>
      </c>
      <c r="R239" s="672"/>
      <c r="S239" s="672" t="str">
        <f>IF(ISBLANK(発行依頼書!Q231),"",TEXT(発行依頼書!Q231,"M/D"))</f>
        <v/>
      </c>
      <c r="T239" s="672"/>
      <c r="U239" s="672" t="str">
        <f>IF(ISBLANK(発行依頼書!R231),"",TEXT(発行依頼書!R231,"M/D"))</f>
        <v/>
      </c>
      <c r="V239" s="672"/>
      <c r="W239" s="672" t="str">
        <f>IF(ISBLANK(発行依頼書!S231),"",TEXT(発行依頼書!S231,"M/D"))</f>
        <v/>
      </c>
      <c r="X239" s="672"/>
      <c r="Y239" s="672" t="str">
        <f>IF(ISBLANK(発行依頼書!T231),"",TEXT(発行依頼書!T231,"M/D"))</f>
        <v/>
      </c>
      <c r="Z239" s="672"/>
      <c r="AA239" s="672" t="str">
        <f>IF(ISBLANK(発行依頼書!U231),"",TEXT(発行依頼書!U231,"M/D"))</f>
        <v/>
      </c>
      <c r="AB239" s="673"/>
      <c r="AC239" s="674"/>
      <c r="AD239" s="672"/>
      <c r="AE239" s="673"/>
      <c r="AF239" s="667"/>
      <c r="AG239" s="668"/>
      <c r="AH239" s="668"/>
      <c r="AI239" s="669"/>
      <c r="AJ239" s="10"/>
    </row>
    <row r="240" spans="1:36" ht="17.25" customHeight="1" x14ac:dyDescent="0.15">
      <c r="A240" s="7"/>
      <c r="B240" s="670" t="str">
        <f>IF(ISBLANK(発行依頼書!F231),"",発行依頼書!F231)</f>
        <v/>
      </c>
      <c r="C240" s="663"/>
      <c r="D240" s="663"/>
      <c r="E240" s="663"/>
      <c r="F240" s="663"/>
      <c r="G240" s="663"/>
      <c r="H240" s="671"/>
      <c r="I240" s="680" t="str">
        <f>IF(ISBLANK(発行依頼書!L232),"",発行依頼書!L232)</f>
        <v/>
      </c>
      <c r="J240" s="678"/>
      <c r="K240" s="678" t="str">
        <f>IF(ISBLANK(発行依頼書!M232),"",発行依頼書!M232)</f>
        <v/>
      </c>
      <c r="L240" s="678"/>
      <c r="M240" s="678" t="str">
        <f>IF(ISBLANK(発行依頼書!N232),"",発行依頼書!N232)</f>
        <v/>
      </c>
      <c r="N240" s="678"/>
      <c r="O240" s="678" t="str">
        <f>IF(ISBLANK(発行依頼書!O232),"",発行依頼書!O232)</f>
        <v/>
      </c>
      <c r="P240" s="678"/>
      <c r="Q240" s="678" t="str">
        <f>IF(ISBLANK(発行依頼書!P232),"",発行依頼書!P232)</f>
        <v/>
      </c>
      <c r="R240" s="678"/>
      <c r="S240" s="678" t="str">
        <f>IF(ISBLANK(発行依頼書!Q232),"",発行依頼書!Q232)</f>
        <v/>
      </c>
      <c r="T240" s="678"/>
      <c r="U240" s="678" t="str">
        <f>IF(ISBLANK(発行依頼書!R232),"",発行依頼書!R232)</f>
        <v/>
      </c>
      <c r="V240" s="678"/>
      <c r="W240" s="678" t="str">
        <f>IF(ISBLANK(発行依頼書!S232),"",発行依頼書!S232)</f>
        <v/>
      </c>
      <c r="X240" s="678"/>
      <c r="Y240" s="678" t="str">
        <f>IF(ISBLANK(発行依頼書!T232),"",発行依頼書!T232)</f>
        <v/>
      </c>
      <c r="Z240" s="678"/>
      <c r="AA240" s="678" t="str">
        <f>IF(ISBLANK(発行依頼書!U232),"",発行依頼書!U232)</f>
        <v/>
      </c>
      <c r="AB240" s="679"/>
      <c r="AC240" s="680" t="str">
        <f>IF(ISBLANK(発行依頼書!W232),"",発行依頼書!W232)</f>
        <v/>
      </c>
      <c r="AD240" s="678"/>
      <c r="AE240" s="679"/>
      <c r="AF240" s="662" t="str">
        <f>IF(ISBLANK(発行依頼書!X231),"",発行依頼書!X231)</f>
        <v/>
      </c>
      <c r="AG240" s="663"/>
      <c r="AH240" s="663"/>
      <c r="AI240" s="664"/>
      <c r="AJ240" s="10"/>
    </row>
    <row r="241" spans="1:36" ht="17.25" customHeight="1" x14ac:dyDescent="0.15">
      <c r="A241" s="7"/>
      <c r="B241" s="675" t="str">
        <f>IF(ISBLANK(発行依頼書!C233),"",発行依頼書!C233)</f>
        <v/>
      </c>
      <c r="C241" s="676"/>
      <c r="D241" s="676"/>
      <c r="E241" s="676"/>
      <c r="F241" s="676"/>
      <c r="G241" s="676"/>
      <c r="H241" s="677"/>
      <c r="I241" s="674" t="str">
        <f>IF(ISBLANK(発行依頼書!L233),"",TEXT(発行依頼書!L233,"M/D"))</f>
        <v/>
      </c>
      <c r="J241" s="672"/>
      <c r="K241" s="672" t="str">
        <f>IF(ISBLANK(発行依頼書!M233),"",TEXT(発行依頼書!M233,"M/D"))</f>
        <v/>
      </c>
      <c r="L241" s="672"/>
      <c r="M241" s="672" t="str">
        <f>IF(ISBLANK(発行依頼書!N233),"",TEXT(発行依頼書!N233,"M/D"))</f>
        <v/>
      </c>
      <c r="N241" s="672"/>
      <c r="O241" s="672" t="str">
        <f>IF(ISBLANK(発行依頼書!O233),"",TEXT(発行依頼書!O233,"M/D"))</f>
        <v/>
      </c>
      <c r="P241" s="672"/>
      <c r="Q241" s="672" t="str">
        <f>IF(ISBLANK(発行依頼書!P233),"",TEXT(発行依頼書!P233,"M/D"))</f>
        <v/>
      </c>
      <c r="R241" s="672"/>
      <c r="S241" s="672" t="str">
        <f>IF(ISBLANK(発行依頼書!Q233),"",TEXT(発行依頼書!Q233,"M/D"))</f>
        <v/>
      </c>
      <c r="T241" s="672"/>
      <c r="U241" s="672" t="str">
        <f>IF(ISBLANK(発行依頼書!R233),"",TEXT(発行依頼書!R233,"M/D"))</f>
        <v/>
      </c>
      <c r="V241" s="672"/>
      <c r="W241" s="672" t="str">
        <f>IF(ISBLANK(発行依頼書!S233),"",TEXT(発行依頼書!S233,"M/D"))</f>
        <v/>
      </c>
      <c r="X241" s="672"/>
      <c r="Y241" s="672" t="str">
        <f>IF(ISBLANK(発行依頼書!T233),"",TEXT(発行依頼書!T233,"M/D"))</f>
        <v/>
      </c>
      <c r="Z241" s="672"/>
      <c r="AA241" s="672" t="str">
        <f>IF(ISBLANK(発行依頼書!U233),"",TEXT(発行依頼書!U233,"M/D"))</f>
        <v/>
      </c>
      <c r="AB241" s="673"/>
      <c r="AC241" s="674"/>
      <c r="AD241" s="672"/>
      <c r="AE241" s="673"/>
      <c r="AF241" s="667"/>
      <c r="AG241" s="668"/>
      <c r="AH241" s="668"/>
      <c r="AI241" s="669"/>
      <c r="AJ241" s="10"/>
    </row>
    <row r="242" spans="1:36" ht="17.25" customHeight="1" x14ac:dyDescent="0.15">
      <c r="A242" s="7"/>
      <c r="B242" s="670" t="str">
        <f>IF(ISBLANK(発行依頼書!F233),"",発行依頼書!F233)</f>
        <v/>
      </c>
      <c r="C242" s="663"/>
      <c r="D242" s="663"/>
      <c r="E242" s="663"/>
      <c r="F242" s="663"/>
      <c r="G242" s="663"/>
      <c r="H242" s="671"/>
      <c r="I242" s="680" t="str">
        <f>IF(ISBLANK(発行依頼書!L234),"",発行依頼書!L234)</f>
        <v/>
      </c>
      <c r="J242" s="678"/>
      <c r="K242" s="678" t="str">
        <f>IF(ISBLANK(発行依頼書!M234),"",発行依頼書!M234)</f>
        <v/>
      </c>
      <c r="L242" s="678"/>
      <c r="M242" s="678" t="str">
        <f>IF(ISBLANK(発行依頼書!N234),"",発行依頼書!N234)</f>
        <v/>
      </c>
      <c r="N242" s="678"/>
      <c r="O242" s="678" t="str">
        <f>IF(ISBLANK(発行依頼書!O234),"",発行依頼書!O234)</f>
        <v/>
      </c>
      <c r="P242" s="678"/>
      <c r="Q242" s="678" t="str">
        <f>IF(ISBLANK(発行依頼書!P234),"",発行依頼書!P234)</f>
        <v/>
      </c>
      <c r="R242" s="678"/>
      <c r="S242" s="678" t="str">
        <f>IF(ISBLANK(発行依頼書!Q234),"",発行依頼書!Q234)</f>
        <v/>
      </c>
      <c r="T242" s="678"/>
      <c r="U242" s="678" t="str">
        <f>IF(ISBLANK(発行依頼書!R234),"",発行依頼書!R234)</f>
        <v/>
      </c>
      <c r="V242" s="678"/>
      <c r="W242" s="678" t="str">
        <f>IF(ISBLANK(発行依頼書!S234),"",発行依頼書!S234)</f>
        <v/>
      </c>
      <c r="X242" s="678"/>
      <c r="Y242" s="678" t="str">
        <f>IF(ISBLANK(発行依頼書!T234),"",発行依頼書!T234)</f>
        <v/>
      </c>
      <c r="Z242" s="678"/>
      <c r="AA242" s="678" t="str">
        <f>IF(ISBLANK(発行依頼書!U234),"",発行依頼書!U234)</f>
        <v/>
      </c>
      <c r="AB242" s="679"/>
      <c r="AC242" s="680" t="str">
        <f>IF(ISBLANK(発行依頼書!W234),"",発行依頼書!W234)</f>
        <v/>
      </c>
      <c r="AD242" s="678"/>
      <c r="AE242" s="679"/>
      <c r="AF242" s="662" t="str">
        <f>IF(ISBLANK(発行依頼書!X233),"",発行依頼書!X233)</f>
        <v/>
      </c>
      <c r="AG242" s="663"/>
      <c r="AH242" s="663"/>
      <c r="AI242" s="664"/>
      <c r="AJ242" s="10"/>
    </row>
    <row r="243" spans="1:36" ht="17.25" customHeight="1" x14ac:dyDescent="0.15">
      <c r="A243" s="7"/>
      <c r="B243" s="675" t="str">
        <f>IF(ISBLANK(発行依頼書!C235),"",発行依頼書!C235)</f>
        <v/>
      </c>
      <c r="C243" s="676"/>
      <c r="D243" s="676"/>
      <c r="E243" s="676"/>
      <c r="F243" s="676"/>
      <c r="G243" s="676"/>
      <c r="H243" s="677"/>
      <c r="I243" s="674" t="str">
        <f>IF(ISBLANK(発行依頼書!L235),"",TEXT(発行依頼書!L235,"M/D"))</f>
        <v/>
      </c>
      <c r="J243" s="672"/>
      <c r="K243" s="672" t="str">
        <f>IF(ISBLANK(発行依頼書!M235),"",TEXT(発行依頼書!M235,"M/D"))</f>
        <v/>
      </c>
      <c r="L243" s="672"/>
      <c r="M243" s="672" t="str">
        <f>IF(ISBLANK(発行依頼書!N235),"",TEXT(発行依頼書!N235,"M/D"))</f>
        <v/>
      </c>
      <c r="N243" s="672"/>
      <c r="O243" s="672" t="str">
        <f>IF(ISBLANK(発行依頼書!O235),"",TEXT(発行依頼書!O235,"M/D"))</f>
        <v/>
      </c>
      <c r="P243" s="672"/>
      <c r="Q243" s="672" t="str">
        <f>IF(ISBLANK(発行依頼書!P235),"",TEXT(発行依頼書!P235,"M/D"))</f>
        <v/>
      </c>
      <c r="R243" s="672"/>
      <c r="S243" s="672" t="str">
        <f>IF(ISBLANK(発行依頼書!Q235),"",TEXT(発行依頼書!Q235,"M/D"))</f>
        <v/>
      </c>
      <c r="T243" s="672"/>
      <c r="U243" s="672" t="str">
        <f>IF(ISBLANK(発行依頼書!R235),"",TEXT(発行依頼書!R235,"M/D"))</f>
        <v/>
      </c>
      <c r="V243" s="672"/>
      <c r="W243" s="672" t="str">
        <f>IF(ISBLANK(発行依頼書!S235),"",TEXT(発行依頼書!S235,"M/D"))</f>
        <v/>
      </c>
      <c r="X243" s="672"/>
      <c r="Y243" s="672" t="str">
        <f>IF(ISBLANK(発行依頼書!T235),"",TEXT(発行依頼書!T235,"M/D"))</f>
        <v/>
      </c>
      <c r="Z243" s="672"/>
      <c r="AA243" s="672" t="str">
        <f>IF(ISBLANK(発行依頼書!U235),"",TEXT(発行依頼書!U235,"M/D"))</f>
        <v/>
      </c>
      <c r="AB243" s="673"/>
      <c r="AC243" s="674"/>
      <c r="AD243" s="672"/>
      <c r="AE243" s="673"/>
      <c r="AF243" s="667"/>
      <c r="AG243" s="668"/>
      <c r="AH243" s="668"/>
      <c r="AI243" s="669"/>
      <c r="AJ243" s="10"/>
    </row>
    <row r="244" spans="1:36" ht="17.25" customHeight="1" x14ac:dyDescent="0.15">
      <c r="A244" s="7"/>
      <c r="B244" s="670" t="str">
        <f>IF(ISBLANK(発行依頼書!F235),"",発行依頼書!F235)</f>
        <v/>
      </c>
      <c r="C244" s="663"/>
      <c r="D244" s="663"/>
      <c r="E244" s="663"/>
      <c r="F244" s="663"/>
      <c r="G244" s="663"/>
      <c r="H244" s="671"/>
      <c r="I244" s="680" t="str">
        <f>IF(ISBLANK(発行依頼書!L236),"",発行依頼書!L236)</f>
        <v/>
      </c>
      <c r="J244" s="678"/>
      <c r="K244" s="678" t="str">
        <f>IF(ISBLANK(発行依頼書!M236),"",発行依頼書!M236)</f>
        <v/>
      </c>
      <c r="L244" s="678"/>
      <c r="M244" s="678" t="str">
        <f>IF(ISBLANK(発行依頼書!N236),"",発行依頼書!N236)</f>
        <v/>
      </c>
      <c r="N244" s="678"/>
      <c r="O244" s="678" t="str">
        <f>IF(ISBLANK(発行依頼書!O236),"",発行依頼書!O236)</f>
        <v/>
      </c>
      <c r="P244" s="678"/>
      <c r="Q244" s="678" t="str">
        <f>IF(ISBLANK(発行依頼書!P236),"",発行依頼書!P236)</f>
        <v/>
      </c>
      <c r="R244" s="678"/>
      <c r="S244" s="678" t="str">
        <f>IF(ISBLANK(発行依頼書!Q236),"",発行依頼書!Q236)</f>
        <v/>
      </c>
      <c r="T244" s="678"/>
      <c r="U244" s="678" t="str">
        <f>IF(ISBLANK(発行依頼書!R236),"",発行依頼書!R236)</f>
        <v/>
      </c>
      <c r="V244" s="678"/>
      <c r="W244" s="678" t="str">
        <f>IF(ISBLANK(発行依頼書!S236),"",発行依頼書!S236)</f>
        <v/>
      </c>
      <c r="X244" s="678"/>
      <c r="Y244" s="678" t="str">
        <f>IF(ISBLANK(発行依頼書!T236),"",発行依頼書!T236)</f>
        <v/>
      </c>
      <c r="Z244" s="678"/>
      <c r="AA244" s="678" t="str">
        <f>IF(ISBLANK(発行依頼書!U236),"",発行依頼書!U236)</f>
        <v/>
      </c>
      <c r="AB244" s="679"/>
      <c r="AC244" s="680" t="str">
        <f>IF(ISBLANK(発行依頼書!W236),"",発行依頼書!W236)</f>
        <v/>
      </c>
      <c r="AD244" s="678"/>
      <c r="AE244" s="679"/>
      <c r="AF244" s="662" t="str">
        <f>IF(ISBLANK(発行依頼書!X235),"",発行依頼書!X235)</f>
        <v/>
      </c>
      <c r="AG244" s="663"/>
      <c r="AH244" s="663"/>
      <c r="AI244" s="664"/>
      <c r="AJ244" s="10"/>
    </row>
    <row r="245" spans="1:36" ht="17.25" customHeight="1" x14ac:dyDescent="0.15">
      <c r="A245" s="7"/>
      <c r="B245" s="665" t="str">
        <f>IF(ISBLANK(発行依頼書!C237),"",発行依頼書!C237)</f>
        <v/>
      </c>
      <c r="C245" s="666"/>
      <c r="D245" s="666"/>
      <c r="E245" s="666"/>
      <c r="F245" s="666"/>
      <c r="G245" s="666"/>
      <c r="H245" s="666"/>
      <c r="I245" s="657" t="str">
        <f>IF(ISBLANK(発行依頼書!L237),"",TEXT(発行依頼書!L237,"M/D"))</f>
        <v/>
      </c>
      <c r="J245" s="655"/>
      <c r="K245" s="654" t="str">
        <f>IF(ISBLANK(発行依頼書!M237),"",TEXT(発行依頼書!M237,"M/D"))</f>
        <v/>
      </c>
      <c r="L245" s="655"/>
      <c r="M245" s="654" t="str">
        <f>IF(ISBLANK(発行依頼書!N237),"",TEXT(発行依頼書!N237,"M/D"))</f>
        <v/>
      </c>
      <c r="N245" s="655"/>
      <c r="O245" s="654" t="str">
        <f>IF(ISBLANK(発行依頼書!O237),"",TEXT(発行依頼書!O237,"M/D"))</f>
        <v/>
      </c>
      <c r="P245" s="655"/>
      <c r="Q245" s="654" t="str">
        <f>IF(ISBLANK(発行依頼書!P237),"",TEXT(発行依頼書!P237,"M/D"))</f>
        <v/>
      </c>
      <c r="R245" s="655"/>
      <c r="S245" s="654" t="str">
        <f>IF(ISBLANK(発行依頼書!Q237),"",TEXT(発行依頼書!Q237,"M/D"))</f>
        <v/>
      </c>
      <c r="T245" s="655"/>
      <c r="U245" s="654" t="str">
        <f>IF(ISBLANK(発行依頼書!R237),"",TEXT(発行依頼書!R237,"M/D"))</f>
        <v/>
      </c>
      <c r="V245" s="655"/>
      <c r="W245" s="654" t="str">
        <f>IF(ISBLANK(発行依頼書!S237),"",TEXT(発行依頼書!S237,"M/D"))</f>
        <v/>
      </c>
      <c r="X245" s="655"/>
      <c r="Y245" s="654" t="str">
        <f>IF(ISBLANK(発行依頼書!T237),"",TEXT(発行依頼書!T237,"M/D"))</f>
        <v/>
      </c>
      <c r="Z245" s="655"/>
      <c r="AA245" s="654" t="str">
        <f>IF(ISBLANK(発行依頼書!U237),"",TEXT(発行依頼書!U237,"M/D"))</f>
        <v/>
      </c>
      <c r="AB245" s="656"/>
      <c r="AC245" s="657"/>
      <c r="AD245" s="658"/>
      <c r="AE245" s="656"/>
      <c r="AF245" s="651"/>
      <c r="AG245" s="651"/>
      <c r="AH245" s="651"/>
      <c r="AI245" s="652"/>
      <c r="AJ245" s="10"/>
    </row>
    <row r="246" spans="1:36" ht="17.25" customHeight="1" x14ac:dyDescent="0.15">
      <c r="A246" s="7"/>
      <c r="B246" s="670" t="str">
        <f>IF(ISBLANK(発行依頼書!F237),"",発行依頼書!F237)</f>
        <v/>
      </c>
      <c r="C246" s="663"/>
      <c r="D246" s="663"/>
      <c r="E246" s="663"/>
      <c r="F246" s="663"/>
      <c r="G246" s="663"/>
      <c r="H246" s="671"/>
      <c r="I246" s="680" t="str">
        <f>IF(ISBLANK(発行依頼書!L238),"",発行依頼書!L238)</f>
        <v/>
      </c>
      <c r="J246" s="678"/>
      <c r="K246" s="678" t="str">
        <f>IF(ISBLANK(発行依頼書!M238),"",発行依頼書!M238)</f>
        <v/>
      </c>
      <c r="L246" s="678"/>
      <c r="M246" s="678" t="str">
        <f>IF(ISBLANK(発行依頼書!N238),"",発行依頼書!N238)</f>
        <v/>
      </c>
      <c r="N246" s="678"/>
      <c r="O246" s="678" t="str">
        <f>IF(ISBLANK(発行依頼書!O238),"",発行依頼書!O238)</f>
        <v/>
      </c>
      <c r="P246" s="678"/>
      <c r="Q246" s="678" t="str">
        <f>IF(ISBLANK(発行依頼書!P238),"",発行依頼書!P238)</f>
        <v/>
      </c>
      <c r="R246" s="678"/>
      <c r="S246" s="678" t="str">
        <f>IF(ISBLANK(発行依頼書!Q238),"",発行依頼書!Q238)</f>
        <v/>
      </c>
      <c r="T246" s="678"/>
      <c r="U246" s="678" t="str">
        <f>IF(ISBLANK(発行依頼書!R238),"",発行依頼書!R238)</f>
        <v/>
      </c>
      <c r="V246" s="678"/>
      <c r="W246" s="678" t="str">
        <f>IF(ISBLANK(発行依頼書!S238),"",発行依頼書!S238)</f>
        <v/>
      </c>
      <c r="X246" s="678"/>
      <c r="Y246" s="678" t="str">
        <f>IF(ISBLANK(発行依頼書!T238),"",発行依頼書!T238)</f>
        <v/>
      </c>
      <c r="Z246" s="678"/>
      <c r="AA246" s="678" t="str">
        <f>IF(ISBLANK(発行依頼書!U238),"",発行依頼書!U238)</f>
        <v/>
      </c>
      <c r="AB246" s="679"/>
      <c r="AC246" s="680" t="str">
        <f>IF(ISBLANK(発行依頼書!W238),"",発行依頼書!W238)</f>
        <v/>
      </c>
      <c r="AD246" s="678"/>
      <c r="AE246" s="679"/>
      <c r="AF246" s="662" t="str">
        <f>IF(ISBLANK(発行依頼書!X237),"",発行依頼書!X237)</f>
        <v/>
      </c>
      <c r="AG246" s="663"/>
      <c r="AH246" s="663"/>
      <c r="AI246" s="664"/>
      <c r="AJ246" s="10"/>
    </row>
    <row r="247" spans="1:36" ht="17.25" customHeight="1" x14ac:dyDescent="0.15">
      <c r="A247" s="7"/>
      <c r="B247" s="675" t="str">
        <f>IF(ISBLANK(発行依頼書!C239),"",発行依頼書!C239)</f>
        <v/>
      </c>
      <c r="C247" s="676"/>
      <c r="D247" s="676"/>
      <c r="E247" s="676"/>
      <c r="F247" s="676"/>
      <c r="G247" s="676"/>
      <c r="H247" s="677"/>
      <c r="I247" s="674" t="str">
        <f>IF(ISBLANK(発行依頼書!L239),"",TEXT(発行依頼書!L239,"M/D"))</f>
        <v/>
      </c>
      <c r="J247" s="672"/>
      <c r="K247" s="672" t="str">
        <f>IF(ISBLANK(発行依頼書!M239),"",TEXT(発行依頼書!M239,"M/D"))</f>
        <v/>
      </c>
      <c r="L247" s="672"/>
      <c r="M247" s="672" t="str">
        <f>IF(ISBLANK(発行依頼書!N239),"",TEXT(発行依頼書!N239,"M/D"))</f>
        <v/>
      </c>
      <c r="N247" s="672"/>
      <c r="O247" s="672" t="str">
        <f>IF(ISBLANK(発行依頼書!O239),"",TEXT(発行依頼書!O239,"M/D"))</f>
        <v/>
      </c>
      <c r="P247" s="672"/>
      <c r="Q247" s="672" t="str">
        <f>IF(ISBLANK(発行依頼書!P239),"",TEXT(発行依頼書!P239,"M/D"))</f>
        <v/>
      </c>
      <c r="R247" s="672"/>
      <c r="S247" s="672" t="str">
        <f>IF(ISBLANK(発行依頼書!Q239),"",TEXT(発行依頼書!Q239,"M/D"))</f>
        <v/>
      </c>
      <c r="T247" s="672"/>
      <c r="U247" s="672" t="str">
        <f>IF(ISBLANK(発行依頼書!R239),"",TEXT(発行依頼書!R239,"M/D"))</f>
        <v/>
      </c>
      <c r="V247" s="672"/>
      <c r="W247" s="672" t="str">
        <f>IF(ISBLANK(発行依頼書!S239),"",TEXT(発行依頼書!S239,"M/D"))</f>
        <v/>
      </c>
      <c r="X247" s="672"/>
      <c r="Y247" s="672" t="str">
        <f>IF(ISBLANK(発行依頼書!T239),"",TEXT(発行依頼書!T239,"M/D"))</f>
        <v/>
      </c>
      <c r="Z247" s="672"/>
      <c r="AA247" s="672" t="str">
        <f>IF(ISBLANK(発行依頼書!U239),"",TEXT(発行依頼書!U239,"M/D"))</f>
        <v/>
      </c>
      <c r="AB247" s="673"/>
      <c r="AC247" s="674"/>
      <c r="AD247" s="672"/>
      <c r="AE247" s="673"/>
      <c r="AF247" s="667"/>
      <c r="AG247" s="668"/>
      <c r="AH247" s="668"/>
      <c r="AI247" s="669"/>
      <c r="AJ247" s="10"/>
    </row>
    <row r="248" spans="1:36" ht="17.25" customHeight="1" x14ac:dyDescent="0.15">
      <c r="A248" s="7"/>
      <c r="B248" s="670" t="str">
        <f>IF(ISBLANK(発行依頼書!F239),"",発行依頼書!F239)</f>
        <v/>
      </c>
      <c r="C248" s="663"/>
      <c r="D248" s="663"/>
      <c r="E248" s="663"/>
      <c r="F248" s="663"/>
      <c r="G248" s="663"/>
      <c r="H248" s="671"/>
      <c r="I248" s="680" t="str">
        <f>IF(ISBLANK(発行依頼書!L240),"",発行依頼書!L240)</f>
        <v/>
      </c>
      <c r="J248" s="678"/>
      <c r="K248" s="678" t="str">
        <f>IF(ISBLANK(発行依頼書!M240),"",発行依頼書!M240)</f>
        <v/>
      </c>
      <c r="L248" s="678"/>
      <c r="M248" s="678" t="str">
        <f>IF(ISBLANK(発行依頼書!N240),"",発行依頼書!N240)</f>
        <v/>
      </c>
      <c r="N248" s="678"/>
      <c r="O248" s="678" t="str">
        <f>IF(ISBLANK(発行依頼書!O240),"",発行依頼書!O240)</f>
        <v/>
      </c>
      <c r="P248" s="678"/>
      <c r="Q248" s="678" t="str">
        <f>IF(ISBLANK(発行依頼書!P240),"",発行依頼書!P240)</f>
        <v/>
      </c>
      <c r="R248" s="678"/>
      <c r="S248" s="678" t="str">
        <f>IF(ISBLANK(発行依頼書!Q240),"",発行依頼書!Q240)</f>
        <v/>
      </c>
      <c r="T248" s="678"/>
      <c r="U248" s="678" t="str">
        <f>IF(ISBLANK(発行依頼書!R240),"",発行依頼書!R240)</f>
        <v/>
      </c>
      <c r="V248" s="678"/>
      <c r="W248" s="678" t="str">
        <f>IF(ISBLANK(発行依頼書!S240),"",発行依頼書!S240)</f>
        <v/>
      </c>
      <c r="X248" s="678"/>
      <c r="Y248" s="678" t="str">
        <f>IF(ISBLANK(発行依頼書!T240),"",発行依頼書!T240)</f>
        <v/>
      </c>
      <c r="Z248" s="678"/>
      <c r="AA248" s="678" t="str">
        <f>IF(ISBLANK(発行依頼書!U240),"",発行依頼書!U240)</f>
        <v/>
      </c>
      <c r="AB248" s="679"/>
      <c r="AC248" s="680" t="str">
        <f>IF(ISBLANK(発行依頼書!W240),"",発行依頼書!W240)</f>
        <v/>
      </c>
      <c r="AD248" s="678"/>
      <c r="AE248" s="679"/>
      <c r="AF248" s="662" t="str">
        <f>IF(ISBLANK(発行依頼書!X239),"",発行依頼書!X239)</f>
        <v/>
      </c>
      <c r="AG248" s="663"/>
      <c r="AH248" s="663"/>
      <c r="AI248" s="664"/>
      <c r="AJ248" s="10"/>
    </row>
    <row r="249" spans="1:36" ht="17.25" customHeight="1" x14ac:dyDescent="0.15">
      <c r="A249" s="7"/>
      <c r="B249" s="675" t="str">
        <f>IF(ISBLANK(発行依頼書!C241),"",発行依頼書!C241)</f>
        <v/>
      </c>
      <c r="C249" s="676"/>
      <c r="D249" s="676"/>
      <c r="E249" s="676"/>
      <c r="F249" s="676"/>
      <c r="G249" s="676"/>
      <c r="H249" s="677"/>
      <c r="I249" s="674" t="str">
        <f>IF(ISBLANK(発行依頼書!L241),"",TEXT(発行依頼書!L241,"M/D"))</f>
        <v/>
      </c>
      <c r="J249" s="672"/>
      <c r="K249" s="672" t="str">
        <f>IF(ISBLANK(発行依頼書!M241),"",TEXT(発行依頼書!M241,"M/D"))</f>
        <v/>
      </c>
      <c r="L249" s="672"/>
      <c r="M249" s="672" t="str">
        <f>IF(ISBLANK(発行依頼書!N241),"",TEXT(発行依頼書!N241,"M/D"))</f>
        <v/>
      </c>
      <c r="N249" s="672"/>
      <c r="O249" s="672" t="str">
        <f>IF(ISBLANK(発行依頼書!O241),"",TEXT(発行依頼書!O241,"M/D"))</f>
        <v/>
      </c>
      <c r="P249" s="672"/>
      <c r="Q249" s="672" t="str">
        <f>IF(ISBLANK(発行依頼書!P241),"",TEXT(発行依頼書!P241,"M/D"))</f>
        <v/>
      </c>
      <c r="R249" s="672"/>
      <c r="S249" s="672" t="str">
        <f>IF(ISBLANK(発行依頼書!Q241),"",TEXT(発行依頼書!Q241,"M/D"))</f>
        <v/>
      </c>
      <c r="T249" s="672"/>
      <c r="U249" s="672" t="str">
        <f>IF(ISBLANK(発行依頼書!R241),"",TEXT(発行依頼書!R241,"M/D"))</f>
        <v/>
      </c>
      <c r="V249" s="672"/>
      <c r="W249" s="672" t="str">
        <f>IF(ISBLANK(発行依頼書!S241),"",TEXT(発行依頼書!S241,"M/D"))</f>
        <v/>
      </c>
      <c r="X249" s="672"/>
      <c r="Y249" s="672" t="str">
        <f>IF(ISBLANK(発行依頼書!T241),"",TEXT(発行依頼書!T241,"M/D"))</f>
        <v/>
      </c>
      <c r="Z249" s="672"/>
      <c r="AA249" s="672" t="str">
        <f>IF(ISBLANK(発行依頼書!U241),"",TEXT(発行依頼書!U241,"M/D"))</f>
        <v/>
      </c>
      <c r="AB249" s="673"/>
      <c r="AC249" s="674"/>
      <c r="AD249" s="672"/>
      <c r="AE249" s="673"/>
      <c r="AF249" s="667"/>
      <c r="AG249" s="668"/>
      <c r="AH249" s="668"/>
      <c r="AI249" s="669"/>
      <c r="AJ249" s="10"/>
    </row>
    <row r="250" spans="1:36" ht="17.25" customHeight="1" x14ac:dyDescent="0.15">
      <c r="A250" s="7"/>
      <c r="B250" s="670" t="str">
        <f>IF(ISBLANK(発行依頼書!F241),"",発行依頼書!F241)</f>
        <v/>
      </c>
      <c r="C250" s="663"/>
      <c r="D250" s="663"/>
      <c r="E250" s="663"/>
      <c r="F250" s="663"/>
      <c r="G250" s="663"/>
      <c r="H250" s="671"/>
      <c r="I250" s="680" t="str">
        <f>IF(ISBLANK(発行依頼書!L242),"",発行依頼書!L242)</f>
        <v/>
      </c>
      <c r="J250" s="678"/>
      <c r="K250" s="678" t="str">
        <f>IF(ISBLANK(発行依頼書!M242),"",発行依頼書!M242)</f>
        <v/>
      </c>
      <c r="L250" s="678"/>
      <c r="M250" s="678" t="str">
        <f>IF(ISBLANK(発行依頼書!N242),"",発行依頼書!N242)</f>
        <v/>
      </c>
      <c r="N250" s="678"/>
      <c r="O250" s="678" t="str">
        <f>IF(ISBLANK(発行依頼書!O242),"",発行依頼書!O242)</f>
        <v/>
      </c>
      <c r="P250" s="678"/>
      <c r="Q250" s="678" t="str">
        <f>IF(ISBLANK(発行依頼書!P242),"",発行依頼書!P242)</f>
        <v/>
      </c>
      <c r="R250" s="678"/>
      <c r="S250" s="678" t="str">
        <f>IF(ISBLANK(発行依頼書!Q242),"",発行依頼書!Q242)</f>
        <v/>
      </c>
      <c r="T250" s="678"/>
      <c r="U250" s="678" t="str">
        <f>IF(ISBLANK(発行依頼書!R242),"",発行依頼書!R242)</f>
        <v/>
      </c>
      <c r="V250" s="678"/>
      <c r="W250" s="678" t="str">
        <f>IF(ISBLANK(発行依頼書!S242),"",発行依頼書!S242)</f>
        <v/>
      </c>
      <c r="X250" s="678"/>
      <c r="Y250" s="678" t="str">
        <f>IF(ISBLANK(発行依頼書!T242),"",発行依頼書!T242)</f>
        <v/>
      </c>
      <c r="Z250" s="678"/>
      <c r="AA250" s="678" t="str">
        <f>IF(ISBLANK(発行依頼書!U242),"",発行依頼書!U242)</f>
        <v/>
      </c>
      <c r="AB250" s="679"/>
      <c r="AC250" s="680" t="str">
        <f>IF(ISBLANK(発行依頼書!W242),"",発行依頼書!W242)</f>
        <v/>
      </c>
      <c r="AD250" s="678"/>
      <c r="AE250" s="679"/>
      <c r="AF250" s="662" t="str">
        <f>IF(ISBLANK(発行依頼書!X241),"",発行依頼書!X241)</f>
        <v/>
      </c>
      <c r="AG250" s="663"/>
      <c r="AH250" s="663"/>
      <c r="AI250" s="664"/>
      <c r="AJ250" s="10"/>
    </row>
    <row r="251" spans="1:36" ht="17.25" customHeight="1" x14ac:dyDescent="0.15">
      <c r="A251" s="7"/>
      <c r="B251" s="675" t="str">
        <f>IF(ISBLANK(発行依頼書!C243),"",発行依頼書!C243)</f>
        <v/>
      </c>
      <c r="C251" s="676"/>
      <c r="D251" s="676"/>
      <c r="E251" s="676"/>
      <c r="F251" s="676"/>
      <c r="G251" s="676"/>
      <c r="H251" s="677"/>
      <c r="I251" s="674" t="str">
        <f>IF(ISBLANK(発行依頼書!L243),"",TEXT(発行依頼書!L243,"M/D"))</f>
        <v/>
      </c>
      <c r="J251" s="672"/>
      <c r="K251" s="672" t="str">
        <f>IF(ISBLANK(発行依頼書!M243),"",TEXT(発行依頼書!M243,"M/D"))</f>
        <v/>
      </c>
      <c r="L251" s="672"/>
      <c r="M251" s="672" t="str">
        <f>IF(ISBLANK(発行依頼書!N243),"",TEXT(発行依頼書!N243,"M/D"))</f>
        <v/>
      </c>
      <c r="N251" s="672"/>
      <c r="O251" s="672" t="str">
        <f>IF(ISBLANK(発行依頼書!O243),"",TEXT(発行依頼書!O243,"M/D"))</f>
        <v/>
      </c>
      <c r="P251" s="672"/>
      <c r="Q251" s="672" t="str">
        <f>IF(ISBLANK(発行依頼書!P243),"",TEXT(発行依頼書!P243,"M/D"))</f>
        <v/>
      </c>
      <c r="R251" s="672"/>
      <c r="S251" s="672" t="str">
        <f>IF(ISBLANK(発行依頼書!Q243),"",TEXT(発行依頼書!Q243,"M/D"))</f>
        <v/>
      </c>
      <c r="T251" s="672"/>
      <c r="U251" s="672" t="str">
        <f>IF(ISBLANK(発行依頼書!R243),"",TEXT(発行依頼書!R243,"M/D"))</f>
        <v/>
      </c>
      <c r="V251" s="672"/>
      <c r="W251" s="672" t="str">
        <f>IF(ISBLANK(発行依頼書!S243),"",TEXT(発行依頼書!S243,"M/D"))</f>
        <v/>
      </c>
      <c r="X251" s="672"/>
      <c r="Y251" s="672" t="str">
        <f>IF(ISBLANK(発行依頼書!T243),"",TEXT(発行依頼書!T243,"M/D"))</f>
        <v/>
      </c>
      <c r="Z251" s="672"/>
      <c r="AA251" s="672" t="str">
        <f>IF(ISBLANK(発行依頼書!U243),"",TEXT(発行依頼書!U243,"M/D"))</f>
        <v/>
      </c>
      <c r="AB251" s="673"/>
      <c r="AC251" s="674"/>
      <c r="AD251" s="672"/>
      <c r="AE251" s="673"/>
      <c r="AF251" s="667"/>
      <c r="AG251" s="668"/>
      <c r="AH251" s="668"/>
      <c r="AI251" s="669"/>
      <c r="AJ251" s="10"/>
    </row>
    <row r="252" spans="1:36" ht="17.25" customHeight="1" x14ac:dyDescent="0.15">
      <c r="A252" s="7"/>
      <c r="B252" s="670" t="str">
        <f>IF(ISBLANK(発行依頼書!F243),"",発行依頼書!F243)</f>
        <v/>
      </c>
      <c r="C252" s="663"/>
      <c r="D252" s="663"/>
      <c r="E252" s="663"/>
      <c r="F252" s="663"/>
      <c r="G252" s="663"/>
      <c r="H252" s="671"/>
      <c r="I252" s="680" t="str">
        <f>IF(ISBLANK(発行依頼書!L244),"",発行依頼書!L244)</f>
        <v/>
      </c>
      <c r="J252" s="678"/>
      <c r="K252" s="678" t="str">
        <f>IF(ISBLANK(発行依頼書!M244),"",発行依頼書!M244)</f>
        <v/>
      </c>
      <c r="L252" s="678"/>
      <c r="M252" s="678" t="str">
        <f>IF(ISBLANK(発行依頼書!N244),"",発行依頼書!N244)</f>
        <v/>
      </c>
      <c r="N252" s="678"/>
      <c r="O252" s="678" t="str">
        <f>IF(ISBLANK(発行依頼書!O244),"",発行依頼書!O244)</f>
        <v/>
      </c>
      <c r="P252" s="678"/>
      <c r="Q252" s="678" t="str">
        <f>IF(ISBLANK(発行依頼書!P244),"",発行依頼書!P244)</f>
        <v/>
      </c>
      <c r="R252" s="678"/>
      <c r="S252" s="678" t="str">
        <f>IF(ISBLANK(発行依頼書!Q244),"",発行依頼書!Q244)</f>
        <v/>
      </c>
      <c r="T252" s="678"/>
      <c r="U252" s="678" t="str">
        <f>IF(ISBLANK(発行依頼書!R244),"",発行依頼書!R244)</f>
        <v/>
      </c>
      <c r="V252" s="678"/>
      <c r="W252" s="678" t="str">
        <f>IF(ISBLANK(発行依頼書!S244),"",発行依頼書!S244)</f>
        <v/>
      </c>
      <c r="X252" s="678"/>
      <c r="Y252" s="678" t="str">
        <f>IF(ISBLANK(発行依頼書!T244),"",発行依頼書!T244)</f>
        <v/>
      </c>
      <c r="Z252" s="678"/>
      <c r="AA252" s="678" t="str">
        <f>IF(ISBLANK(発行依頼書!U244),"",発行依頼書!U244)</f>
        <v/>
      </c>
      <c r="AB252" s="679"/>
      <c r="AC252" s="680" t="str">
        <f>IF(ISBLANK(発行依頼書!W244),"",発行依頼書!W244)</f>
        <v/>
      </c>
      <c r="AD252" s="678"/>
      <c r="AE252" s="679"/>
      <c r="AF252" s="662" t="str">
        <f>IF(ISBLANK(発行依頼書!X243),"",発行依頼書!X243)</f>
        <v/>
      </c>
      <c r="AG252" s="663"/>
      <c r="AH252" s="663"/>
      <c r="AI252" s="664"/>
      <c r="AJ252" s="10"/>
    </row>
    <row r="253" spans="1:36" ht="17.25" customHeight="1" x14ac:dyDescent="0.15">
      <c r="A253" s="7"/>
      <c r="B253" s="675" t="str">
        <f>IF(ISBLANK(発行依頼書!C245),"",発行依頼書!C245)</f>
        <v/>
      </c>
      <c r="C253" s="676"/>
      <c r="D253" s="676"/>
      <c r="E253" s="676"/>
      <c r="F253" s="676"/>
      <c r="G253" s="676"/>
      <c r="H253" s="677"/>
      <c r="I253" s="674" t="str">
        <f>IF(ISBLANK(発行依頼書!L245),"",TEXT(発行依頼書!L245,"M/D"))</f>
        <v/>
      </c>
      <c r="J253" s="672"/>
      <c r="K253" s="672" t="str">
        <f>IF(ISBLANK(発行依頼書!M245),"",TEXT(発行依頼書!M245,"M/D"))</f>
        <v/>
      </c>
      <c r="L253" s="672"/>
      <c r="M253" s="672" t="str">
        <f>IF(ISBLANK(発行依頼書!N245),"",TEXT(発行依頼書!N245,"M/D"))</f>
        <v/>
      </c>
      <c r="N253" s="672"/>
      <c r="O253" s="672" t="str">
        <f>IF(ISBLANK(発行依頼書!O245),"",TEXT(発行依頼書!O245,"M/D"))</f>
        <v/>
      </c>
      <c r="P253" s="672"/>
      <c r="Q253" s="672" t="str">
        <f>IF(ISBLANK(発行依頼書!P245),"",TEXT(発行依頼書!P245,"M/D"))</f>
        <v/>
      </c>
      <c r="R253" s="672"/>
      <c r="S253" s="672" t="str">
        <f>IF(ISBLANK(発行依頼書!Q245),"",TEXT(発行依頼書!Q245,"M/D"))</f>
        <v/>
      </c>
      <c r="T253" s="672"/>
      <c r="U253" s="672" t="str">
        <f>IF(ISBLANK(発行依頼書!R245),"",TEXT(発行依頼書!R245,"M/D"))</f>
        <v/>
      </c>
      <c r="V253" s="672"/>
      <c r="W253" s="672" t="str">
        <f>IF(ISBLANK(発行依頼書!S245),"",TEXT(発行依頼書!S245,"M/D"))</f>
        <v/>
      </c>
      <c r="X253" s="672"/>
      <c r="Y253" s="672" t="str">
        <f>IF(ISBLANK(発行依頼書!T245),"",TEXT(発行依頼書!T245,"M/D"))</f>
        <v/>
      </c>
      <c r="Z253" s="672"/>
      <c r="AA253" s="672" t="str">
        <f>IF(ISBLANK(発行依頼書!U245),"",TEXT(発行依頼書!U245,"M/D"))</f>
        <v/>
      </c>
      <c r="AB253" s="673"/>
      <c r="AC253" s="674"/>
      <c r="AD253" s="672"/>
      <c r="AE253" s="673"/>
      <c r="AF253" s="667"/>
      <c r="AG253" s="668"/>
      <c r="AH253" s="668"/>
      <c r="AI253" s="669"/>
      <c r="AJ253" s="10"/>
    </row>
    <row r="254" spans="1:36" ht="17.25" customHeight="1" x14ac:dyDescent="0.15">
      <c r="A254" s="7"/>
      <c r="B254" s="670" t="str">
        <f>IF(ISBLANK(発行依頼書!F245),"",発行依頼書!F245)</f>
        <v/>
      </c>
      <c r="C254" s="663"/>
      <c r="D254" s="663"/>
      <c r="E254" s="663"/>
      <c r="F254" s="663"/>
      <c r="G254" s="663"/>
      <c r="H254" s="671"/>
      <c r="I254" s="680" t="str">
        <f>IF(ISBLANK(発行依頼書!L246),"",発行依頼書!L246)</f>
        <v/>
      </c>
      <c r="J254" s="678"/>
      <c r="K254" s="678" t="str">
        <f>IF(ISBLANK(発行依頼書!M246),"",発行依頼書!M246)</f>
        <v/>
      </c>
      <c r="L254" s="678"/>
      <c r="M254" s="678" t="str">
        <f>IF(ISBLANK(発行依頼書!N246),"",発行依頼書!N246)</f>
        <v/>
      </c>
      <c r="N254" s="678"/>
      <c r="O254" s="678" t="str">
        <f>IF(ISBLANK(発行依頼書!O246),"",発行依頼書!O246)</f>
        <v/>
      </c>
      <c r="P254" s="678"/>
      <c r="Q254" s="678" t="str">
        <f>IF(ISBLANK(発行依頼書!P246),"",発行依頼書!P246)</f>
        <v/>
      </c>
      <c r="R254" s="678"/>
      <c r="S254" s="678" t="str">
        <f>IF(ISBLANK(発行依頼書!Q246),"",発行依頼書!Q246)</f>
        <v/>
      </c>
      <c r="T254" s="678"/>
      <c r="U254" s="678" t="str">
        <f>IF(ISBLANK(発行依頼書!R246),"",発行依頼書!R246)</f>
        <v/>
      </c>
      <c r="V254" s="678"/>
      <c r="W254" s="678" t="str">
        <f>IF(ISBLANK(発行依頼書!S246),"",発行依頼書!S246)</f>
        <v/>
      </c>
      <c r="X254" s="678"/>
      <c r="Y254" s="678" t="str">
        <f>IF(ISBLANK(発行依頼書!T246),"",発行依頼書!T246)</f>
        <v/>
      </c>
      <c r="Z254" s="678"/>
      <c r="AA254" s="678" t="str">
        <f>IF(ISBLANK(発行依頼書!U246),"",発行依頼書!U246)</f>
        <v/>
      </c>
      <c r="AB254" s="679"/>
      <c r="AC254" s="680" t="str">
        <f>IF(ISBLANK(発行依頼書!W246),"",発行依頼書!W246)</f>
        <v/>
      </c>
      <c r="AD254" s="678"/>
      <c r="AE254" s="679"/>
      <c r="AF254" s="662" t="str">
        <f>IF(ISBLANK(発行依頼書!X245),"",発行依頼書!X245)</f>
        <v/>
      </c>
      <c r="AG254" s="663"/>
      <c r="AH254" s="663"/>
      <c r="AI254" s="664"/>
      <c r="AJ254" s="10"/>
    </row>
    <row r="255" spans="1:36" ht="17.25" customHeight="1" x14ac:dyDescent="0.15">
      <c r="A255" s="7"/>
      <c r="B255" s="675" t="str">
        <f>IF(ISBLANK(発行依頼書!C247),"",発行依頼書!C247)</f>
        <v/>
      </c>
      <c r="C255" s="676"/>
      <c r="D255" s="676"/>
      <c r="E255" s="676"/>
      <c r="F255" s="676"/>
      <c r="G255" s="676"/>
      <c r="H255" s="677"/>
      <c r="I255" s="674" t="str">
        <f>IF(ISBLANK(発行依頼書!L247),"",TEXT(発行依頼書!L247,"M/D"))</f>
        <v/>
      </c>
      <c r="J255" s="672"/>
      <c r="K255" s="672" t="str">
        <f>IF(ISBLANK(発行依頼書!M247),"",TEXT(発行依頼書!M247,"M/D"))</f>
        <v/>
      </c>
      <c r="L255" s="672"/>
      <c r="M255" s="672" t="str">
        <f>IF(ISBLANK(発行依頼書!N247),"",TEXT(発行依頼書!N247,"M/D"))</f>
        <v/>
      </c>
      <c r="N255" s="672"/>
      <c r="O255" s="672" t="str">
        <f>IF(ISBLANK(発行依頼書!O247),"",TEXT(発行依頼書!O247,"M/D"))</f>
        <v/>
      </c>
      <c r="P255" s="672"/>
      <c r="Q255" s="672" t="str">
        <f>IF(ISBLANK(発行依頼書!P247),"",TEXT(発行依頼書!P247,"M/D"))</f>
        <v/>
      </c>
      <c r="R255" s="672"/>
      <c r="S255" s="672" t="str">
        <f>IF(ISBLANK(発行依頼書!Q247),"",TEXT(発行依頼書!Q247,"M/D"))</f>
        <v/>
      </c>
      <c r="T255" s="672"/>
      <c r="U255" s="672" t="str">
        <f>IF(ISBLANK(発行依頼書!R247),"",TEXT(発行依頼書!R247,"M/D"))</f>
        <v/>
      </c>
      <c r="V255" s="672"/>
      <c r="W255" s="672" t="str">
        <f>IF(ISBLANK(発行依頼書!S247),"",TEXT(発行依頼書!S247,"M/D"))</f>
        <v/>
      </c>
      <c r="X255" s="672"/>
      <c r="Y255" s="672" t="str">
        <f>IF(ISBLANK(発行依頼書!T247),"",TEXT(発行依頼書!T247,"M/D"))</f>
        <v/>
      </c>
      <c r="Z255" s="672"/>
      <c r="AA255" s="672" t="str">
        <f>IF(ISBLANK(発行依頼書!U247),"",TEXT(発行依頼書!U247,"M/D"))</f>
        <v/>
      </c>
      <c r="AB255" s="673"/>
      <c r="AC255" s="674"/>
      <c r="AD255" s="672"/>
      <c r="AE255" s="673"/>
      <c r="AF255" s="667"/>
      <c r="AG255" s="668"/>
      <c r="AH255" s="668"/>
      <c r="AI255" s="669"/>
      <c r="AJ255" s="10"/>
    </row>
    <row r="256" spans="1:36" ht="17.25" customHeight="1" x14ac:dyDescent="0.15">
      <c r="A256" s="7"/>
      <c r="B256" s="670" t="str">
        <f>IF(ISBLANK(発行依頼書!F247),"",発行依頼書!F247)</f>
        <v/>
      </c>
      <c r="C256" s="663"/>
      <c r="D256" s="663"/>
      <c r="E256" s="663"/>
      <c r="F256" s="663"/>
      <c r="G256" s="663"/>
      <c r="H256" s="671"/>
      <c r="I256" s="680" t="str">
        <f>IF(ISBLANK(発行依頼書!L248),"",発行依頼書!L248)</f>
        <v/>
      </c>
      <c r="J256" s="678"/>
      <c r="K256" s="678" t="str">
        <f>IF(ISBLANK(発行依頼書!M248),"",発行依頼書!M248)</f>
        <v/>
      </c>
      <c r="L256" s="678"/>
      <c r="M256" s="678" t="str">
        <f>IF(ISBLANK(発行依頼書!N248),"",発行依頼書!N248)</f>
        <v/>
      </c>
      <c r="N256" s="678"/>
      <c r="O256" s="678" t="str">
        <f>IF(ISBLANK(発行依頼書!O248),"",発行依頼書!O248)</f>
        <v/>
      </c>
      <c r="P256" s="678"/>
      <c r="Q256" s="678" t="str">
        <f>IF(ISBLANK(発行依頼書!P248),"",発行依頼書!P248)</f>
        <v/>
      </c>
      <c r="R256" s="678"/>
      <c r="S256" s="678" t="str">
        <f>IF(ISBLANK(発行依頼書!Q248),"",発行依頼書!Q248)</f>
        <v/>
      </c>
      <c r="T256" s="678"/>
      <c r="U256" s="678" t="str">
        <f>IF(ISBLANK(発行依頼書!R248),"",発行依頼書!R248)</f>
        <v/>
      </c>
      <c r="V256" s="678"/>
      <c r="W256" s="678" t="str">
        <f>IF(ISBLANK(発行依頼書!S248),"",発行依頼書!S248)</f>
        <v/>
      </c>
      <c r="X256" s="678"/>
      <c r="Y256" s="678" t="str">
        <f>IF(ISBLANK(発行依頼書!T248),"",発行依頼書!T248)</f>
        <v/>
      </c>
      <c r="Z256" s="678"/>
      <c r="AA256" s="678" t="str">
        <f>IF(ISBLANK(発行依頼書!U248),"",発行依頼書!U248)</f>
        <v/>
      </c>
      <c r="AB256" s="679"/>
      <c r="AC256" s="680" t="str">
        <f>IF(ISBLANK(発行依頼書!W248),"",発行依頼書!W248)</f>
        <v/>
      </c>
      <c r="AD256" s="678"/>
      <c r="AE256" s="679"/>
      <c r="AF256" s="662" t="str">
        <f>IF(ISBLANK(発行依頼書!X247),"",発行依頼書!X247)</f>
        <v/>
      </c>
      <c r="AG256" s="663"/>
      <c r="AH256" s="663"/>
      <c r="AI256" s="664"/>
      <c r="AJ256" s="10"/>
    </row>
    <row r="257" spans="1:42" ht="17.25" customHeight="1" x14ac:dyDescent="0.15">
      <c r="A257" s="7"/>
      <c r="B257" s="675" t="str">
        <f>IF(ISBLANK(発行依頼書!C249),"",発行依頼書!C249)</f>
        <v/>
      </c>
      <c r="C257" s="676"/>
      <c r="D257" s="676"/>
      <c r="E257" s="676"/>
      <c r="F257" s="676"/>
      <c r="G257" s="676"/>
      <c r="H257" s="677"/>
      <c r="I257" s="674" t="str">
        <f>IF(ISBLANK(発行依頼書!L249),"",TEXT(発行依頼書!L249,"M/D"))</f>
        <v/>
      </c>
      <c r="J257" s="672"/>
      <c r="K257" s="672" t="str">
        <f>IF(ISBLANK(発行依頼書!M249),"",TEXT(発行依頼書!M249,"M/D"))</f>
        <v/>
      </c>
      <c r="L257" s="672"/>
      <c r="M257" s="672" t="str">
        <f>IF(ISBLANK(発行依頼書!N249),"",TEXT(発行依頼書!N249,"M/D"))</f>
        <v/>
      </c>
      <c r="N257" s="672"/>
      <c r="O257" s="672" t="str">
        <f>IF(ISBLANK(発行依頼書!O249),"",TEXT(発行依頼書!O249,"M/D"))</f>
        <v/>
      </c>
      <c r="P257" s="672"/>
      <c r="Q257" s="672" t="str">
        <f>IF(ISBLANK(発行依頼書!P249),"",TEXT(発行依頼書!P249,"M/D"))</f>
        <v/>
      </c>
      <c r="R257" s="672"/>
      <c r="S257" s="672" t="str">
        <f>IF(ISBLANK(発行依頼書!Q249),"",TEXT(発行依頼書!Q249,"M/D"))</f>
        <v/>
      </c>
      <c r="T257" s="672"/>
      <c r="U257" s="672" t="str">
        <f>IF(ISBLANK(発行依頼書!R249),"",TEXT(発行依頼書!R249,"M/D"))</f>
        <v/>
      </c>
      <c r="V257" s="672"/>
      <c r="W257" s="672" t="str">
        <f>IF(ISBLANK(発行依頼書!S249),"",TEXT(発行依頼書!S249,"M/D"))</f>
        <v/>
      </c>
      <c r="X257" s="672"/>
      <c r="Y257" s="672" t="str">
        <f>IF(ISBLANK(発行依頼書!T249),"",TEXT(発行依頼書!T249,"M/D"))</f>
        <v/>
      </c>
      <c r="Z257" s="672"/>
      <c r="AA257" s="672" t="str">
        <f>IF(ISBLANK(発行依頼書!U249),"",TEXT(発行依頼書!U249,"M/D"))</f>
        <v/>
      </c>
      <c r="AB257" s="673"/>
      <c r="AC257" s="674"/>
      <c r="AD257" s="672"/>
      <c r="AE257" s="673"/>
      <c r="AF257" s="667"/>
      <c r="AG257" s="668"/>
      <c r="AH257" s="668"/>
      <c r="AI257" s="669"/>
      <c r="AJ257" s="10"/>
    </row>
    <row r="258" spans="1:42" ht="17.25" customHeight="1" x14ac:dyDescent="0.15">
      <c r="A258" s="7"/>
      <c r="B258" s="670" t="str">
        <f>IF(ISBLANK(発行依頼書!F249),"",発行依頼書!F249)</f>
        <v/>
      </c>
      <c r="C258" s="663"/>
      <c r="D258" s="663"/>
      <c r="E258" s="663"/>
      <c r="F258" s="663"/>
      <c r="G258" s="663"/>
      <c r="H258" s="671"/>
      <c r="I258" s="680" t="str">
        <f>IF(ISBLANK(発行依頼書!L250),"",発行依頼書!L250)</f>
        <v/>
      </c>
      <c r="J258" s="678"/>
      <c r="K258" s="678" t="str">
        <f>IF(ISBLANK(発行依頼書!M250),"",発行依頼書!M250)</f>
        <v/>
      </c>
      <c r="L258" s="678"/>
      <c r="M258" s="678" t="str">
        <f>IF(ISBLANK(発行依頼書!N250),"",発行依頼書!N250)</f>
        <v/>
      </c>
      <c r="N258" s="678"/>
      <c r="O258" s="678" t="str">
        <f>IF(ISBLANK(発行依頼書!O250),"",発行依頼書!O250)</f>
        <v/>
      </c>
      <c r="P258" s="678"/>
      <c r="Q258" s="678" t="str">
        <f>IF(ISBLANK(発行依頼書!P250),"",発行依頼書!P250)</f>
        <v/>
      </c>
      <c r="R258" s="678"/>
      <c r="S258" s="678" t="str">
        <f>IF(ISBLANK(発行依頼書!Q250),"",発行依頼書!Q250)</f>
        <v/>
      </c>
      <c r="T258" s="678"/>
      <c r="U258" s="678" t="str">
        <f>IF(ISBLANK(発行依頼書!R250),"",発行依頼書!R250)</f>
        <v/>
      </c>
      <c r="V258" s="678"/>
      <c r="W258" s="678" t="str">
        <f>IF(ISBLANK(発行依頼書!S250),"",発行依頼書!S250)</f>
        <v/>
      </c>
      <c r="X258" s="678"/>
      <c r="Y258" s="678" t="str">
        <f>IF(ISBLANK(発行依頼書!T250),"",発行依頼書!T250)</f>
        <v/>
      </c>
      <c r="Z258" s="678"/>
      <c r="AA258" s="678" t="str">
        <f>IF(ISBLANK(発行依頼書!U250),"",発行依頼書!U250)</f>
        <v/>
      </c>
      <c r="AB258" s="679"/>
      <c r="AC258" s="680" t="str">
        <f>IF(ISBLANK(発行依頼書!W250),"",発行依頼書!W250)</f>
        <v/>
      </c>
      <c r="AD258" s="678"/>
      <c r="AE258" s="679"/>
      <c r="AF258" s="662" t="str">
        <f>IF(ISBLANK(発行依頼書!X249),"",発行依頼書!X249)</f>
        <v/>
      </c>
      <c r="AG258" s="663"/>
      <c r="AH258" s="663"/>
      <c r="AI258" s="664"/>
      <c r="AJ258" s="10"/>
    </row>
    <row r="259" spans="1:42" ht="17.25" customHeight="1" x14ac:dyDescent="0.15">
      <c r="A259" s="7"/>
      <c r="B259" s="665" t="str">
        <f>IF(ISBLANK(発行依頼書!C251),"",発行依頼書!C251)</f>
        <v/>
      </c>
      <c r="C259" s="666"/>
      <c r="D259" s="666"/>
      <c r="E259" s="666"/>
      <c r="F259" s="666"/>
      <c r="G259" s="666"/>
      <c r="H259" s="666"/>
      <c r="I259" s="657" t="str">
        <f>IF(ISBLANK(発行依頼書!L251),"",TEXT(発行依頼書!L251,"M/D"))</f>
        <v/>
      </c>
      <c r="J259" s="655"/>
      <c r="K259" s="654" t="str">
        <f>IF(ISBLANK(発行依頼書!M251),"",TEXT(発行依頼書!M251,"M/D"))</f>
        <v/>
      </c>
      <c r="L259" s="655"/>
      <c r="M259" s="654" t="str">
        <f>IF(ISBLANK(発行依頼書!N251),"",TEXT(発行依頼書!N251,"M/D"))</f>
        <v/>
      </c>
      <c r="N259" s="655"/>
      <c r="O259" s="654" t="str">
        <f>IF(ISBLANK(発行依頼書!O251),"",TEXT(発行依頼書!O251,"M/D"))</f>
        <v/>
      </c>
      <c r="P259" s="655"/>
      <c r="Q259" s="654" t="str">
        <f>IF(ISBLANK(発行依頼書!P251),"",TEXT(発行依頼書!P251,"M/D"))</f>
        <v/>
      </c>
      <c r="R259" s="655"/>
      <c r="S259" s="654" t="str">
        <f>IF(ISBLANK(発行依頼書!Q251),"",TEXT(発行依頼書!Q251,"M/D"))</f>
        <v/>
      </c>
      <c r="T259" s="655"/>
      <c r="U259" s="654" t="str">
        <f>IF(ISBLANK(発行依頼書!R251),"",TEXT(発行依頼書!R251,"M/D"))</f>
        <v/>
      </c>
      <c r="V259" s="655"/>
      <c r="W259" s="654" t="str">
        <f>IF(ISBLANK(発行依頼書!S251),"",TEXT(発行依頼書!S251,"M/D"))</f>
        <v/>
      </c>
      <c r="X259" s="655"/>
      <c r="Y259" s="654" t="str">
        <f>IF(ISBLANK(発行依頼書!T251),"",TEXT(発行依頼書!T251,"M/D"))</f>
        <v/>
      </c>
      <c r="Z259" s="655"/>
      <c r="AA259" s="654" t="str">
        <f>IF(ISBLANK(発行依頼書!U251),"",TEXT(発行依頼書!U251,"M/D"))</f>
        <v/>
      </c>
      <c r="AB259" s="656"/>
      <c r="AC259" s="657"/>
      <c r="AD259" s="658"/>
      <c r="AE259" s="656"/>
      <c r="AF259" s="651"/>
      <c r="AG259" s="651"/>
      <c r="AH259" s="651"/>
      <c r="AI259" s="652"/>
      <c r="AJ259" s="10"/>
    </row>
    <row r="260" spans="1:42" ht="17.25" customHeight="1" x14ac:dyDescent="0.15">
      <c r="A260" s="7"/>
      <c r="B260" s="653" t="str">
        <f>IF(ISBLANK(発行依頼書!F251),"",発行依頼書!F251)</f>
        <v/>
      </c>
      <c r="C260" s="649"/>
      <c r="D260" s="649"/>
      <c r="E260" s="649"/>
      <c r="F260" s="649"/>
      <c r="G260" s="649"/>
      <c r="H260" s="649"/>
      <c r="I260" s="680" t="str">
        <f>IF(ISBLANK(発行依頼書!L252),"",発行依頼書!L252)</f>
        <v/>
      </c>
      <c r="J260" s="678"/>
      <c r="K260" s="678" t="str">
        <f>IF(ISBLANK(発行依頼書!M252),"",発行依頼書!M252)</f>
        <v/>
      </c>
      <c r="L260" s="678"/>
      <c r="M260" s="678" t="str">
        <f>IF(ISBLANK(発行依頼書!N252),"",発行依頼書!N252)</f>
        <v/>
      </c>
      <c r="N260" s="678"/>
      <c r="O260" s="678" t="str">
        <f>IF(ISBLANK(発行依頼書!O252),"",発行依頼書!O252)</f>
        <v/>
      </c>
      <c r="P260" s="678"/>
      <c r="Q260" s="678" t="str">
        <f>IF(ISBLANK(発行依頼書!P252),"",発行依頼書!P252)</f>
        <v/>
      </c>
      <c r="R260" s="678"/>
      <c r="S260" s="678" t="str">
        <f>IF(ISBLANK(発行依頼書!Q252),"",発行依頼書!Q252)</f>
        <v/>
      </c>
      <c r="T260" s="678"/>
      <c r="U260" s="678" t="str">
        <f>IF(ISBLANK(発行依頼書!R252),"",発行依頼書!R252)</f>
        <v/>
      </c>
      <c r="V260" s="678"/>
      <c r="W260" s="678" t="str">
        <f>IF(ISBLANK(発行依頼書!S252),"",発行依頼書!S252)</f>
        <v/>
      </c>
      <c r="X260" s="678"/>
      <c r="Y260" s="678" t="str">
        <f>IF(ISBLANK(発行依頼書!T252),"",発行依頼書!T252)</f>
        <v/>
      </c>
      <c r="Z260" s="678"/>
      <c r="AA260" s="678" t="str">
        <f>IF(ISBLANK(発行依頼書!U252),"",発行依頼書!U252)</f>
        <v/>
      </c>
      <c r="AB260" s="679"/>
      <c r="AC260" s="680" t="str">
        <f>IF(ISBLANK(発行依頼書!W252),"",発行依頼書!W252)</f>
        <v/>
      </c>
      <c r="AD260" s="678"/>
      <c r="AE260" s="679"/>
      <c r="AF260" s="649" t="str">
        <f>IF(ISBLANK(発行依頼書!X251),"",発行依頼書!X251)</f>
        <v/>
      </c>
      <c r="AG260" s="649"/>
      <c r="AH260" s="649"/>
      <c r="AI260" s="650"/>
      <c r="AJ260" s="10"/>
    </row>
    <row r="261" spans="1:42" x14ac:dyDescent="0.15">
      <c r="A261" s="13"/>
      <c r="AI261" s="146" t="str">
        <f>$AB$2</f>
        <v>9991234567-89</v>
      </c>
      <c r="AJ261" s="14"/>
      <c r="AL261" s="47"/>
      <c r="AM261" s="47"/>
      <c r="AN261" s="47"/>
      <c r="AO261" s="47"/>
      <c r="AP261" s="47"/>
    </row>
    <row r="262" spans="1:42" x14ac:dyDescent="0.15">
      <c r="A262" s="13"/>
      <c r="AJ262" s="14"/>
      <c r="AL262" s="47"/>
      <c r="AM262" s="47"/>
      <c r="AN262" s="47"/>
      <c r="AO262" s="47"/>
      <c r="AP262" s="47"/>
    </row>
    <row r="263" spans="1:42" x14ac:dyDescent="0.15">
      <c r="A263" s="21"/>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3"/>
      <c r="AL263" s="47"/>
      <c r="AM263" s="47"/>
      <c r="AN263" s="47"/>
      <c r="AO263" s="47"/>
      <c r="AP263" s="47"/>
    </row>
    <row r="264" spans="1:42" ht="21" customHeight="1" x14ac:dyDescent="0.15">
      <c r="A264" s="18"/>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20"/>
      <c r="AL264" s="47"/>
      <c r="AM264" s="47"/>
      <c r="AN264" s="47"/>
      <c r="AO264" s="47"/>
      <c r="AP264" s="47"/>
    </row>
    <row r="265" spans="1:42" x14ac:dyDescent="0.15">
      <c r="A265" s="13"/>
      <c r="B265" s="601">
        <f>$H$15</f>
        <v>0</v>
      </c>
      <c r="C265" s="601"/>
      <c r="D265" s="601"/>
      <c r="E265" s="601"/>
      <c r="F265" s="601"/>
      <c r="G265" s="601"/>
      <c r="H265" s="601"/>
      <c r="I265" s="601"/>
      <c r="J265" s="601"/>
      <c r="K265" s="601"/>
      <c r="L265" s="601"/>
      <c r="M265" s="601"/>
      <c r="N265" s="601"/>
      <c r="O265" s="601"/>
      <c r="P265" s="601"/>
      <c r="Q265" s="601"/>
      <c r="R265" s="601"/>
      <c r="S265" s="601"/>
      <c r="T265" s="601"/>
      <c r="U265" s="601"/>
      <c r="V265" s="601"/>
      <c r="W265" s="601"/>
      <c r="X265" s="601"/>
      <c r="Y265" s="601"/>
      <c r="Z265" s="601"/>
      <c r="AA265" s="601"/>
      <c r="AB265" s="601"/>
      <c r="AC265" s="601"/>
      <c r="AD265" s="601"/>
      <c r="AE265" s="601"/>
      <c r="AF265" s="601"/>
      <c r="AG265" s="601"/>
      <c r="AH265" s="601"/>
      <c r="AI265" s="601"/>
      <c r="AJ265" s="14"/>
      <c r="AL265" s="47"/>
      <c r="AM265" s="47"/>
      <c r="AN265" s="47"/>
      <c r="AO265" s="47"/>
      <c r="AP265" s="47"/>
    </row>
    <row r="266" spans="1:42" ht="15" customHeight="1" x14ac:dyDescent="0.15">
      <c r="A266" s="13"/>
      <c r="AJ266" s="14"/>
    </row>
    <row r="267" spans="1:42" ht="17.25" customHeight="1" x14ac:dyDescent="0.15">
      <c r="A267" s="7"/>
      <c r="B267" s="690" t="s">
        <v>474</v>
      </c>
      <c r="C267" s="691"/>
      <c r="D267" s="691"/>
      <c r="E267" s="691"/>
      <c r="F267" s="691"/>
      <c r="G267" s="691"/>
      <c r="H267" s="691"/>
      <c r="I267" s="690" t="s">
        <v>473</v>
      </c>
      <c r="J267" s="691"/>
      <c r="K267" s="691"/>
      <c r="L267" s="691"/>
      <c r="M267" s="691"/>
      <c r="N267" s="691"/>
      <c r="O267" s="691"/>
      <c r="P267" s="691"/>
      <c r="Q267" s="691"/>
      <c r="R267" s="691"/>
      <c r="S267" s="691"/>
      <c r="T267" s="691"/>
      <c r="U267" s="691"/>
      <c r="V267" s="691"/>
      <c r="W267" s="691"/>
      <c r="X267" s="691"/>
      <c r="Y267" s="691"/>
      <c r="Z267" s="691"/>
      <c r="AA267" s="691"/>
      <c r="AB267" s="692"/>
      <c r="AC267" s="690" t="s">
        <v>476</v>
      </c>
      <c r="AD267" s="691"/>
      <c r="AE267" s="692"/>
      <c r="AF267" s="691" t="s">
        <v>608</v>
      </c>
      <c r="AG267" s="691"/>
      <c r="AH267" s="691"/>
      <c r="AI267" s="692"/>
      <c r="AJ267" s="10"/>
    </row>
    <row r="268" spans="1:42" ht="17.25" customHeight="1" x14ac:dyDescent="0.15">
      <c r="A268" s="7"/>
      <c r="B268" s="687" t="str">
        <f>IF(ISBLANK(発行依頼書!C253),"",発行依頼書!C253)</f>
        <v/>
      </c>
      <c r="C268" s="688"/>
      <c r="D268" s="688"/>
      <c r="E268" s="688"/>
      <c r="F268" s="688"/>
      <c r="G268" s="688"/>
      <c r="H268" s="689"/>
      <c r="I268" s="686" t="str">
        <f>IF(ISBLANK(発行依頼書!L253),"",TEXT(発行依頼書!L253,"M/D"))</f>
        <v/>
      </c>
      <c r="J268" s="684"/>
      <c r="K268" s="684" t="str">
        <f>IF(ISBLANK(発行依頼書!M253),"",TEXT(発行依頼書!M253,"M/D"))</f>
        <v/>
      </c>
      <c r="L268" s="684"/>
      <c r="M268" s="684" t="str">
        <f>IF(ISBLANK(発行依頼書!N253),"",TEXT(発行依頼書!N253,"M/D"))</f>
        <v/>
      </c>
      <c r="N268" s="684"/>
      <c r="O268" s="684" t="str">
        <f>IF(ISBLANK(発行依頼書!O253),"",TEXT(発行依頼書!O253,"M/D"))</f>
        <v/>
      </c>
      <c r="P268" s="684"/>
      <c r="Q268" s="684" t="str">
        <f>IF(ISBLANK(発行依頼書!P253),"",TEXT(発行依頼書!P253,"M/D"))</f>
        <v/>
      </c>
      <c r="R268" s="684"/>
      <c r="S268" s="684" t="str">
        <f>IF(ISBLANK(発行依頼書!Q253),"",TEXT(発行依頼書!Q253,"M/D"))</f>
        <v/>
      </c>
      <c r="T268" s="684"/>
      <c r="U268" s="684" t="str">
        <f>IF(ISBLANK(発行依頼書!R253),"",TEXT(発行依頼書!R253,"M/D"))</f>
        <v/>
      </c>
      <c r="V268" s="684"/>
      <c r="W268" s="684" t="str">
        <f>IF(ISBLANK(発行依頼書!S253),"",TEXT(発行依頼書!S253,"M/D"))</f>
        <v/>
      </c>
      <c r="X268" s="684"/>
      <c r="Y268" s="684" t="str">
        <f>IF(ISBLANK(発行依頼書!T253),"",TEXT(発行依頼書!T253,"M/D"))</f>
        <v/>
      </c>
      <c r="Z268" s="684"/>
      <c r="AA268" s="684" t="str">
        <f>IF(ISBLANK(発行依頼書!U253),"",TEXT(発行依頼書!U253,"M/D"))</f>
        <v/>
      </c>
      <c r="AB268" s="685"/>
      <c r="AC268" s="686"/>
      <c r="AD268" s="684"/>
      <c r="AE268" s="685"/>
      <c r="AF268" s="681"/>
      <c r="AG268" s="682"/>
      <c r="AH268" s="682"/>
      <c r="AI268" s="683"/>
      <c r="AJ268" s="10"/>
    </row>
    <row r="269" spans="1:42" ht="17.25" customHeight="1" x14ac:dyDescent="0.15">
      <c r="A269" s="7"/>
      <c r="B269" s="670" t="str">
        <f>IF(ISBLANK(発行依頼書!F253),"",発行依頼書!F253)</f>
        <v/>
      </c>
      <c r="C269" s="663"/>
      <c r="D269" s="663"/>
      <c r="E269" s="663"/>
      <c r="F269" s="663"/>
      <c r="G269" s="663"/>
      <c r="H269" s="671"/>
      <c r="I269" s="680" t="str">
        <f>IF(ISBLANK(発行依頼書!L254),"",発行依頼書!L254)</f>
        <v/>
      </c>
      <c r="J269" s="678"/>
      <c r="K269" s="678" t="str">
        <f>IF(ISBLANK(発行依頼書!M254),"",発行依頼書!M254)</f>
        <v/>
      </c>
      <c r="L269" s="678"/>
      <c r="M269" s="678" t="str">
        <f>IF(ISBLANK(発行依頼書!N254),"",発行依頼書!N254)</f>
        <v/>
      </c>
      <c r="N269" s="678"/>
      <c r="O269" s="678" t="str">
        <f>IF(ISBLANK(発行依頼書!O254),"",発行依頼書!O254)</f>
        <v/>
      </c>
      <c r="P269" s="678"/>
      <c r="Q269" s="678" t="str">
        <f>IF(ISBLANK(発行依頼書!P254),"",発行依頼書!P254)</f>
        <v/>
      </c>
      <c r="R269" s="678"/>
      <c r="S269" s="678" t="str">
        <f>IF(ISBLANK(発行依頼書!Q254),"",発行依頼書!Q254)</f>
        <v/>
      </c>
      <c r="T269" s="678"/>
      <c r="U269" s="678" t="str">
        <f>IF(ISBLANK(発行依頼書!R254),"",発行依頼書!R254)</f>
        <v/>
      </c>
      <c r="V269" s="678"/>
      <c r="W269" s="678" t="str">
        <f>IF(ISBLANK(発行依頼書!S254),"",発行依頼書!S254)</f>
        <v/>
      </c>
      <c r="X269" s="678"/>
      <c r="Y269" s="678" t="str">
        <f>IF(ISBLANK(発行依頼書!T254),"",発行依頼書!T254)</f>
        <v/>
      </c>
      <c r="Z269" s="678"/>
      <c r="AA269" s="678" t="str">
        <f>IF(ISBLANK(発行依頼書!U254),"",発行依頼書!U254)</f>
        <v/>
      </c>
      <c r="AB269" s="679"/>
      <c r="AC269" s="680" t="str">
        <f>IF(ISBLANK(発行依頼書!W254),"",発行依頼書!W254)</f>
        <v/>
      </c>
      <c r="AD269" s="678"/>
      <c r="AE269" s="679"/>
      <c r="AF269" s="662" t="str">
        <f>IF(ISBLANK(発行依頼書!X253),"",発行依頼書!X253)</f>
        <v/>
      </c>
      <c r="AG269" s="663"/>
      <c r="AH269" s="663"/>
      <c r="AI269" s="664"/>
      <c r="AJ269" s="10"/>
    </row>
    <row r="270" spans="1:42" ht="17.25" customHeight="1" x14ac:dyDescent="0.15">
      <c r="A270" s="7"/>
      <c r="B270" s="675" t="str">
        <f>IF(ISBLANK(発行依頼書!C255),"",発行依頼書!C255)</f>
        <v/>
      </c>
      <c r="C270" s="676"/>
      <c r="D270" s="676"/>
      <c r="E270" s="676"/>
      <c r="F270" s="676"/>
      <c r="G270" s="676"/>
      <c r="H270" s="677"/>
      <c r="I270" s="674" t="str">
        <f>IF(ISBLANK(発行依頼書!L255),"",TEXT(発行依頼書!L255,"M/D"))</f>
        <v/>
      </c>
      <c r="J270" s="672"/>
      <c r="K270" s="672" t="str">
        <f>IF(ISBLANK(発行依頼書!M255),"",TEXT(発行依頼書!M255,"M/D"))</f>
        <v/>
      </c>
      <c r="L270" s="672"/>
      <c r="M270" s="672" t="str">
        <f>IF(ISBLANK(発行依頼書!N255),"",TEXT(発行依頼書!N255,"M/D"))</f>
        <v/>
      </c>
      <c r="N270" s="672"/>
      <c r="O270" s="672" t="str">
        <f>IF(ISBLANK(発行依頼書!O255),"",TEXT(発行依頼書!O255,"M/D"))</f>
        <v/>
      </c>
      <c r="P270" s="672"/>
      <c r="Q270" s="672" t="str">
        <f>IF(ISBLANK(発行依頼書!P255),"",TEXT(発行依頼書!P255,"M/D"))</f>
        <v/>
      </c>
      <c r="R270" s="672"/>
      <c r="S270" s="672" t="str">
        <f>IF(ISBLANK(発行依頼書!Q255),"",TEXT(発行依頼書!Q255,"M/D"))</f>
        <v/>
      </c>
      <c r="T270" s="672"/>
      <c r="U270" s="672" t="str">
        <f>IF(ISBLANK(発行依頼書!R255),"",TEXT(発行依頼書!R255,"M/D"))</f>
        <v/>
      </c>
      <c r="V270" s="672"/>
      <c r="W270" s="672" t="str">
        <f>IF(ISBLANK(発行依頼書!S255),"",TEXT(発行依頼書!S255,"M/D"))</f>
        <v/>
      </c>
      <c r="X270" s="672"/>
      <c r="Y270" s="672" t="str">
        <f>IF(ISBLANK(発行依頼書!T255),"",TEXT(発行依頼書!T255,"M/D"))</f>
        <v/>
      </c>
      <c r="Z270" s="672"/>
      <c r="AA270" s="672" t="str">
        <f>IF(ISBLANK(発行依頼書!U255),"",TEXT(発行依頼書!U255,"M/D"))</f>
        <v/>
      </c>
      <c r="AB270" s="673"/>
      <c r="AC270" s="674"/>
      <c r="AD270" s="672"/>
      <c r="AE270" s="673"/>
      <c r="AF270" s="667"/>
      <c r="AG270" s="668"/>
      <c r="AH270" s="668"/>
      <c r="AI270" s="669"/>
      <c r="AJ270" s="10"/>
    </row>
    <row r="271" spans="1:42" ht="17.25" customHeight="1" x14ac:dyDescent="0.15">
      <c r="A271" s="7"/>
      <c r="B271" s="670" t="str">
        <f>IF(ISBLANK(発行依頼書!F255),"",発行依頼書!F255)</f>
        <v/>
      </c>
      <c r="C271" s="663"/>
      <c r="D271" s="663"/>
      <c r="E271" s="663"/>
      <c r="F271" s="663"/>
      <c r="G271" s="663"/>
      <c r="H271" s="671"/>
      <c r="I271" s="680" t="str">
        <f>IF(ISBLANK(発行依頼書!L256),"",発行依頼書!L256)</f>
        <v/>
      </c>
      <c r="J271" s="678"/>
      <c r="K271" s="678" t="str">
        <f>IF(ISBLANK(発行依頼書!M256),"",発行依頼書!M256)</f>
        <v/>
      </c>
      <c r="L271" s="678"/>
      <c r="M271" s="678" t="str">
        <f>IF(ISBLANK(発行依頼書!N256),"",発行依頼書!N256)</f>
        <v/>
      </c>
      <c r="N271" s="678"/>
      <c r="O271" s="678" t="str">
        <f>IF(ISBLANK(発行依頼書!O256),"",発行依頼書!O256)</f>
        <v/>
      </c>
      <c r="P271" s="678"/>
      <c r="Q271" s="678" t="str">
        <f>IF(ISBLANK(発行依頼書!P256),"",発行依頼書!P256)</f>
        <v/>
      </c>
      <c r="R271" s="678"/>
      <c r="S271" s="678" t="str">
        <f>IF(ISBLANK(発行依頼書!Q256),"",発行依頼書!Q256)</f>
        <v/>
      </c>
      <c r="T271" s="678"/>
      <c r="U271" s="678" t="str">
        <f>IF(ISBLANK(発行依頼書!R256),"",発行依頼書!R256)</f>
        <v/>
      </c>
      <c r="V271" s="678"/>
      <c r="W271" s="678" t="str">
        <f>IF(ISBLANK(発行依頼書!S256),"",発行依頼書!S256)</f>
        <v/>
      </c>
      <c r="X271" s="678"/>
      <c r="Y271" s="678" t="str">
        <f>IF(ISBLANK(発行依頼書!T256),"",発行依頼書!T256)</f>
        <v/>
      </c>
      <c r="Z271" s="678"/>
      <c r="AA271" s="678" t="str">
        <f>IF(ISBLANK(発行依頼書!U256),"",発行依頼書!U256)</f>
        <v/>
      </c>
      <c r="AB271" s="679"/>
      <c r="AC271" s="680" t="str">
        <f>IF(ISBLANK(発行依頼書!W256),"",発行依頼書!W256)</f>
        <v/>
      </c>
      <c r="AD271" s="678"/>
      <c r="AE271" s="679"/>
      <c r="AF271" s="662" t="str">
        <f>IF(ISBLANK(発行依頼書!X255),"",発行依頼書!X255)</f>
        <v/>
      </c>
      <c r="AG271" s="663"/>
      <c r="AH271" s="663"/>
      <c r="AI271" s="664"/>
      <c r="AJ271" s="10"/>
    </row>
    <row r="272" spans="1:42" ht="17.25" customHeight="1" x14ac:dyDescent="0.15">
      <c r="A272" s="7"/>
      <c r="B272" s="675" t="str">
        <f>IF(ISBLANK(発行依頼書!C257),"",発行依頼書!C257)</f>
        <v/>
      </c>
      <c r="C272" s="676"/>
      <c r="D272" s="676"/>
      <c r="E272" s="676"/>
      <c r="F272" s="676"/>
      <c r="G272" s="676"/>
      <c r="H272" s="677"/>
      <c r="I272" s="674" t="str">
        <f>IF(ISBLANK(発行依頼書!L257),"",TEXT(発行依頼書!L257,"M/D"))</f>
        <v/>
      </c>
      <c r="J272" s="672"/>
      <c r="K272" s="672" t="str">
        <f>IF(ISBLANK(発行依頼書!M257),"",TEXT(発行依頼書!M257,"M/D"))</f>
        <v/>
      </c>
      <c r="L272" s="672"/>
      <c r="M272" s="672" t="str">
        <f>IF(ISBLANK(発行依頼書!N257),"",TEXT(発行依頼書!N257,"M/D"))</f>
        <v/>
      </c>
      <c r="N272" s="672"/>
      <c r="O272" s="672" t="str">
        <f>IF(ISBLANK(発行依頼書!O257),"",TEXT(発行依頼書!O257,"M/D"))</f>
        <v/>
      </c>
      <c r="P272" s="672"/>
      <c r="Q272" s="672" t="str">
        <f>IF(ISBLANK(発行依頼書!P257),"",TEXT(発行依頼書!P257,"M/D"))</f>
        <v/>
      </c>
      <c r="R272" s="672"/>
      <c r="S272" s="672" t="str">
        <f>IF(ISBLANK(発行依頼書!Q257),"",TEXT(発行依頼書!Q257,"M/D"))</f>
        <v/>
      </c>
      <c r="T272" s="672"/>
      <c r="U272" s="672" t="str">
        <f>IF(ISBLANK(発行依頼書!R257),"",TEXT(発行依頼書!R257,"M/D"))</f>
        <v/>
      </c>
      <c r="V272" s="672"/>
      <c r="W272" s="672" t="str">
        <f>IF(ISBLANK(発行依頼書!S257),"",TEXT(発行依頼書!S257,"M/D"))</f>
        <v/>
      </c>
      <c r="X272" s="672"/>
      <c r="Y272" s="672" t="str">
        <f>IF(ISBLANK(発行依頼書!T257),"",TEXT(発行依頼書!T257,"M/D"))</f>
        <v/>
      </c>
      <c r="Z272" s="672"/>
      <c r="AA272" s="672" t="str">
        <f>IF(ISBLANK(発行依頼書!U257),"",TEXT(発行依頼書!U257,"M/D"))</f>
        <v/>
      </c>
      <c r="AB272" s="673"/>
      <c r="AC272" s="674"/>
      <c r="AD272" s="672"/>
      <c r="AE272" s="673"/>
      <c r="AF272" s="667"/>
      <c r="AG272" s="668"/>
      <c r="AH272" s="668"/>
      <c r="AI272" s="669"/>
      <c r="AJ272" s="10"/>
    </row>
    <row r="273" spans="1:36" ht="17.25" customHeight="1" x14ac:dyDescent="0.15">
      <c r="A273" s="7"/>
      <c r="B273" s="670" t="str">
        <f>IF(ISBLANK(発行依頼書!F257),"",発行依頼書!F257)</f>
        <v/>
      </c>
      <c r="C273" s="663"/>
      <c r="D273" s="663"/>
      <c r="E273" s="663"/>
      <c r="F273" s="663"/>
      <c r="G273" s="663"/>
      <c r="H273" s="671"/>
      <c r="I273" s="680" t="str">
        <f>IF(ISBLANK(発行依頼書!L258),"",発行依頼書!L258)</f>
        <v/>
      </c>
      <c r="J273" s="678"/>
      <c r="K273" s="678" t="str">
        <f>IF(ISBLANK(発行依頼書!M258),"",発行依頼書!M258)</f>
        <v/>
      </c>
      <c r="L273" s="678"/>
      <c r="M273" s="678" t="str">
        <f>IF(ISBLANK(発行依頼書!N258),"",発行依頼書!N258)</f>
        <v/>
      </c>
      <c r="N273" s="678"/>
      <c r="O273" s="678" t="str">
        <f>IF(ISBLANK(発行依頼書!O258),"",発行依頼書!O258)</f>
        <v/>
      </c>
      <c r="P273" s="678"/>
      <c r="Q273" s="678" t="str">
        <f>IF(ISBLANK(発行依頼書!P258),"",発行依頼書!P258)</f>
        <v/>
      </c>
      <c r="R273" s="678"/>
      <c r="S273" s="678" t="str">
        <f>IF(ISBLANK(発行依頼書!Q258),"",発行依頼書!Q258)</f>
        <v/>
      </c>
      <c r="T273" s="678"/>
      <c r="U273" s="678" t="str">
        <f>IF(ISBLANK(発行依頼書!R258),"",発行依頼書!R258)</f>
        <v/>
      </c>
      <c r="V273" s="678"/>
      <c r="W273" s="678" t="str">
        <f>IF(ISBLANK(発行依頼書!S258),"",発行依頼書!S258)</f>
        <v/>
      </c>
      <c r="X273" s="678"/>
      <c r="Y273" s="678" t="str">
        <f>IF(ISBLANK(発行依頼書!T258),"",発行依頼書!T258)</f>
        <v/>
      </c>
      <c r="Z273" s="678"/>
      <c r="AA273" s="678" t="str">
        <f>IF(ISBLANK(発行依頼書!U258),"",発行依頼書!U258)</f>
        <v/>
      </c>
      <c r="AB273" s="679"/>
      <c r="AC273" s="680" t="str">
        <f>IF(ISBLANK(発行依頼書!W258),"",発行依頼書!W258)</f>
        <v/>
      </c>
      <c r="AD273" s="678"/>
      <c r="AE273" s="679"/>
      <c r="AF273" s="662" t="str">
        <f>IF(ISBLANK(発行依頼書!X257),"",発行依頼書!X257)</f>
        <v/>
      </c>
      <c r="AG273" s="663"/>
      <c r="AH273" s="663"/>
      <c r="AI273" s="664"/>
      <c r="AJ273" s="10"/>
    </row>
    <row r="274" spans="1:36" ht="17.25" customHeight="1" x14ac:dyDescent="0.15">
      <c r="A274" s="7"/>
      <c r="B274" s="675" t="str">
        <f>IF(ISBLANK(発行依頼書!C259),"",発行依頼書!C259)</f>
        <v/>
      </c>
      <c r="C274" s="676"/>
      <c r="D274" s="676"/>
      <c r="E274" s="676"/>
      <c r="F274" s="676"/>
      <c r="G274" s="676"/>
      <c r="H274" s="677"/>
      <c r="I274" s="674" t="str">
        <f>IF(ISBLANK(発行依頼書!L259),"",TEXT(発行依頼書!L259,"M/D"))</f>
        <v/>
      </c>
      <c r="J274" s="672"/>
      <c r="K274" s="672" t="str">
        <f>IF(ISBLANK(発行依頼書!M259),"",TEXT(発行依頼書!M259,"M/D"))</f>
        <v/>
      </c>
      <c r="L274" s="672"/>
      <c r="M274" s="672" t="str">
        <f>IF(ISBLANK(発行依頼書!N259),"",TEXT(発行依頼書!N259,"M/D"))</f>
        <v/>
      </c>
      <c r="N274" s="672"/>
      <c r="O274" s="672" t="str">
        <f>IF(ISBLANK(発行依頼書!O259),"",TEXT(発行依頼書!O259,"M/D"))</f>
        <v/>
      </c>
      <c r="P274" s="672"/>
      <c r="Q274" s="672" t="str">
        <f>IF(ISBLANK(発行依頼書!P259),"",TEXT(発行依頼書!P259,"M/D"))</f>
        <v/>
      </c>
      <c r="R274" s="672"/>
      <c r="S274" s="672" t="str">
        <f>IF(ISBLANK(発行依頼書!Q259),"",TEXT(発行依頼書!Q259,"M/D"))</f>
        <v/>
      </c>
      <c r="T274" s="672"/>
      <c r="U274" s="672" t="str">
        <f>IF(ISBLANK(発行依頼書!R259),"",TEXT(発行依頼書!R259,"M/D"))</f>
        <v/>
      </c>
      <c r="V274" s="672"/>
      <c r="W274" s="672" t="str">
        <f>IF(ISBLANK(発行依頼書!S259),"",TEXT(発行依頼書!S259,"M/D"))</f>
        <v/>
      </c>
      <c r="X274" s="672"/>
      <c r="Y274" s="672" t="str">
        <f>IF(ISBLANK(発行依頼書!T259),"",TEXT(発行依頼書!T259,"M/D"))</f>
        <v/>
      </c>
      <c r="Z274" s="672"/>
      <c r="AA274" s="672" t="str">
        <f>IF(ISBLANK(発行依頼書!U259),"",TEXT(発行依頼書!U259,"M/D"))</f>
        <v/>
      </c>
      <c r="AB274" s="673"/>
      <c r="AC274" s="674"/>
      <c r="AD274" s="672"/>
      <c r="AE274" s="673"/>
      <c r="AF274" s="667"/>
      <c r="AG274" s="668"/>
      <c r="AH274" s="668"/>
      <c r="AI274" s="669"/>
      <c r="AJ274" s="10"/>
    </row>
    <row r="275" spans="1:36" ht="17.25" customHeight="1" x14ac:dyDescent="0.15">
      <c r="A275" s="7"/>
      <c r="B275" s="670" t="str">
        <f>IF(ISBLANK(発行依頼書!F259),"",発行依頼書!F259)</f>
        <v/>
      </c>
      <c r="C275" s="663"/>
      <c r="D275" s="663"/>
      <c r="E275" s="663"/>
      <c r="F275" s="663"/>
      <c r="G275" s="663"/>
      <c r="H275" s="671"/>
      <c r="I275" s="680" t="str">
        <f>IF(ISBLANK(発行依頼書!L260),"",発行依頼書!L260)</f>
        <v/>
      </c>
      <c r="J275" s="678"/>
      <c r="K275" s="678" t="str">
        <f>IF(ISBLANK(発行依頼書!M260),"",発行依頼書!M260)</f>
        <v/>
      </c>
      <c r="L275" s="678"/>
      <c r="M275" s="678" t="str">
        <f>IF(ISBLANK(発行依頼書!N260),"",発行依頼書!N260)</f>
        <v/>
      </c>
      <c r="N275" s="678"/>
      <c r="O275" s="678" t="str">
        <f>IF(ISBLANK(発行依頼書!O260),"",発行依頼書!O260)</f>
        <v/>
      </c>
      <c r="P275" s="678"/>
      <c r="Q275" s="678" t="str">
        <f>IF(ISBLANK(発行依頼書!P260),"",発行依頼書!P260)</f>
        <v/>
      </c>
      <c r="R275" s="678"/>
      <c r="S275" s="678" t="str">
        <f>IF(ISBLANK(発行依頼書!Q260),"",発行依頼書!Q260)</f>
        <v/>
      </c>
      <c r="T275" s="678"/>
      <c r="U275" s="678" t="str">
        <f>IF(ISBLANK(発行依頼書!R260),"",発行依頼書!R260)</f>
        <v/>
      </c>
      <c r="V275" s="678"/>
      <c r="W275" s="678" t="str">
        <f>IF(ISBLANK(発行依頼書!S260),"",発行依頼書!S260)</f>
        <v/>
      </c>
      <c r="X275" s="678"/>
      <c r="Y275" s="678" t="str">
        <f>IF(ISBLANK(発行依頼書!T260),"",発行依頼書!T260)</f>
        <v/>
      </c>
      <c r="Z275" s="678"/>
      <c r="AA275" s="678" t="str">
        <f>IF(ISBLANK(発行依頼書!U260),"",発行依頼書!U260)</f>
        <v/>
      </c>
      <c r="AB275" s="679"/>
      <c r="AC275" s="680" t="str">
        <f>IF(ISBLANK(発行依頼書!W260),"",発行依頼書!W260)</f>
        <v/>
      </c>
      <c r="AD275" s="678"/>
      <c r="AE275" s="679"/>
      <c r="AF275" s="662" t="str">
        <f>IF(ISBLANK(発行依頼書!X259),"",発行依頼書!X259)</f>
        <v/>
      </c>
      <c r="AG275" s="663"/>
      <c r="AH275" s="663"/>
      <c r="AI275" s="664"/>
      <c r="AJ275" s="10"/>
    </row>
    <row r="276" spans="1:36" ht="17.25" customHeight="1" x14ac:dyDescent="0.15">
      <c r="A276" s="7"/>
      <c r="B276" s="675" t="str">
        <f>IF(ISBLANK(発行依頼書!C261),"",発行依頼書!C261)</f>
        <v/>
      </c>
      <c r="C276" s="676"/>
      <c r="D276" s="676"/>
      <c r="E276" s="676"/>
      <c r="F276" s="676"/>
      <c r="G276" s="676"/>
      <c r="H276" s="677"/>
      <c r="I276" s="674" t="str">
        <f>IF(ISBLANK(発行依頼書!L261),"",TEXT(発行依頼書!L261,"M/D"))</f>
        <v/>
      </c>
      <c r="J276" s="672"/>
      <c r="K276" s="672" t="str">
        <f>IF(ISBLANK(発行依頼書!M261),"",TEXT(発行依頼書!M261,"M/D"))</f>
        <v/>
      </c>
      <c r="L276" s="672"/>
      <c r="M276" s="672" t="str">
        <f>IF(ISBLANK(発行依頼書!N261),"",TEXT(発行依頼書!N261,"M/D"))</f>
        <v/>
      </c>
      <c r="N276" s="672"/>
      <c r="O276" s="672" t="str">
        <f>IF(ISBLANK(発行依頼書!O261),"",TEXT(発行依頼書!O261,"M/D"))</f>
        <v/>
      </c>
      <c r="P276" s="672"/>
      <c r="Q276" s="672" t="str">
        <f>IF(ISBLANK(発行依頼書!P261),"",TEXT(発行依頼書!P261,"M/D"))</f>
        <v/>
      </c>
      <c r="R276" s="672"/>
      <c r="S276" s="672" t="str">
        <f>IF(ISBLANK(発行依頼書!Q261),"",TEXT(発行依頼書!Q261,"M/D"))</f>
        <v/>
      </c>
      <c r="T276" s="672"/>
      <c r="U276" s="672" t="str">
        <f>IF(ISBLANK(発行依頼書!R261),"",TEXT(発行依頼書!R261,"M/D"))</f>
        <v/>
      </c>
      <c r="V276" s="672"/>
      <c r="W276" s="672" t="str">
        <f>IF(ISBLANK(発行依頼書!S261),"",TEXT(発行依頼書!S261,"M/D"))</f>
        <v/>
      </c>
      <c r="X276" s="672"/>
      <c r="Y276" s="672" t="str">
        <f>IF(ISBLANK(発行依頼書!T261),"",TEXT(発行依頼書!T261,"M/D"))</f>
        <v/>
      </c>
      <c r="Z276" s="672"/>
      <c r="AA276" s="672" t="str">
        <f>IF(ISBLANK(発行依頼書!U261),"",TEXT(発行依頼書!U261,"M/D"))</f>
        <v/>
      </c>
      <c r="AB276" s="673"/>
      <c r="AC276" s="674"/>
      <c r="AD276" s="672"/>
      <c r="AE276" s="673"/>
      <c r="AF276" s="667"/>
      <c r="AG276" s="668"/>
      <c r="AH276" s="668"/>
      <c r="AI276" s="669"/>
      <c r="AJ276" s="10"/>
    </row>
    <row r="277" spans="1:36" ht="17.25" customHeight="1" x14ac:dyDescent="0.15">
      <c r="A277" s="7"/>
      <c r="B277" s="670" t="str">
        <f>IF(ISBLANK(発行依頼書!F261),"",発行依頼書!F261)</f>
        <v/>
      </c>
      <c r="C277" s="663"/>
      <c r="D277" s="663"/>
      <c r="E277" s="663"/>
      <c r="F277" s="663"/>
      <c r="G277" s="663"/>
      <c r="H277" s="671"/>
      <c r="I277" s="680" t="str">
        <f>IF(ISBLANK(発行依頼書!L262),"",発行依頼書!L262)</f>
        <v/>
      </c>
      <c r="J277" s="678"/>
      <c r="K277" s="678" t="str">
        <f>IF(ISBLANK(発行依頼書!M262),"",発行依頼書!M262)</f>
        <v/>
      </c>
      <c r="L277" s="678"/>
      <c r="M277" s="678" t="str">
        <f>IF(ISBLANK(発行依頼書!N262),"",発行依頼書!N262)</f>
        <v/>
      </c>
      <c r="N277" s="678"/>
      <c r="O277" s="678" t="str">
        <f>IF(ISBLANK(発行依頼書!O262),"",発行依頼書!O262)</f>
        <v/>
      </c>
      <c r="P277" s="678"/>
      <c r="Q277" s="678" t="str">
        <f>IF(ISBLANK(発行依頼書!P262),"",発行依頼書!P262)</f>
        <v/>
      </c>
      <c r="R277" s="678"/>
      <c r="S277" s="678" t="str">
        <f>IF(ISBLANK(発行依頼書!Q262),"",発行依頼書!Q262)</f>
        <v/>
      </c>
      <c r="T277" s="678"/>
      <c r="U277" s="678" t="str">
        <f>IF(ISBLANK(発行依頼書!R262),"",発行依頼書!R262)</f>
        <v/>
      </c>
      <c r="V277" s="678"/>
      <c r="W277" s="678" t="str">
        <f>IF(ISBLANK(発行依頼書!S262),"",発行依頼書!S262)</f>
        <v/>
      </c>
      <c r="X277" s="678"/>
      <c r="Y277" s="678" t="str">
        <f>IF(ISBLANK(発行依頼書!T262),"",発行依頼書!T262)</f>
        <v/>
      </c>
      <c r="Z277" s="678"/>
      <c r="AA277" s="678" t="str">
        <f>IF(ISBLANK(発行依頼書!U262),"",発行依頼書!U262)</f>
        <v/>
      </c>
      <c r="AB277" s="679"/>
      <c r="AC277" s="680" t="str">
        <f>IF(ISBLANK(発行依頼書!W262),"",発行依頼書!W262)</f>
        <v/>
      </c>
      <c r="AD277" s="678"/>
      <c r="AE277" s="679"/>
      <c r="AF277" s="662" t="str">
        <f>IF(ISBLANK(発行依頼書!X261),"",発行依頼書!X261)</f>
        <v/>
      </c>
      <c r="AG277" s="663"/>
      <c r="AH277" s="663"/>
      <c r="AI277" s="664"/>
      <c r="AJ277" s="10"/>
    </row>
    <row r="278" spans="1:36" ht="17.25" customHeight="1" x14ac:dyDescent="0.15">
      <c r="A278" s="7"/>
      <c r="B278" s="675" t="str">
        <f>IF(ISBLANK(発行依頼書!C263),"",発行依頼書!C263)</f>
        <v/>
      </c>
      <c r="C278" s="676"/>
      <c r="D278" s="676"/>
      <c r="E278" s="676"/>
      <c r="F278" s="676"/>
      <c r="G278" s="676"/>
      <c r="H278" s="677"/>
      <c r="I278" s="674" t="str">
        <f>IF(ISBLANK(発行依頼書!L263),"",TEXT(発行依頼書!L263,"M/D"))</f>
        <v/>
      </c>
      <c r="J278" s="672"/>
      <c r="K278" s="672" t="str">
        <f>IF(ISBLANK(発行依頼書!M263),"",TEXT(発行依頼書!M263,"M/D"))</f>
        <v/>
      </c>
      <c r="L278" s="672"/>
      <c r="M278" s="672" t="str">
        <f>IF(ISBLANK(発行依頼書!N263),"",TEXT(発行依頼書!N263,"M/D"))</f>
        <v/>
      </c>
      <c r="N278" s="672"/>
      <c r="O278" s="672" t="str">
        <f>IF(ISBLANK(発行依頼書!O263),"",TEXT(発行依頼書!O263,"M/D"))</f>
        <v/>
      </c>
      <c r="P278" s="672"/>
      <c r="Q278" s="672" t="str">
        <f>IF(ISBLANK(発行依頼書!P263),"",TEXT(発行依頼書!P263,"M/D"))</f>
        <v/>
      </c>
      <c r="R278" s="672"/>
      <c r="S278" s="672" t="str">
        <f>IF(ISBLANK(発行依頼書!Q263),"",TEXT(発行依頼書!Q263,"M/D"))</f>
        <v/>
      </c>
      <c r="T278" s="672"/>
      <c r="U278" s="672" t="str">
        <f>IF(ISBLANK(発行依頼書!R263),"",TEXT(発行依頼書!R263,"M/D"))</f>
        <v/>
      </c>
      <c r="V278" s="672"/>
      <c r="W278" s="672" t="str">
        <f>IF(ISBLANK(発行依頼書!S263),"",TEXT(発行依頼書!S263,"M/D"))</f>
        <v/>
      </c>
      <c r="X278" s="672"/>
      <c r="Y278" s="672" t="str">
        <f>IF(ISBLANK(発行依頼書!T263),"",TEXT(発行依頼書!T263,"M/D"))</f>
        <v/>
      </c>
      <c r="Z278" s="672"/>
      <c r="AA278" s="672" t="str">
        <f>IF(ISBLANK(発行依頼書!U263),"",TEXT(発行依頼書!U263,"M/D"))</f>
        <v/>
      </c>
      <c r="AB278" s="673"/>
      <c r="AC278" s="674"/>
      <c r="AD278" s="672"/>
      <c r="AE278" s="673"/>
      <c r="AF278" s="667"/>
      <c r="AG278" s="668"/>
      <c r="AH278" s="668"/>
      <c r="AI278" s="669"/>
      <c r="AJ278" s="10"/>
    </row>
    <row r="279" spans="1:36" ht="17.25" customHeight="1" x14ac:dyDescent="0.15">
      <c r="A279" s="7"/>
      <c r="B279" s="670" t="str">
        <f>IF(ISBLANK(発行依頼書!F263),"",発行依頼書!F263)</f>
        <v/>
      </c>
      <c r="C279" s="663"/>
      <c r="D279" s="663"/>
      <c r="E279" s="663"/>
      <c r="F279" s="663"/>
      <c r="G279" s="663"/>
      <c r="H279" s="671"/>
      <c r="I279" s="680" t="str">
        <f>IF(ISBLANK(発行依頼書!L264),"",発行依頼書!L264)</f>
        <v/>
      </c>
      <c r="J279" s="678"/>
      <c r="K279" s="678" t="str">
        <f>IF(ISBLANK(発行依頼書!M264),"",発行依頼書!M264)</f>
        <v/>
      </c>
      <c r="L279" s="678"/>
      <c r="M279" s="678" t="str">
        <f>IF(ISBLANK(発行依頼書!N264),"",発行依頼書!N264)</f>
        <v/>
      </c>
      <c r="N279" s="678"/>
      <c r="O279" s="678" t="str">
        <f>IF(ISBLANK(発行依頼書!O264),"",発行依頼書!O264)</f>
        <v/>
      </c>
      <c r="P279" s="678"/>
      <c r="Q279" s="678" t="str">
        <f>IF(ISBLANK(発行依頼書!P264),"",発行依頼書!P264)</f>
        <v/>
      </c>
      <c r="R279" s="678"/>
      <c r="S279" s="678" t="str">
        <f>IF(ISBLANK(発行依頼書!Q264),"",発行依頼書!Q264)</f>
        <v/>
      </c>
      <c r="T279" s="678"/>
      <c r="U279" s="678" t="str">
        <f>IF(ISBLANK(発行依頼書!R264),"",発行依頼書!R264)</f>
        <v/>
      </c>
      <c r="V279" s="678"/>
      <c r="W279" s="678" t="str">
        <f>IF(ISBLANK(発行依頼書!S264),"",発行依頼書!S264)</f>
        <v/>
      </c>
      <c r="X279" s="678"/>
      <c r="Y279" s="678" t="str">
        <f>IF(ISBLANK(発行依頼書!T264),"",発行依頼書!T264)</f>
        <v/>
      </c>
      <c r="Z279" s="678"/>
      <c r="AA279" s="678" t="str">
        <f>IF(ISBLANK(発行依頼書!U264),"",発行依頼書!U264)</f>
        <v/>
      </c>
      <c r="AB279" s="679"/>
      <c r="AC279" s="680" t="str">
        <f>IF(ISBLANK(発行依頼書!W264),"",発行依頼書!W264)</f>
        <v/>
      </c>
      <c r="AD279" s="678"/>
      <c r="AE279" s="679"/>
      <c r="AF279" s="662" t="str">
        <f>IF(ISBLANK(発行依頼書!X263),"",発行依頼書!X263)</f>
        <v/>
      </c>
      <c r="AG279" s="663"/>
      <c r="AH279" s="663"/>
      <c r="AI279" s="664"/>
      <c r="AJ279" s="10"/>
    </row>
    <row r="280" spans="1:36" ht="17.25" customHeight="1" x14ac:dyDescent="0.15">
      <c r="A280" s="7"/>
      <c r="B280" s="675" t="str">
        <f>IF(ISBLANK(発行依頼書!C265),"",発行依頼書!C265)</f>
        <v/>
      </c>
      <c r="C280" s="676"/>
      <c r="D280" s="676"/>
      <c r="E280" s="676"/>
      <c r="F280" s="676"/>
      <c r="G280" s="676"/>
      <c r="H280" s="677"/>
      <c r="I280" s="674" t="str">
        <f>IF(ISBLANK(発行依頼書!L265),"",TEXT(発行依頼書!L265,"M/D"))</f>
        <v/>
      </c>
      <c r="J280" s="672"/>
      <c r="K280" s="672" t="str">
        <f>IF(ISBLANK(発行依頼書!M265),"",TEXT(発行依頼書!M265,"M/D"))</f>
        <v/>
      </c>
      <c r="L280" s="672"/>
      <c r="M280" s="672" t="str">
        <f>IF(ISBLANK(発行依頼書!N265),"",TEXT(発行依頼書!N265,"M/D"))</f>
        <v/>
      </c>
      <c r="N280" s="672"/>
      <c r="O280" s="672" t="str">
        <f>IF(ISBLANK(発行依頼書!O265),"",TEXT(発行依頼書!O265,"M/D"))</f>
        <v/>
      </c>
      <c r="P280" s="672"/>
      <c r="Q280" s="672" t="str">
        <f>IF(ISBLANK(発行依頼書!P265),"",TEXT(発行依頼書!P265,"M/D"))</f>
        <v/>
      </c>
      <c r="R280" s="672"/>
      <c r="S280" s="672" t="str">
        <f>IF(ISBLANK(発行依頼書!Q265),"",TEXT(発行依頼書!Q265,"M/D"))</f>
        <v/>
      </c>
      <c r="T280" s="672"/>
      <c r="U280" s="672" t="str">
        <f>IF(ISBLANK(発行依頼書!R265),"",TEXT(発行依頼書!R265,"M/D"))</f>
        <v/>
      </c>
      <c r="V280" s="672"/>
      <c r="W280" s="672" t="str">
        <f>IF(ISBLANK(発行依頼書!S265),"",TEXT(発行依頼書!S265,"M/D"))</f>
        <v/>
      </c>
      <c r="X280" s="672"/>
      <c r="Y280" s="672" t="str">
        <f>IF(ISBLANK(発行依頼書!T265),"",TEXT(発行依頼書!T265,"M/D"))</f>
        <v/>
      </c>
      <c r="Z280" s="672"/>
      <c r="AA280" s="672" t="str">
        <f>IF(ISBLANK(発行依頼書!U265),"",TEXT(発行依頼書!U265,"M/D"))</f>
        <v/>
      </c>
      <c r="AB280" s="673"/>
      <c r="AC280" s="674"/>
      <c r="AD280" s="672"/>
      <c r="AE280" s="673"/>
      <c r="AF280" s="667"/>
      <c r="AG280" s="668"/>
      <c r="AH280" s="668"/>
      <c r="AI280" s="669"/>
      <c r="AJ280" s="10"/>
    </row>
    <row r="281" spans="1:36" ht="17.25" customHeight="1" x14ac:dyDescent="0.15">
      <c r="A281" s="7"/>
      <c r="B281" s="670" t="str">
        <f>IF(ISBLANK(発行依頼書!F265),"",発行依頼書!F265)</f>
        <v/>
      </c>
      <c r="C281" s="663"/>
      <c r="D281" s="663"/>
      <c r="E281" s="663"/>
      <c r="F281" s="663"/>
      <c r="G281" s="663"/>
      <c r="H281" s="671"/>
      <c r="I281" s="680" t="str">
        <f>IF(ISBLANK(発行依頼書!L266),"",発行依頼書!L266)</f>
        <v/>
      </c>
      <c r="J281" s="678"/>
      <c r="K281" s="678" t="str">
        <f>IF(ISBLANK(発行依頼書!M266),"",発行依頼書!M266)</f>
        <v/>
      </c>
      <c r="L281" s="678"/>
      <c r="M281" s="678" t="str">
        <f>IF(ISBLANK(発行依頼書!N266),"",発行依頼書!N266)</f>
        <v/>
      </c>
      <c r="N281" s="678"/>
      <c r="O281" s="678" t="str">
        <f>IF(ISBLANK(発行依頼書!O266),"",発行依頼書!O266)</f>
        <v/>
      </c>
      <c r="P281" s="678"/>
      <c r="Q281" s="678" t="str">
        <f>IF(ISBLANK(発行依頼書!P266),"",発行依頼書!P266)</f>
        <v/>
      </c>
      <c r="R281" s="678"/>
      <c r="S281" s="678" t="str">
        <f>IF(ISBLANK(発行依頼書!Q266),"",発行依頼書!Q266)</f>
        <v/>
      </c>
      <c r="T281" s="678"/>
      <c r="U281" s="678" t="str">
        <f>IF(ISBLANK(発行依頼書!R266),"",発行依頼書!R266)</f>
        <v/>
      </c>
      <c r="V281" s="678"/>
      <c r="W281" s="678" t="str">
        <f>IF(ISBLANK(発行依頼書!S266),"",発行依頼書!S266)</f>
        <v/>
      </c>
      <c r="X281" s="678"/>
      <c r="Y281" s="678" t="str">
        <f>IF(ISBLANK(発行依頼書!T266),"",発行依頼書!T266)</f>
        <v/>
      </c>
      <c r="Z281" s="678"/>
      <c r="AA281" s="678" t="str">
        <f>IF(ISBLANK(発行依頼書!U266),"",発行依頼書!U266)</f>
        <v/>
      </c>
      <c r="AB281" s="679"/>
      <c r="AC281" s="680" t="str">
        <f>IF(ISBLANK(発行依頼書!W266),"",発行依頼書!W266)</f>
        <v/>
      </c>
      <c r="AD281" s="678"/>
      <c r="AE281" s="679"/>
      <c r="AF281" s="662" t="str">
        <f>IF(ISBLANK(発行依頼書!X265),"",発行依頼書!X265)</f>
        <v/>
      </c>
      <c r="AG281" s="663"/>
      <c r="AH281" s="663"/>
      <c r="AI281" s="664"/>
      <c r="AJ281" s="10"/>
    </row>
    <row r="282" spans="1:36" ht="17.25" customHeight="1" x14ac:dyDescent="0.15">
      <c r="A282" s="7"/>
      <c r="B282" s="675" t="str">
        <f>IF(ISBLANK(発行依頼書!C267),"",発行依頼書!C267)</f>
        <v/>
      </c>
      <c r="C282" s="676"/>
      <c r="D282" s="676"/>
      <c r="E282" s="676"/>
      <c r="F282" s="676"/>
      <c r="G282" s="676"/>
      <c r="H282" s="677"/>
      <c r="I282" s="674" t="str">
        <f>IF(ISBLANK(発行依頼書!L267),"",TEXT(発行依頼書!L267,"M/D"))</f>
        <v/>
      </c>
      <c r="J282" s="672"/>
      <c r="K282" s="672" t="str">
        <f>IF(ISBLANK(発行依頼書!M267),"",TEXT(発行依頼書!M267,"M/D"))</f>
        <v/>
      </c>
      <c r="L282" s="672"/>
      <c r="M282" s="672" t="str">
        <f>IF(ISBLANK(発行依頼書!N267),"",TEXT(発行依頼書!N267,"M/D"))</f>
        <v/>
      </c>
      <c r="N282" s="672"/>
      <c r="O282" s="672" t="str">
        <f>IF(ISBLANK(発行依頼書!O267),"",TEXT(発行依頼書!O267,"M/D"))</f>
        <v/>
      </c>
      <c r="P282" s="672"/>
      <c r="Q282" s="672" t="str">
        <f>IF(ISBLANK(発行依頼書!P267),"",TEXT(発行依頼書!P267,"M/D"))</f>
        <v/>
      </c>
      <c r="R282" s="672"/>
      <c r="S282" s="672" t="str">
        <f>IF(ISBLANK(発行依頼書!Q267),"",TEXT(発行依頼書!Q267,"M/D"))</f>
        <v/>
      </c>
      <c r="T282" s="672"/>
      <c r="U282" s="672" t="str">
        <f>IF(ISBLANK(発行依頼書!R267),"",TEXT(発行依頼書!R267,"M/D"))</f>
        <v/>
      </c>
      <c r="V282" s="672"/>
      <c r="W282" s="672" t="str">
        <f>IF(ISBLANK(発行依頼書!S267),"",TEXT(発行依頼書!S267,"M/D"))</f>
        <v/>
      </c>
      <c r="X282" s="672"/>
      <c r="Y282" s="672" t="str">
        <f>IF(ISBLANK(発行依頼書!T267),"",TEXT(発行依頼書!T267,"M/D"))</f>
        <v/>
      </c>
      <c r="Z282" s="672"/>
      <c r="AA282" s="672" t="str">
        <f>IF(ISBLANK(発行依頼書!U267),"",TEXT(発行依頼書!U267,"M/D"))</f>
        <v/>
      </c>
      <c r="AB282" s="673"/>
      <c r="AC282" s="674"/>
      <c r="AD282" s="672"/>
      <c r="AE282" s="673"/>
      <c r="AF282" s="667"/>
      <c r="AG282" s="668"/>
      <c r="AH282" s="668"/>
      <c r="AI282" s="669"/>
      <c r="AJ282" s="10"/>
    </row>
    <row r="283" spans="1:36" ht="17.25" customHeight="1" x14ac:dyDescent="0.15">
      <c r="A283" s="7"/>
      <c r="B283" s="670" t="str">
        <f>IF(ISBLANK(発行依頼書!F267),"",発行依頼書!F267)</f>
        <v/>
      </c>
      <c r="C283" s="663"/>
      <c r="D283" s="663"/>
      <c r="E283" s="663"/>
      <c r="F283" s="663"/>
      <c r="G283" s="663"/>
      <c r="H283" s="671"/>
      <c r="I283" s="680" t="str">
        <f>IF(ISBLANK(発行依頼書!L268),"",発行依頼書!L268)</f>
        <v/>
      </c>
      <c r="J283" s="678"/>
      <c r="K283" s="678" t="str">
        <f>IF(ISBLANK(発行依頼書!M268),"",発行依頼書!M268)</f>
        <v/>
      </c>
      <c r="L283" s="678"/>
      <c r="M283" s="678" t="str">
        <f>IF(ISBLANK(発行依頼書!N268),"",発行依頼書!N268)</f>
        <v/>
      </c>
      <c r="N283" s="678"/>
      <c r="O283" s="678" t="str">
        <f>IF(ISBLANK(発行依頼書!O268),"",発行依頼書!O268)</f>
        <v/>
      </c>
      <c r="P283" s="678"/>
      <c r="Q283" s="678" t="str">
        <f>IF(ISBLANK(発行依頼書!P268),"",発行依頼書!P268)</f>
        <v/>
      </c>
      <c r="R283" s="678"/>
      <c r="S283" s="678" t="str">
        <f>IF(ISBLANK(発行依頼書!Q268),"",発行依頼書!Q268)</f>
        <v/>
      </c>
      <c r="T283" s="678"/>
      <c r="U283" s="678" t="str">
        <f>IF(ISBLANK(発行依頼書!R268),"",発行依頼書!R268)</f>
        <v/>
      </c>
      <c r="V283" s="678"/>
      <c r="W283" s="678" t="str">
        <f>IF(ISBLANK(発行依頼書!S268),"",発行依頼書!S268)</f>
        <v/>
      </c>
      <c r="X283" s="678"/>
      <c r="Y283" s="678" t="str">
        <f>IF(ISBLANK(発行依頼書!T268),"",発行依頼書!T268)</f>
        <v/>
      </c>
      <c r="Z283" s="678"/>
      <c r="AA283" s="678" t="str">
        <f>IF(ISBLANK(発行依頼書!U268),"",発行依頼書!U268)</f>
        <v/>
      </c>
      <c r="AB283" s="679"/>
      <c r="AC283" s="680" t="str">
        <f>IF(ISBLANK(発行依頼書!W268),"",発行依頼書!W268)</f>
        <v/>
      </c>
      <c r="AD283" s="678"/>
      <c r="AE283" s="679"/>
      <c r="AF283" s="662" t="str">
        <f>IF(ISBLANK(発行依頼書!X267),"",発行依頼書!X267)</f>
        <v/>
      </c>
      <c r="AG283" s="663"/>
      <c r="AH283" s="663"/>
      <c r="AI283" s="664"/>
      <c r="AJ283" s="10"/>
    </row>
    <row r="284" spans="1:36" ht="17.25" customHeight="1" x14ac:dyDescent="0.15">
      <c r="A284" s="7"/>
      <c r="B284" s="675" t="str">
        <f>IF(ISBLANK(発行依頼書!C269),"",発行依頼書!C269)</f>
        <v/>
      </c>
      <c r="C284" s="676"/>
      <c r="D284" s="676"/>
      <c r="E284" s="676"/>
      <c r="F284" s="676"/>
      <c r="G284" s="676"/>
      <c r="H284" s="677"/>
      <c r="I284" s="674" t="str">
        <f>IF(ISBLANK(発行依頼書!L269),"",TEXT(発行依頼書!L269,"M/D"))</f>
        <v/>
      </c>
      <c r="J284" s="672"/>
      <c r="K284" s="672" t="str">
        <f>IF(ISBLANK(発行依頼書!M269),"",TEXT(発行依頼書!M269,"M/D"))</f>
        <v/>
      </c>
      <c r="L284" s="672"/>
      <c r="M284" s="672" t="str">
        <f>IF(ISBLANK(発行依頼書!N269),"",TEXT(発行依頼書!N269,"M/D"))</f>
        <v/>
      </c>
      <c r="N284" s="672"/>
      <c r="O284" s="672" t="str">
        <f>IF(ISBLANK(発行依頼書!O269),"",TEXT(発行依頼書!O269,"M/D"))</f>
        <v/>
      </c>
      <c r="P284" s="672"/>
      <c r="Q284" s="672" t="str">
        <f>IF(ISBLANK(発行依頼書!P269),"",TEXT(発行依頼書!P269,"M/D"))</f>
        <v/>
      </c>
      <c r="R284" s="672"/>
      <c r="S284" s="672" t="str">
        <f>IF(ISBLANK(発行依頼書!Q269),"",TEXT(発行依頼書!Q269,"M/D"))</f>
        <v/>
      </c>
      <c r="T284" s="672"/>
      <c r="U284" s="672" t="str">
        <f>IF(ISBLANK(発行依頼書!R269),"",TEXT(発行依頼書!R269,"M/D"))</f>
        <v/>
      </c>
      <c r="V284" s="672"/>
      <c r="W284" s="672" t="str">
        <f>IF(ISBLANK(発行依頼書!S269),"",TEXT(発行依頼書!S269,"M/D"))</f>
        <v/>
      </c>
      <c r="X284" s="672"/>
      <c r="Y284" s="672" t="str">
        <f>IF(ISBLANK(発行依頼書!T269),"",TEXT(発行依頼書!T269,"M/D"))</f>
        <v/>
      </c>
      <c r="Z284" s="672"/>
      <c r="AA284" s="672" t="str">
        <f>IF(ISBLANK(発行依頼書!U269),"",TEXT(発行依頼書!U269,"M/D"))</f>
        <v/>
      </c>
      <c r="AB284" s="673"/>
      <c r="AC284" s="674"/>
      <c r="AD284" s="672"/>
      <c r="AE284" s="673"/>
      <c r="AF284" s="667"/>
      <c r="AG284" s="668"/>
      <c r="AH284" s="668"/>
      <c r="AI284" s="669"/>
      <c r="AJ284" s="10"/>
    </row>
    <row r="285" spans="1:36" ht="17.25" customHeight="1" x14ac:dyDescent="0.15">
      <c r="A285" s="7"/>
      <c r="B285" s="670" t="str">
        <f>IF(ISBLANK(発行依頼書!F269),"",発行依頼書!F269)</f>
        <v/>
      </c>
      <c r="C285" s="663"/>
      <c r="D285" s="663"/>
      <c r="E285" s="663"/>
      <c r="F285" s="663"/>
      <c r="G285" s="663"/>
      <c r="H285" s="671"/>
      <c r="I285" s="680" t="str">
        <f>IF(ISBLANK(発行依頼書!L270),"",発行依頼書!L270)</f>
        <v/>
      </c>
      <c r="J285" s="678"/>
      <c r="K285" s="678" t="str">
        <f>IF(ISBLANK(発行依頼書!M270),"",発行依頼書!M270)</f>
        <v/>
      </c>
      <c r="L285" s="678"/>
      <c r="M285" s="678" t="str">
        <f>IF(ISBLANK(発行依頼書!N270),"",発行依頼書!N270)</f>
        <v/>
      </c>
      <c r="N285" s="678"/>
      <c r="O285" s="678" t="str">
        <f>IF(ISBLANK(発行依頼書!O270),"",発行依頼書!O270)</f>
        <v/>
      </c>
      <c r="P285" s="678"/>
      <c r="Q285" s="678" t="str">
        <f>IF(ISBLANK(発行依頼書!P270),"",発行依頼書!P270)</f>
        <v/>
      </c>
      <c r="R285" s="678"/>
      <c r="S285" s="678" t="str">
        <f>IF(ISBLANK(発行依頼書!Q270),"",発行依頼書!Q270)</f>
        <v/>
      </c>
      <c r="T285" s="678"/>
      <c r="U285" s="678" t="str">
        <f>IF(ISBLANK(発行依頼書!R270),"",発行依頼書!R270)</f>
        <v/>
      </c>
      <c r="V285" s="678"/>
      <c r="W285" s="678" t="str">
        <f>IF(ISBLANK(発行依頼書!S270),"",発行依頼書!S270)</f>
        <v/>
      </c>
      <c r="X285" s="678"/>
      <c r="Y285" s="678" t="str">
        <f>IF(ISBLANK(発行依頼書!T270),"",発行依頼書!T270)</f>
        <v/>
      </c>
      <c r="Z285" s="678"/>
      <c r="AA285" s="678" t="str">
        <f>IF(ISBLANK(発行依頼書!U270),"",発行依頼書!U270)</f>
        <v/>
      </c>
      <c r="AB285" s="679"/>
      <c r="AC285" s="680" t="str">
        <f>IF(ISBLANK(発行依頼書!W270),"",発行依頼書!W270)</f>
        <v/>
      </c>
      <c r="AD285" s="678"/>
      <c r="AE285" s="679"/>
      <c r="AF285" s="662" t="str">
        <f>IF(ISBLANK(発行依頼書!X269),"",発行依頼書!X269)</f>
        <v/>
      </c>
      <c r="AG285" s="663"/>
      <c r="AH285" s="663"/>
      <c r="AI285" s="664"/>
      <c r="AJ285" s="10"/>
    </row>
    <row r="286" spans="1:36" ht="17.25" customHeight="1" x14ac:dyDescent="0.15">
      <c r="A286" s="7"/>
      <c r="B286" s="675" t="str">
        <f>IF(ISBLANK(発行依頼書!C271),"",発行依頼書!C271)</f>
        <v/>
      </c>
      <c r="C286" s="676"/>
      <c r="D286" s="676"/>
      <c r="E286" s="676"/>
      <c r="F286" s="676"/>
      <c r="G286" s="676"/>
      <c r="H286" s="677"/>
      <c r="I286" s="674" t="str">
        <f>IF(ISBLANK(発行依頼書!L271),"",TEXT(発行依頼書!L271,"M/D"))</f>
        <v/>
      </c>
      <c r="J286" s="672"/>
      <c r="K286" s="672" t="str">
        <f>IF(ISBLANK(発行依頼書!M271),"",TEXT(発行依頼書!M271,"M/D"))</f>
        <v/>
      </c>
      <c r="L286" s="672"/>
      <c r="M286" s="672" t="str">
        <f>IF(ISBLANK(発行依頼書!N271),"",TEXT(発行依頼書!N271,"M/D"))</f>
        <v/>
      </c>
      <c r="N286" s="672"/>
      <c r="O286" s="672" t="str">
        <f>IF(ISBLANK(発行依頼書!O271),"",TEXT(発行依頼書!O271,"M/D"))</f>
        <v/>
      </c>
      <c r="P286" s="672"/>
      <c r="Q286" s="672" t="str">
        <f>IF(ISBLANK(発行依頼書!P271),"",TEXT(発行依頼書!P271,"M/D"))</f>
        <v/>
      </c>
      <c r="R286" s="672"/>
      <c r="S286" s="672" t="str">
        <f>IF(ISBLANK(発行依頼書!Q271),"",TEXT(発行依頼書!Q271,"M/D"))</f>
        <v/>
      </c>
      <c r="T286" s="672"/>
      <c r="U286" s="672" t="str">
        <f>IF(ISBLANK(発行依頼書!R271),"",TEXT(発行依頼書!R271,"M/D"))</f>
        <v/>
      </c>
      <c r="V286" s="672"/>
      <c r="W286" s="672" t="str">
        <f>IF(ISBLANK(発行依頼書!S271),"",TEXT(発行依頼書!S271,"M/D"))</f>
        <v/>
      </c>
      <c r="X286" s="672"/>
      <c r="Y286" s="672" t="str">
        <f>IF(ISBLANK(発行依頼書!T271),"",TEXT(発行依頼書!T271,"M/D"))</f>
        <v/>
      </c>
      <c r="Z286" s="672"/>
      <c r="AA286" s="672" t="str">
        <f>IF(ISBLANK(発行依頼書!U271),"",TEXT(発行依頼書!U271,"M/D"))</f>
        <v/>
      </c>
      <c r="AB286" s="673"/>
      <c r="AC286" s="674"/>
      <c r="AD286" s="672"/>
      <c r="AE286" s="673"/>
      <c r="AF286" s="667"/>
      <c r="AG286" s="668"/>
      <c r="AH286" s="668"/>
      <c r="AI286" s="669"/>
      <c r="AJ286" s="10"/>
    </row>
    <row r="287" spans="1:36" ht="17.25" customHeight="1" x14ac:dyDescent="0.15">
      <c r="A287" s="7"/>
      <c r="B287" s="670" t="str">
        <f>IF(ISBLANK(発行依頼書!F271),"",発行依頼書!F271)</f>
        <v/>
      </c>
      <c r="C287" s="663"/>
      <c r="D287" s="663"/>
      <c r="E287" s="663"/>
      <c r="F287" s="663"/>
      <c r="G287" s="663"/>
      <c r="H287" s="671"/>
      <c r="I287" s="680" t="str">
        <f>IF(ISBLANK(発行依頼書!L272),"",発行依頼書!L272)</f>
        <v/>
      </c>
      <c r="J287" s="678"/>
      <c r="K287" s="678" t="str">
        <f>IF(ISBLANK(発行依頼書!M272),"",発行依頼書!M272)</f>
        <v/>
      </c>
      <c r="L287" s="678"/>
      <c r="M287" s="678" t="str">
        <f>IF(ISBLANK(発行依頼書!N272),"",発行依頼書!N272)</f>
        <v/>
      </c>
      <c r="N287" s="678"/>
      <c r="O287" s="678" t="str">
        <f>IF(ISBLANK(発行依頼書!O272),"",発行依頼書!O272)</f>
        <v/>
      </c>
      <c r="P287" s="678"/>
      <c r="Q287" s="678" t="str">
        <f>IF(ISBLANK(発行依頼書!P272),"",発行依頼書!P272)</f>
        <v/>
      </c>
      <c r="R287" s="678"/>
      <c r="S287" s="678" t="str">
        <f>IF(ISBLANK(発行依頼書!Q272),"",発行依頼書!Q272)</f>
        <v/>
      </c>
      <c r="T287" s="678"/>
      <c r="U287" s="678" t="str">
        <f>IF(ISBLANK(発行依頼書!R272),"",発行依頼書!R272)</f>
        <v/>
      </c>
      <c r="V287" s="678"/>
      <c r="W287" s="678" t="str">
        <f>IF(ISBLANK(発行依頼書!S272),"",発行依頼書!S272)</f>
        <v/>
      </c>
      <c r="X287" s="678"/>
      <c r="Y287" s="678" t="str">
        <f>IF(ISBLANK(発行依頼書!T272),"",発行依頼書!T272)</f>
        <v/>
      </c>
      <c r="Z287" s="678"/>
      <c r="AA287" s="678" t="str">
        <f>IF(ISBLANK(発行依頼書!U272),"",発行依頼書!U272)</f>
        <v/>
      </c>
      <c r="AB287" s="679"/>
      <c r="AC287" s="680" t="str">
        <f>IF(ISBLANK(発行依頼書!W272),"",発行依頼書!W272)</f>
        <v/>
      </c>
      <c r="AD287" s="678"/>
      <c r="AE287" s="679"/>
      <c r="AF287" s="662" t="str">
        <f>IF(ISBLANK(発行依頼書!X271),"",発行依頼書!X271)</f>
        <v/>
      </c>
      <c r="AG287" s="663"/>
      <c r="AH287" s="663"/>
      <c r="AI287" s="664"/>
      <c r="AJ287" s="10"/>
    </row>
    <row r="288" spans="1:36" ht="17.25" customHeight="1" x14ac:dyDescent="0.15">
      <c r="A288" s="7"/>
      <c r="B288" s="675" t="str">
        <f>IF(ISBLANK(発行依頼書!C273),"",発行依頼書!C273)</f>
        <v/>
      </c>
      <c r="C288" s="676"/>
      <c r="D288" s="676"/>
      <c r="E288" s="676"/>
      <c r="F288" s="676"/>
      <c r="G288" s="676"/>
      <c r="H288" s="677"/>
      <c r="I288" s="674" t="str">
        <f>IF(ISBLANK(発行依頼書!L273),"",TEXT(発行依頼書!L273,"M/D"))</f>
        <v/>
      </c>
      <c r="J288" s="672"/>
      <c r="K288" s="672" t="str">
        <f>IF(ISBLANK(発行依頼書!M273),"",TEXT(発行依頼書!M273,"M/D"))</f>
        <v/>
      </c>
      <c r="L288" s="672"/>
      <c r="M288" s="672" t="str">
        <f>IF(ISBLANK(発行依頼書!N273),"",TEXT(発行依頼書!N273,"M/D"))</f>
        <v/>
      </c>
      <c r="N288" s="672"/>
      <c r="O288" s="672" t="str">
        <f>IF(ISBLANK(発行依頼書!O273),"",TEXT(発行依頼書!O273,"M/D"))</f>
        <v/>
      </c>
      <c r="P288" s="672"/>
      <c r="Q288" s="672" t="str">
        <f>IF(ISBLANK(発行依頼書!P273),"",TEXT(発行依頼書!P273,"M/D"))</f>
        <v/>
      </c>
      <c r="R288" s="672"/>
      <c r="S288" s="672" t="str">
        <f>IF(ISBLANK(発行依頼書!Q273),"",TEXT(発行依頼書!Q273,"M/D"))</f>
        <v/>
      </c>
      <c r="T288" s="672"/>
      <c r="U288" s="672" t="str">
        <f>IF(ISBLANK(発行依頼書!R273),"",TEXT(発行依頼書!R273,"M/D"))</f>
        <v/>
      </c>
      <c r="V288" s="672"/>
      <c r="W288" s="672" t="str">
        <f>IF(ISBLANK(発行依頼書!S273),"",TEXT(発行依頼書!S273,"M/D"))</f>
        <v/>
      </c>
      <c r="X288" s="672"/>
      <c r="Y288" s="672" t="str">
        <f>IF(ISBLANK(発行依頼書!T273),"",TEXT(発行依頼書!T273,"M/D"))</f>
        <v/>
      </c>
      <c r="Z288" s="672"/>
      <c r="AA288" s="672" t="str">
        <f>IF(ISBLANK(発行依頼書!U273),"",TEXT(発行依頼書!U273,"M/D"))</f>
        <v/>
      </c>
      <c r="AB288" s="673"/>
      <c r="AC288" s="674"/>
      <c r="AD288" s="672"/>
      <c r="AE288" s="673"/>
      <c r="AF288" s="667"/>
      <c r="AG288" s="668"/>
      <c r="AH288" s="668"/>
      <c r="AI288" s="669"/>
      <c r="AJ288" s="10"/>
    </row>
    <row r="289" spans="1:36" ht="17.25" customHeight="1" x14ac:dyDescent="0.15">
      <c r="A289" s="7"/>
      <c r="B289" s="670" t="str">
        <f>IF(ISBLANK(発行依頼書!F273),"",発行依頼書!F273)</f>
        <v/>
      </c>
      <c r="C289" s="663"/>
      <c r="D289" s="663"/>
      <c r="E289" s="663"/>
      <c r="F289" s="663"/>
      <c r="G289" s="663"/>
      <c r="H289" s="671"/>
      <c r="I289" s="680" t="str">
        <f>IF(ISBLANK(発行依頼書!L274),"",発行依頼書!L274)</f>
        <v/>
      </c>
      <c r="J289" s="678"/>
      <c r="K289" s="678" t="str">
        <f>IF(ISBLANK(発行依頼書!M274),"",発行依頼書!M274)</f>
        <v/>
      </c>
      <c r="L289" s="678"/>
      <c r="M289" s="678" t="str">
        <f>IF(ISBLANK(発行依頼書!N274),"",発行依頼書!N274)</f>
        <v/>
      </c>
      <c r="N289" s="678"/>
      <c r="O289" s="678" t="str">
        <f>IF(ISBLANK(発行依頼書!O274),"",発行依頼書!O274)</f>
        <v/>
      </c>
      <c r="P289" s="678"/>
      <c r="Q289" s="678" t="str">
        <f>IF(ISBLANK(発行依頼書!P274),"",発行依頼書!P274)</f>
        <v/>
      </c>
      <c r="R289" s="678"/>
      <c r="S289" s="678" t="str">
        <f>IF(ISBLANK(発行依頼書!Q274),"",発行依頼書!Q274)</f>
        <v/>
      </c>
      <c r="T289" s="678"/>
      <c r="U289" s="678" t="str">
        <f>IF(ISBLANK(発行依頼書!R274),"",発行依頼書!R274)</f>
        <v/>
      </c>
      <c r="V289" s="678"/>
      <c r="W289" s="678" t="str">
        <f>IF(ISBLANK(発行依頼書!S274),"",発行依頼書!S274)</f>
        <v/>
      </c>
      <c r="X289" s="678"/>
      <c r="Y289" s="678" t="str">
        <f>IF(ISBLANK(発行依頼書!T274),"",発行依頼書!T274)</f>
        <v/>
      </c>
      <c r="Z289" s="678"/>
      <c r="AA289" s="678" t="str">
        <f>IF(ISBLANK(発行依頼書!U274),"",発行依頼書!U274)</f>
        <v/>
      </c>
      <c r="AB289" s="679"/>
      <c r="AC289" s="680" t="str">
        <f>IF(ISBLANK(発行依頼書!W274),"",発行依頼書!W274)</f>
        <v/>
      </c>
      <c r="AD289" s="678"/>
      <c r="AE289" s="679"/>
      <c r="AF289" s="662" t="str">
        <f>IF(ISBLANK(発行依頼書!X273),"",発行依頼書!X273)</f>
        <v/>
      </c>
      <c r="AG289" s="663"/>
      <c r="AH289" s="663"/>
      <c r="AI289" s="664"/>
      <c r="AJ289" s="10"/>
    </row>
    <row r="290" spans="1:36" ht="17.25" customHeight="1" x14ac:dyDescent="0.15">
      <c r="A290" s="7"/>
      <c r="B290" s="675" t="str">
        <f>IF(ISBLANK(発行依頼書!C275),"",発行依頼書!C275)</f>
        <v/>
      </c>
      <c r="C290" s="676"/>
      <c r="D290" s="676"/>
      <c r="E290" s="676"/>
      <c r="F290" s="676"/>
      <c r="G290" s="676"/>
      <c r="H290" s="677"/>
      <c r="I290" s="674" t="str">
        <f>IF(ISBLANK(発行依頼書!L275),"",TEXT(発行依頼書!L275,"M/D"))</f>
        <v/>
      </c>
      <c r="J290" s="672"/>
      <c r="K290" s="672" t="str">
        <f>IF(ISBLANK(発行依頼書!M275),"",TEXT(発行依頼書!M275,"M/D"))</f>
        <v/>
      </c>
      <c r="L290" s="672"/>
      <c r="M290" s="672" t="str">
        <f>IF(ISBLANK(発行依頼書!N275),"",TEXT(発行依頼書!N275,"M/D"))</f>
        <v/>
      </c>
      <c r="N290" s="672"/>
      <c r="O290" s="672" t="str">
        <f>IF(ISBLANK(発行依頼書!O275),"",TEXT(発行依頼書!O275,"M/D"))</f>
        <v/>
      </c>
      <c r="P290" s="672"/>
      <c r="Q290" s="672" t="str">
        <f>IF(ISBLANK(発行依頼書!P275),"",TEXT(発行依頼書!P275,"M/D"))</f>
        <v/>
      </c>
      <c r="R290" s="672"/>
      <c r="S290" s="672" t="str">
        <f>IF(ISBLANK(発行依頼書!Q275),"",TEXT(発行依頼書!Q275,"M/D"))</f>
        <v/>
      </c>
      <c r="T290" s="672"/>
      <c r="U290" s="672" t="str">
        <f>IF(ISBLANK(発行依頼書!R275),"",TEXT(発行依頼書!R275,"M/D"))</f>
        <v/>
      </c>
      <c r="V290" s="672"/>
      <c r="W290" s="672" t="str">
        <f>IF(ISBLANK(発行依頼書!S275),"",TEXT(発行依頼書!S275,"M/D"))</f>
        <v/>
      </c>
      <c r="X290" s="672"/>
      <c r="Y290" s="672" t="str">
        <f>IF(ISBLANK(発行依頼書!T275),"",TEXT(発行依頼書!T275,"M/D"))</f>
        <v/>
      </c>
      <c r="Z290" s="672"/>
      <c r="AA290" s="672" t="str">
        <f>IF(ISBLANK(発行依頼書!U275),"",TEXT(発行依頼書!U275,"M/D"))</f>
        <v/>
      </c>
      <c r="AB290" s="673"/>
      <c r="AC290" s="674"/>
      <c r="AD290" s="672"/>
      <c r="AE290" s="673"/>
      <c r="AF290" s="667"/>
      <c r="AG290" s="668"/>
      <c r="AH290" s="668"/>
      <c r="AI290" s="669"/>
      <c r="AJ290" s="10"/>
    </row>
    <row r="291" spans="1:36" ht="17.25" customHeight="1" x14ac:dyDescent="0.15">
      <c r="A291" s="7"/>
      <c r="B291" s="670" t="str">
        <f>IF(ISBLANK(発行依頼書!F275),"",発行依頼書!F275)</f>
        <v/>
      </c>
      <c r="C291" s="663"/>
      <c r="D291" s="663"/>
      <c r="E291" s="663"/>
      <c r="F291" s="663"/>
      <c r="G291" s="663"/>
      <c r="H291" s="671"/>
      <c r="I291" s="680" t="str">
        <f>IF(ISBLANK(発行依頼書!L276),"",発行依頼書!L276)</f>
        <v/>
      </c>
      <c r="J291" s="678"/>
      <c r="K291" s="678" t="str">
        <f>IF(ISBLANK(発行依頼書!M276),"",発行依頼書!M276)</f>
        <v/>
      </c>
      <c r="L291" s="678"/>
      <c r="M291" s="678" t="str">
        <f>IF(ISBLANK(発行依頼書!N276),"",発行依頼書!N276)</f>
        <v/>
      </c>
      <c r="N291" s="678"/>
      <c r="O291" s="678" t="str">
        <f>IF(ISBLANK(発行依頼書!O276),"",発行依頼書!O276)</f>
        <v/>
      </c>
      <c r="P291" s="678"/>
      <c r="Q291" s="678" t="str">
        <f>IF(ISBLANK(発行依頼書!P276),"",発行依頼書!P276)</f>
        <v/>
      </c>
      <c r="R291" s="678"/>
      <c r="S291" s="678" t="str">
        <f>IF(ISBLANK(発行依頼書!Q276),"",発行依頼書!Q276)</f>
        <v/>
      </c>
      <c r="T291" s="678"/>
      <c r="U291" s="678" t="str">
        <f>IF(ISBLANK(発行依頼書!R276),"",発行依頼書!R276)</f>
        <v/>
      </c>
      <c r="V291" s="678"/>
      <c r="W291" s="678" t="str">
        <f>IF(ISBLANK(発行依頼書!S276),"",発行依頼書!S276)</f>
        <v/>
      </c>
      <c r="X291" s="678"/>
      <c r="Y291" s="678" t="str">
        <f>IF(ISBLANK(発行依頼書!T276),"",発行依頼書!T276)</f>
        <v/>
      </c>
      <c r="Z291" s="678"/>
      <c r="AA291" s="678" t="str">
        <f>IF(ISBLANK(発行依頼書!U276),"",発行依頼書!U276)</f>
        <v/>
      </c>
      <c r="AB291" s="679"/>
      <c r="AC291" s="680" t="str">
        <f>IF(ISBLANK(発行依頼書!W276),"",発行依頼書!W276)</f>
        <v/>
      </c>
      <c r="AD291" s="678"/>
      <c r="AE291" s="679"/>
      <c r="AF291" s="662" t="str">
        <f>IF(ISBLANK(発行依頼書!X275),"",発行依頼書!X275)</f>
        <v/>
      </c>
      <c r="AG291" s="663"/>
      <c r="AH291" s="663"/>
      <c r="AI291" s="664"/>
      <c r="AJ291" s="10"/>
    </row>
    <row r="292" spans="1:36" ht="17.25" customHeight="1" x14ac:dyDescent="0.15">
      <c r="A292" s="7"/>
      <c r="B292" s="675" t="str">
        <f>IF(ISBLANK(発行依頼書!C277),"",発行依頼書!C277)</f>
        <v/>
      </c>
      <c r="C292" s="676"/>
      <c r="D292" s="676"/>
      <c r="E292" s="676"/>
      <c r="F292" s="676"/>
      <c r="G292" s="676"/>
      <c r="H292" s="677"/>
      <c r="I292" s="674" t="str">
        <f>IF(ISBLANK(発行依頼書!L277),"",TEXT(発行依頼書!L277,"M/D"))</f>
        <v/>
      </c>
      <c r="J292" s="672"/>
      <c r="K292" s="672" t="str">
        <f>IF(ISBLANK(発行依頼書!M277),"",TEXT(発行依頼書!M277,"M/D"))</f>
        <v/>
      </c>
      <c r="L292" s="672"/>
      <c r="M292" s="672" t="str">
        <f>IF(ISBLANK(発行依頼書!N277),"",TEXT(発行依頼書!N277,"M/D"))</f>
        <v/>
      </c>
      <c r="N292" s="672"/>
      <c r="O292" s="672" t="str">
        <f>IF(ISBLANK(発行依頼書!O277),"",TEXT(発行依頼書!O277,"M/D"))</f>
        <v/>
      </c>
      <c r="P292" s="672"/>
      <c r="Q292" s="672" t="str">
        <f>IF(ISBLANK(発行依頼書!P277),"",TEXT(発行依頼書!P277,"M/D"))</f>
        <v/>
      </c>
      <c r="R292" s="672"/>
      <c r="S292" s="672" t="str">
        <f>IF(ISBLANK(発行依頼書!Q277),"",TEXT(発行依頼書!Q277,"M/D"))</f>
        <v/>
      </c>
      <c r="T292" s="672"/>
      <c r="U292" s="672" t="str">
        <f>IF(ISBLANK(発行依頼書!R277),"",TEXT(発行依頼書!R277,"M/D"))</f>
        <v/>
      </c>
      <c r="V292" s="672"/>
      <c r="W292" s="672" t="str">
        <f>IF(ISBLANK(発行依頼書!S277),"",TEXT(発行依頼書!S277,"M/D"))</f>
        <v/>
      </c>
      <c r="X292" s="672"/>
      <c r="Y292" s="672" t="str">
        <f>IF(ISBLANK(発行依頼書!T277),"",TEXT(発行依頼書!T277,"M/D"))</f>
        <v/>
      </c>
      <c r="Z292" s="672"/>
      <c r="AA292" s="672" t="str">
        <f>IF(ISBLANK(発行依頼書!U277),"",TEXT(発行依頼書!U277,"M/D"))</f>
        <v/>
      </c>
      <c r="AB292" s="673"/>
      <c r="AC292" s="674"/>
      <c r="AD292" s="672"/>
      <c r="AE292" s="673"/>
      <c r="AF292" s="667"/>
      <c r="AG292" s="668"/>
      <c r="AH292" s="668"/>
      <c r="AI292" s="669"/>
      <c r="AJ292" s="10"/>
    </row>
    <row r="293" spans="1:36" ht="17.25" customHeight="1" x14ac:dyDescent="0.15">
      <c r="A293" s="7"/>
      <c r="B293" s="670" t="str">
        <f>IF(ISBLANK(発行依頼書!F277),"",発行依頼書!F277)</f>
        <v/>
      </c>
      <c r="C293" s="663"/>
      <c r="D293" s="663"/>
      <c r="E293" s="663"/>
      <c r="F293" s="663"/>
      <c r="G293" s="663"/>
      <c r="H293" s="671"/>
      <c r="I293" s="680" t="str">
        <f>IF(ISBLANK(発行依頼書!L278),"",発行依頼書!L278)</f>
        <v/>
      </c>
      <c r="J293" s="678"/>
      <c r="K293" s="678" t="str">
        <f>IF(ISBLANK(発行依頼書!M278),"",発行依頼書!M278)</f>
        <v/>
      </c>
      <c r="L293" s="678"/>
      <c r="M293" s="678" t="str">
        <f>IF(ISBLANK(発行依頼書!N278),"",発行依頼書!N278)</f>
        <v/>
      </c>
      <c r="N293" s="678"/>
      <c r="O293" s="678" t="str">
        <f>IF(ISBLANK(発行依頼書!O278),"",発行依頼書!O278)</f>
        <v/>
      </c>
      <c r="P293" s="678"/>
      <c r="Q293" s="678" t="str">
        <f>IF(ISBLANK(発行依頼書!P278),"",発行依頼書!P278)</f>
        <v/>
      </c>
      <c r="R293" s="678"/>
      <c r="S293" s="678" t="str">
        <f>IF(ISBLANK(発行依頼書!Q278),"",発行依頼書!Q278)</f>
        <v/>
      </c>
      <c r="T293" s="678"/>
      <c r="U293" s="678" t="str">
        <f>IF(ISBLANK(発行依頼書!R278),"",発行依頼書!R278)</f>
        <v/>
      </c>
      <c r="V293" s="678"/>
      <c r="W293" s="678" t="str">
        <f>IF(ISBLANK(発行依頼書!S278),"",発行依頼書!S278)</f>
        <v/>
      </c>
      <c r="X293" s="678"/>
      <c r="Y293" s="678" t="str">
        <f>IF(ISBLANK(発行依頼書!T278),"",発行依頼書!T278)</f>
        <v/>
      </c>
      <c r="Z293" s="678"/>
      <c r="AA293" s="678" t="str">
        <f>IF(ISBLANK(発行依頼書!U278),"",発行依頼書!U278)</f>
        <v/>
      </c>
      <c r="AB293" s="679"/>
      <c r="AC293" s="680" t="str">
        <f>IF(ISBLANK(発行依頼書!W278),"",発行依頼書!W278)</f>
        <v/>
      </c>
      <c r="AD293" s="678"/>
      <c r="AE293" s="679"/>
      <c r="AF293" s="662" t="str">
        <f>IF(ISBLANK(発行依頼書!X277),"",発行依頼書!X277)</f>
        <v/>
      </c>
      <c r="AG293" s="663"/>
      <c r="AH293" s="663"/>
      <c r="AI293" s="664"/>
      <c r="AJ293" s="10"/>
    </row>
    <row r="294" spans="1:36" ht="17.25" customHeight="1" x14ac:dyDescent="0.15">
      <c r="A294" s="7"/>
      <c r="B294" s="675" t="str">
        <f>IF(ISBLANK(発行依頼書!C279),"",発行依頼書!C279)</f>
        <v/>
      </c>
      <c r="C294" s="676"/>
      <c r="D294" s="676"/>
      <c r="E294" s="676"/>
      <c r="F294" s="676"/>
      <c r="G294" s="676"/>
      <c r="H294" s="677"/>
      <c r="I294" s="674" t="str">
        <f>IF(ISBLANK(発行依頼書!L279),"",TEXT(発行依頼書!L279,"M/D"))</f>
        <v/>
      </c>
      <c r="J294" s="672"/>
      <c r="K294" s="672" t="str">
        <f>IF(ISBLANK(発行依頼書!M279),"",TEXT(発行依頼書!M279,"M/D"))</f>
        <v/>
      </c>
      <c r="L294" s="672"/>
      <c r="M294" s="672" t="str">
        <f>IF(ISBLANK(発行依頼書!N279),"",TEXT(発行依頼書!N279,"M/D"))</f>
        <v/>
      </c>
      <c r="N294" s="672"/>
      <c r="O294" s="672" t="str">
        <f>IF(ISBLANK(発行依頼書!O279),"",TEXT(発行依頼書!O279,"M/D"))</f>
        <v/>
      </c>
      <c r="P294" s="672"/>
      <c r="Q294" s="672" t="str">
        <f>IF(ISBLANK(発行依頼書!P279),"",TEXT(発行依頼書!P279,"M/D"))</f>
        <v/>
      </c>
      <c r="R294" s="672"/>
      <c r="S294" s="672" t="str">
        <f>IF(ISBLANK(発行依頼書!Q279),"",TEXT(発行依頼書!Q279,"M/D"))</f>
        <v/>
      </c>
      <c r="T294" s="672"/>
      <c r="U294" s="672" t="str">
        <f>IF(ISBLANK(発行依頼書!R279),"",TEXT(発行依頼書!R279,"M/D"))</f>
        <v/>
      </c>
      <c r="V294" s="672"/>
      <c r="W294" s="672" t="str">
        <f>IF(ISBLANK(発行依頼書!S279),"",TEXT(発行依頼書!S279,"M/D"))</f>
        <v/>
      </c>
      <c r="X294" s="672"/>
      <c r="Y294" s="672" t="str">
        <f>IF(ISBLANK(発行依頼書!T279),"",TEXT(発行依頼書!T279,"M/D"))</f>
        <v/>
      </c>
      <c r="Z294" s="672"/>
      <c r="AA294" s="672" t="str">
        <f>IF(ISBLANK(発行依頼書!U279),"",TEXT(発行依頼書!U279,"M/D"))</f>
        <v/>
      </c>
      <c r="AB294" s="673"/>
      <c r="AC294" s="674"/>
      <c r="AD294" s="672"/>
      <c r="AE294" s="673"/>
      <c r="AF294" s="667"/>
      <c r="AG294" s="668"/>
      <c r="AH294" s="668"/>
      <c r="AI294" s="669"/>
      <c r="AJ294" s="10"/>
    </row>
    <row r="295" spans="1:36" ht="17.25" customHeight="1" x14ac:dyDescent="0.15">
      <c r="A295" s="7"/>
      <c r="B295" s="670" t="str">
        <f>IF(ISBLANK(発行依頼書!F279),"",発行依頼書!F279)</f>
        <v/>
      </c>
      <c r="C295" s="663"/>
      <c r="D295" s="663"/>
      <c r="E295" s="663"/>
      <c r="F295" s="663"/>
      <c r="G295" s="663"/>
      <c r="H295" s="671"/>
      <c r="I295" s="680" t="str">
        <f>IF(ISBLANK(発行依頼書!L280),"",発行依頼書!L280)</f>
        <v/>
      </c>
      <c r="J295" s="678"/>
      <c r="K295" s="678" t="str">
        <f>IF(ISBLANK(発行依頼書!M280),"",発行依頼書!M280)</f>
        <v/>
      </c>
      <c r="L295" s="678"/>
      <c r="M295" s="678" t="str">
        <f>IF(ISBLANK(発行依頼書!N280),"",発行依頼書!N280)</f>
        <v/>
      </c>
      <c r="N295" s="678"/>
      <c r="O295" s="678" t="str">
        <f>IF(ISBLANK(発行依頼書!O280),"",発行依頼書!O280)</f>
        <v/>
      </c>
      <c r="P295" s="678"/>
      <c r="Q295" s="678" t="str">
        <f>IF(ISBLANK(発行依頼書!P280),"",発行依頼書!P280)</f>
        <v/>
      </c>
      <c r="R295" s="678"/>
      <c r="S295" s="678" t="str">
        <f>IF(ISBLANK(発行依頼書!Q280),"",発行依頼書!Q280)</f>
        <v/>
      </c>
      <c r="T295" s="678"/>
      <c r="U295" s="678" t="str">
        <f>IF(ISBLANK(発行依頼書!R280),"",発行依頼書!R280)</f>
        <v/>
      </c>
      <c r="V295" s="678"/>
      <c r="W295" s="678" t="str">
        <f>IF(ISBLANK(発行依頼書!S280),"",発行依頼書!S280)</f>
        <v/>
      </c>
      <c r="X295" s="678"/>
      <c r="Y295" s="678" t="str">
        <f>IF(ISBLANK(発行依頼書!T280),"",発行依頼書!T280)</f>
        <v/>
      </c>
      <c r="Z295" s="678"/>
      <c r="AA295" s="678" t="str">
        <f>IF(ISBLANK(発行依頼書!U280),"",発行依頼書!U280)</f>
        <v/>
      </c>
      <c r="AB295" s="679"/>
      <c r="AC295" s="680" t="str">
        <f>IF(ISBLANK(発行依頼書!W280),"",発行依頼書!W280)</f>
        <v/>
      </c>
      <c r="AD295" s="678"/>
      <c r="AE295" s="679"/>
      <c r="AF295" s="662" t="str">
        <f>IF(ISBLANK(発行依頼書!X279),"",発行依頼書!X279)</f>
        <v/>
      </c>
      <c r="AG295" s="663"/>
      <c r="AH295" s="663"/>
      <c r="AI295" s="664"/>
      <c r="AJ295" s="10"/>
    </row>
    <row r="296" spans="1:36" ht="17.25" customHeight="1" x14ac:dyDescent="0.15">
      <c r="A296" s="7"/>
      <c r="B296" s="665" t="str">
        <f>IF(ISBLANK(発行依頼書!C281),"",発行依頼書!C281)</f>
        <v/>
      </c>
      <c r="C296" s="666"/>
      <c r="D296" s="666"/>
      <c r="E296" s="666"/>
      <c r="F296" s="666"/>
      <c r="G296" s="666"/>
      <c r="H296" s="666"/>
      <c r="I296" s="657" t="str">
        <f>IF(ISBLANK(発行依頼書!L281),"",TEXT(発行依頼書!L281,"M/D"))</f>
        <v/>
      </c>
      <c r="J296" s="655"/>
      <c r="K296" s="654" t="str">
        <f>IF(ISBLANK(発行依頼書!M281),"",TEXT(発行依頼書!M281,"M/D"))</f>
        <v/>
      </c>
      <c r="L296" s="655"/>
      <c r="M296" s="654" t="str">
        <f>IF(ISBLANK(発行依頼書!N281),"",TEXT(発行依頼書!N281,"M/D"))</f>
        <v/>
      </c>
      <c r="N296" s="655"/>
      <c r="O296" s="654" t="str">
        <f>IF(ISBLANK(発行依頼書!O281),"",TEXT(発行依頼書!O281,"M/D"))</f>
        <v/>
      </c>
      <c r="P296" s="655"/>
      <c r="Q296" s="654" t="str">
        <f>IF(ISBLANK(発行依頼書!P281),"",TEXT(発行依頼書!P281,"M/D"))</f>
        <v/>
      </c>
      <c r="R296" s="655"/>
      <c r="S296" s="654" t="str">
        <f>IF(ISBLANK(発行依頼書!Q281),"",TEXT(発行依頼書!Q281,"M/D"))</f>
        <v/>
      </c>
      <c r="T296" s="655"/>
      <c r="U296" s="654" t="str">
        <f>IF(ISBLANK(発行依頼書!R281),"",TEXT(発行依頼書!R281,"M/D"))</f>
        <v/>
      </c>
      <c r="V296" s="655"/>
      <c r="W296" s="654" t="str">
        <f>IF(ISBLANK(発行依頼書!S281),"",TEXT(発行依頼書!S281,"M/D"))</f>
        <v/>
      </c>
      <c r="X296" s="655"/>
      <c r="Y296" s="654" t="str">
        <f>IF(ISBLANK(発行依頼書!T281),"",TEXT(発行依頼書!T281,"M/D"))</f>
        <v/>
      </c>
      <c r="Z296" s="655"/>
      <c r="AA296" s="654" t="str">
        <f>IF(ISBLANK(発行依頼書!U281),"",TEXT(発行依頼書!U281,"M/D"))</f>
        <v/>
      </c>
      <c r="AB296" s="656"/>
      <c r="AC296" s="657"/>
      <c r="AD296" s="658"/>
      <c r="AE296" s="656"/>
      <c r="AF296" s="651"/>
      <c r="AG296" s="651"/>
      <c r="AH296" s="651"/>
      <c r="AI296" s="652"/>
      <c r="AJ296" s="10"/>
    </row>
    <row r="297" spans="1:36" ht="17.25" customHeight="1" x14ac:dyDescent="0.15">
      <c r="A297" s="7"/>
      <c r="B297" s="670" t="str">
        <f>IF(ISBLANK(発行依頼書!F281),"",発行依頼書!F281)</f>
        <v/>
      </c>
      <c r="C297" s="663"/>
      <c r="D297" s="663"/>
      <c r="E297" s="663"/>
      <c r="F297" s="663"/>
      <c r="G297" s="663"/>
      <c r="H297" s="671"/>
      <c r="I297" s="680" t="str">
        <f>IF(ISBLANK(発行依頼書!L282),"",発行依頼書!L282)</f>
        <v/>
      </c>
      <c r="J297" s="678"/>
      <c r="K297" s="678" t="str">
        <f>IF(ISBLANK(発行依頼書!M282),"",発行依頼書!M282)</f>
        <v/>
      </c>
      <c r="L297" s="678"/>
      <c r="M297" s="678" t="str">
        <f>IF(ISBLANK(発行依頼書!N282),"",発行依頼書!N282)</f>
        <v/>
      </c>
      <c r="N297" s="678"/>
      <c r="O297" s="678" t="str">
        <f>IF(ISBLANK(発行依頼書!O282),"",発行依頼書!O282)</f>
        <v/>
      </c>
      <c r="P297" s="678"/>
      <c r="Q297" s="678" t="str">
        <f>IF(ISBLANK(発行依頼書!P282),"",発行依頼書!P282)</f>
        <v/>
      </c>
      <c r="R297" s="678"/>
      <c r="S297" s="678" t="str">
        <f>IF(ISBLANK(発行依頼書!Q282),"",発行依頼書!Q282)</f>
        <v/>
      </c>
      <c r="T297" s="678"/>
      <c r="U297" s="678" t="str">
        <f>IF(ISBLANK(発行依頼書!R282),"",発行依頼書!R282)</f>
        <v/>
      </c>
      <c r="V297" s="678"/>
      <c r="W297" s="678" t="str">
        <f>IF(ISBLANK(発行依頼書!S282),"",発行依頼書!S282)</f>
        <v/>
      </c>
      <c r="X297" s="678"/>
      <c r="Y297" s="678" t="str">
        <f>IF(ISBLANK(発行依頼書!T282),"",発行依頼書!T282)</f>
        <v/>
      </c>
      <c r="Z297" s="678"/>
      <c r="AA297" s="678" t="str">
        <f>IF(ISBLANK(発行依頼書!U282),"",発行依頼書!U282)</f>
        <v/>
      </c>
      <c r="AB297" s="679"/>
      <c r="AC297" s="680" t="str">
        <f>IF(ISBLANK(発行依頼書!W282),"",発行依頼書!W282)</f>
        <v/>
      </c>
      <c r="AD297" s="678"/>
      <c r="AE297" s="679"/>
      <c r="AF297" s="662" t="str">
        <f>IF(ISBLANK(発行依頼書!X281),"",発行依頼書!X281)</f>
        <v/>
      </c>
      <c r="AG297" s="663"/>
      <c r="AH297" s="663"/>
      <c r="AI297" s="664"/>
      <c r="AJ297" s="10"/>
    </row>
    <row r="298" spans="1:36" ht="17.25" customHeight="1" x14ac:dyDescent="0.15">
      <c r="A298" s="7"/>
      <c r="B298" s="675" t="str">
        <f>IF(ISBLANK(発行依頼書!C283),"",発行依頼書!C283)</f>
        <v/>
      </c>
      <c r="C298" s="676"/>
      <c r="D298" s="676"/>
      <c r="E298" s="676"/>
      <c r="F298" s="676"/>
      <c r="G298" s="676"/>
      <c r="H298" s="677"/>
      <c r="I298" s="674" t="str">
        <f>IF(ISBLANK(発行依頼書!L283),"",TEXT(発行依頼書!L283,"M/D"))</f>
        <v/>
      </c>
      <c r="J298" s="672"/>
      <c r="K298" s="672" t="str">
        <f>IF(ISBLANK(発行依頼書!M283),"",TEXT(発行依頼書!M283,"M/D"))</f>
        <v/>
      </c>
      <c r="L298" s="672"/>
      <c r="M298" s="672" t="str">
        <f>IF(ISBLANK(発行依頼書!N283),"",TEXT(発行依頼書!N283,"M/D"))</f>
        <v/>
      </c>
      <c r="N298" s="672"/>
      <c r="O298" s="672" t="str">
        <f>IF(ISBLANK(発行依頼書!O283),"",TEXT(発行依頼書!O283,"M/D"))</f>
        <v/>
      </c>
      <c r="P298" s="672"/>
      <c r="Q298" s="672" t="str">
        <f>IF(ISBLANK(発行依頼書!P283),"",TEXT(発行依頼書!P283,"M/D"))</f>
        <v/>
      </c>
      <c r="R298" s="672"/>
      <c r="S298" s="672" t="str">
        <f>IF(ISBLANK(発行依頼書!Q283),"",TEXT(発行依頼書!Q283,"M/D"))</f>
        <v/>
      </c>
      <c r="T298" s="672"/>
      <c r="U298" s="672" t="str">
        <f>IF(ISBLANK(発行依頼書!R283),"",TEXT(発行依頼書!R283,"M/D"))</f>
        <v/>
      </c>
      <c r="V298" s="672"/>
      <c r="W298" s="672" t="str">
        <f>IF(ISBLANK(発行依頼書!S283),"",TEXT(発行依頼書!S283,"M/D"))</f>
        <v/>
      </c>
      <c r="X298" s="672"/>
      <c r="Y298" s="672" t="str">
        <f>IF(ISBLANK(発行依頼書!T283),"",TEXT(発行依頼書!T283,"M/D"))</f>
        <v/>
      </c>
      <c r="Z298" s="672"/>
      <c r="AA298" s="672" t="str">
        <f>IF(ISBLANK(発行依頼書!U283),"",TEXT(発行依頼書!U283,"M/D"))</f>
        <v/>
      </c>
      <c r="AB298" s="673"/>
      <c r="AC298" s="674"/>
      <c r="AD298" s="672"/>
      <c r="AE298" s="673"/>
      <c r="AF298" s="667"/>
      <c r="AG298" s="668"/>
      <c r="AH298" s="668"/>
      <c r="AI298" s="669"/>
      <c r="AJ298" s="10"/>
    </row>
    <row r="299" spans="1:36" ht="17.25" customHeight="1" x14ac:dyDescent="0.15">
      <c r="A299" s="7"/>
      <c r="B299" s="670" t="str">
        <f>IF(ISBLANK(発行依頼書!F283),"",発行依頼書!F283)</f>
        <v/>
      </c>
      <c r="C299" s="663"/>
      <c r="D299" s="663"/>
      <c r="E299" s="663"/>
      <c r="F299" s="663"/>
      <c r="G299" s="663"/>
      <c r="H299" s="671"/>
      <c r="I299" s="680" t="str">
        <f>IF(ISBLANK(発行依頼書!L284),"",発行依頼書!L284)</f>
        <v/>
      </c>
      <c r="J299" s="678"/>
      <c r="K299" s="678" t="str">
        <f>IF(ISBLANK(発行依頼書!M284),"",発行依頼書!M284)</f>
        <v/>
      </c>
      <c r="L299" s="678"/>
      <c r="M299" s="678" t="str">
        <f>IF(ISBLANK(発行依頼書!N284),"",発行依頼書!N284)</f>
        <v/>
      </c>
      <c r="N299" s="678"/>
      <c r="O299" s="678" t="str">
        <f>IF(ISBLANK(発行依頼書!O284),"",発行依頼書!O284)</f>
        <v/>
      </c>
      <c r="P299" s="678"/>
      <c r="Q299" s="678" t="str">
        <f>IF(ISBLANK(発行依頼書!P284),"",発行依頼書!P284)</f>
        <v/>
      </c>
      <c r="R299" s="678"/>
      <c r="S299" s="678" t="str">
        <f>IF(ISBLANK(発行依頼書!Q284),"",発行依頼書!Q284)</f>
        <v/>
      </c>
      <c r="T299" s="678"/>
      <c r="U299" s="678" t="str">
        <f>IF(ISBLANK(発行依頼書!R284),"",発行依頼書!R284)</f>
        <v/>
      </c>
      <c r="V299" s="678"/>
      <c r="W299" s="678" t="str">
        <f>IF(ISBLANK(発行依頼書!S284),"",発行依頼書!S284)</f>
        <v/>
      </c>
      <c r="X299" s="678"/>
      <c r="Y299" s="678" t="str">
        <f>IF(ISBLANK(発行依頼書!T284),"",発行依頼書!T284)</f>
        <v/>
      </c>
      <c r="Z299" s="678"/>
      <c r="AA299" s="678" t="str">
        <f>IF(ISBLANK(発行依頼書!U284),"",発行依頼書!U284)</f>
        <v/>
      </c>
      <c r="AB299" s="679"/>
      <c r="AC299" s="680" t="str">
        <f>IF(ISBLANK(発行依頼書!W284),"",発行依頼書!W284)</f>
        <v/>
      </c>
      <c r="AD299" s="678"/>
      <c r="AE299" s="679"/>
      <c r="AF299" s="662" t="str">
        <f>IF(ISBLANK(発行依頼書!X283),"",発行依頼書!X283)</f>
        <v/>
      </c>
      <c r="AG299" s="663"/>
      <c r="AH299" s="663"/>
      <c r="AI299" s="664"/>
      <c r="AJ299" s="10"/>
    </row>
    <row r="300" spans="1:36" ht="17.25" customHeight="1" x14ac:dyDescent="0.15">
      <c r="A300" s="7"/>
      <c r="B300" s="675" t="str">
        <f>IF(ISBLANK(発行依頼書!C285),"",発行依頼書!C285)</f>
        <v/>
      </c>
      <c r="C300" s="676"/>
      <c r="D300" s="676"/>
      <c r="E300" s="676"/>
      <c r="F300" s="676"/>
      <c r="G300" s="676"/>
      <c r="H300" s="677"/>
      <c r="I300" s="674" t="str">
        <f>IF(ISBLANK(発行依頼書!L285),"",TEXT(発行依頼書!L285,"M/D"))</f>
        <v/>
      </c>
      <c r="J300" s="672"/>
      <c r="K300" s="672" t="str">
        <f>IF(ISBLANK(発行依頼書!M285),"",TEXT(発行依頼書!M285,"M/D"))</f>
        <v/>
      </c>
      <c r="L300" s="672"/>
      <c r="M300" s="672" t="str">
        <f>IF(ISBLANK(発行依頼書!N285),"",TEXT(発行依頼書!N285,"M/D"))</f>
        <v/>
      </c>
      <c r="N300" s="672"/>
      <c r="O300" s="672" t="str">
        <f>IF(ISBLANK(発行依頼書!O285),"",TEXT(発行依頼書!O285,"M/D"))</f>
        <v/>
      </c>
      <c r="P300" s="672"/>
      <c r="Q300" s="672" t="str">
        <f>IF(ISBLANK(発行依頼書!P285),"",TEXT(発行依頼書!P285,"M/D"))</f>
        <v/>
      </c>
      <c r="R300" s="672"/>
      <c r="S300" s="672" t="str">
        <f>IF(ISBLANK(発行依頼書!Q285),"",TEXT(発行依頼書!Q285,"M/D"))</f>
        <v/>
      </c>
      <c r="T300" s="672"/>
      <c r="U300" s="672" t="str">
        <f>IF(ISBLANK(発行依頼書!R285),"",TEXT(発行依頼書!R285,"M/D"))</f>
        <v/>
      </c>
      <c r="V300" s="672"/>
      <c r="W300" s="672" t="str">
        <f>IF(ISBLANK(発行依頼書!S285),"",TEXT(発行依頼書!S285,"M/D"))</f>
        <v/>
      </c>
      <c r="X300" s="672"/>
      <c r="Y300" s="672" t="str">
        <f>IF(ISBLANK(発行依頼書!T285),"",TEXT(発行依頼書!T285,"M/D"))</f>
        <v/>
      </c>
      <c r="Z300" s="672"/>
      <c r="AA300" s="672" t="str">
        <f>IF(ISBLANK(発行依頼書!U285),"",TEXT(発行依頼書!U285,"M/D"))</f>
        <v/>
      </c>
      <c r="AB300" s="673"/>
      <c r="AC300" s="674"/>
      <c r="AD300" s="672"/>
      <c r="AE300" s="673"/>
      <c r="AF300" s="667"/>
      <c r="AG300" s="668"/>
      <c r="AH300" s="668"/>
      <c r="AI300" s="669"/>
      <c r="AJ300" s="10"/>
    </row>
    <row r="301" spans="1:36" ht="17.25" customHeight="1" x14ac:dyDescent="0.15">
      <c r="A301" s="7"/>
      <c r="B301" s="670" t="str">
        <f>IF(ISBLANK(発行依頼書!F285),"",発行依頼書!F285)</f>
        <v/>
      </c>
      <c r="C301" s="663"/>
      <c r="D301" s="663"/>
      <c r="E301" s="663"/>
      <c r="F301" s="663"/>
      <c r="G301" s="663"/>
      <c r="H301" s="671"/>
      <c r="I301" s="680" t="str">
        <f>IF(ISBLANK(発行依頼書!L286),"",発行依頼書!L286)</f>
        <v/>
      </c>
      <c r="J301" s="678"/>
      <c r="K301" s="678" t="str">
        <f>IF(ISBLANK(発行依頼書!M286),"",発行依頼書!M286)</f>
        <v/>
      </c>
      <c r="L301" s="678"/>
      <c r="M301" s="678" t="str">
        <f>IF(ISBLANK(発行依頼書!N286),"",発行依頼書!N286)</f>
        <v/>
      </c>
      <c r="N301" s="678"/>
      <c r="O301" s="678" t="str">
        <f>IF(ISBLANK(発行依頼書!O286),"",発行依頼書!O286)</f>
        <v/>
      </c>
      <c r="P301" s="678"/>
      <c r="Q301" s="678" t="str">
        <f>IF(ISBLANK(発行依頼書!P286),"",発行依頼書!P286)</f>
        <v/>
      </c>
      <c r="R301" s="678"/>
      <c r="S301" s="678" t="str">
        <f>IF(ISBLANK(発行依頼書!Q286),"",発行依頼書!Q286)</f>
        <v/>
      </c>
      <c r="T301" s="678"/>
      <c r="U301" s="678" t="str">
        <f>IF(ISBLANK(発行依頼書!R286),"",発行依頼書!R286)</f>
        <v/>
      </c>
      <c r="V301" s="678"/>
      <c r="W301" s="678" t="str">
        <f>IF(ISBLANK(発行依頼書!S286),"",発行依頼書!S286)</f>
        <v/>
      </c>
      <c r="X301" s="678"/>
      <c r="Y301" s="678" t="str">
        <f>IF(ISBLANK(発行依頼書!T286),"",発行依頼書!T286)</f>
        <v/>
      </c>
      <c r="Z301" s="678"/>
      <c r="AA301" s="678" t="str">
        <f>IF(ISBLANK(発行依頼書!U286),"",発行依頼書!U286)</f>
        <v/>
      </c>
      <c r="AB301" s="679"/>
      <c r="AC301" s="680" t="str">
        <f>IF(ISBLANK(発行依頼書!W286),"",発行依頼書!W286)</f>
        <v/>
      </c>
      <c r="AD301" s="678"/>
      <c r="AE301" s="679"/>
      <c r="AF301" s="662" t="str">
        <f>IF(ISBLANK(発行依頼書!X285),"",発行依頼書!X285)</f>
        <v/>
      </c>
      <c r="AG301" s="663"/>
      <c r="AH301" s="663"/>
      <c r="AI301" s="664"/>
      <c r="AJ301" s="10"/>
    </row>
    <row r="302" spans="1:36" ht="17.25" customHeight="1" x14ac:dyDescent="0.15">
      <c r="A302" s="7"/>
      <c r="B302" s="675"/>
      <c r="C302" s="676"/>
      <c r="D302" s="676"/>
      <c r="E302" s="676"/>
      <c r="F302" s="676"/>
      <c r="G302" s="676"/>
      <c r="H302" s="677"/>
      <c r="I302" s="674"/>
      <c r="J302" s="672"/>
      <c r="K302" s="672"/>
      <c r="L302" s="672"/>
      <c r="M302" s="672"/>
      <c r="N302" s="672"/>
      <c r="O302" s="672"/>
      <c r="P302" s="672"/>
      <c r="Q302" s="672"/>
      <c r="R302" s="672"/>
      <c r="S302" s="672"/>
      <c r="T302" s="672"/>
      <c r="U302" s="672"/>
      <c r="V302" s="672"/>
      <c r="W302" s="672"/>
      <c r="X302" s="672"/>
      <c r="Y302" s="672"/>
      <c r="Z302" s="672"/>
      <c r="AA302" s="672"/>
      <c r="AB302" s="673"/>
      <c r="AC302" s="674"/>
      <c r="AD302" s="672"/>
      <c r="AE302" s="673"/>
      <c r="AF302" s="667"/>
      <c r="AG302" s="668"/>
      <c r="AH302" s="668"/>
      <c r="AI302" s="669"/>
      <c r="AJ302" s="10"/>
    </row>
    <row r="303" spans="1:36" ht="17.25" customHeight="1" x14ac:dyDescent="0.15">
      <c r="A303" s="7"/>
      <c r="B303" s="670"/>
      <c r="C303" s="663"/>
      <c r="D303" s="663"/>
      <c r="E303" s="663"/>
      <c r="F303" s="663"/>
      <c r="G303" s="663"/>
      <c r="H303" s="671"/>
      <c r="I303" s="661"/>
      <c r="J303" s="659"/>
      <c r="K303" s="659"/>
      <c r="L303" s="659"/>
      <c r="M303" s="659"/>
      <c r="N303" s="659"/>
      <c r="O303" s="659"/>
      <c r="P303" s="659"/>
      <c r="Q303" s="659"/>
      <c r="R303" s="659"/>
      <c r="S303" s="659"/>
      <c r="T303" s="659"/>
      <c r="U303" s="659"/>
      <c r="V303" s="659"/>
      <c r="W303" s="659"/>
      <c r="X303" s="659"/>
      <c r="Y303" s="659"/>
      <c r="Z303" s="659"/>
      <c r="AA303" s="659"/>
      <c r="AB303" s="660"/>
      <c r="AC303" s="661"/>
      <c r="AD303" s="659"/>
      <c r="AE303" s="660"/>
      <c r="AF303" s="662"/>
      <c r="AG303" s="663"/>
      <c r="AH303" s="663"/>
      <c r="AI303" s="664"/>
      <c r="AJ303" s="10"/>
    </row>
    <row r="304" spans="1:36" ht="17.25" customHeight="1" x14ac:dyDescent="0.15">
      <c r="A304" s="7"/>
      <c r="B304" s="675"/>
      <c r="C304" s="676"/>
      <c r="D304" s="676"/>
      <c r="E304" s="676"/>
      <c r="F304" s="676"/>
      <c r="G304" s="676"/>
      <c r="H304" s="677"/>
      <c r="I304" s="674"/>
      <c r="J304" s="672"/>
      <c r="K304" s="672"/>
      <c r="L304" s="672"/>
      <c r="M304" s="672"/>
      <c r="N304" s="672"/>
      <c r="O304" s="672"/>
      <c r="P304" s="672"/>
      <c r="Q304" s="672"/>
      <c r="R304" s="672"/>
      <c r="S304" s="672"/>
      <c r="T304" s="672"/>
      <c r="U304" s="672"/>
      <c r="V304" s="672"/>
      <c r="W304" s="672"/>
      <c r="X304" s="672"/>
      <c r="Y304" s="672"/>
      <c r="Z304" s="672"/>
      <c r="AA304" s="672"/>
      <c r="AB304" s="673"/>
      <c r="AC304" s="674"/>
      <c r="AD304" s="672"/>
      <c r="AE304" s="673"/>
      <c r="AF304" s="667"/>
      <c r="AG304" s="668"/>
      <c r="AH304" s="668"/>
      <c r="AI304" s="669"/>
      <c r="AJ304" s="10"/>
    </row>
    <row r="305" spans="1:36" ht="17.25" customHeight="1" x14ac:dyDescent="0.15">
      <c r="A305" s="7"/>
      <c r="B305" s="670"/>
      <c r="C305" s="663"/>
      <c r="D305" s="663"/>
      <c r="E305" s="663"/>
      <c r="F305" s="663"/>
      <c r="G305" s="663"/>
      <c r="H305" s="671"/>
      <c r="I305" s="661"/>
      <c r="J305" s="659"/>
      <c r="K305" s="659"/>
      <c r="L305" s="659"/>
      <c r="M305" s="659"/>
      <c r="N305" s="659"/>
      <c r="O305" s="659"/>
      <c r="P305" s="659"/>
      <c r="Q305" s="659"/>
      <c r="R305" s="659"/>
      <c r="S305" s="659"/>
      <c r="T305" s="659"/>
      <c r="U305" s="659"/>
      <c r="V305" s="659"/>
      <c r="W305" s="659"/>
      <c r="X305" s="659"/>
      <c r="Y305" s="659"/>
      <c r="Z305" s="659"/>
      <c r="AA305" s="659"/>
      <c r="AB305" s="660"/>
      <c r="AC305" s="661"/>
      <c r="AD305" s="659"/>
      <c r="AE305" s="660"/>
      <c r="AF305" s="662"/>
      <c r="AG305" s="663"/>
      <c r="AH305" s="663"/>
      <c r="AI305" s="664"/>
      <c r="AJ305" s="10"/>
    </row>
    <row r="306" spans="1:36" ht="17.25" customHeight="1" x14ac:dyDescent="0.15">
      <c r="A306" s="7"/>
      <c r="B306" s="675"/>
      <c r="C306" s="676"/>
      <c r="D306" s="676"/>
      <c r="E306" s="676"/>
      <c r="F306" s="676"/>
      <c r="G306" s="676"/>
      <c r="H306" s="677"/>
      <c r="I306" s="674"/>
      <c r="J306" s="672"/>
      <c r="K306" s="672"/>
      <c r="L306" s="672"/>
      <c r="M306" s="672"/>
      <c r="N306" s="672"/>
      <c r="O306" s="672"/>
      <c r="P306" s="672"/>
      <c r="Q306" s="672"/>
      <c r="R306" s="672"/>
      <c r="S306" s="672"/>
      <c r="T306" s="672"/>
      <c r="U306" s="672"/>
      <c r="V306" s="672"/>
      <c r="W306" s="672"/>
      <c r="X306" s="672"/>
      <c r="Y306" s="672"/>
      <c r="Z306" s="672"/>
      <c r="AA306" s="672"/>
      <c r="AB306" s="673"/>
      <c r="AC306" s="674"/>
      <c r="AD306" s="672"/>
      <c r="AE306" s="673"/>
      <c r="AF306" s="667"/>
      <c r="AG306" s="668"/>
      <c r="AH306" s="668"/>
      <c r="AI306" s="669"/>
      <c r="AJ306" s="10"/>
    </row>
    <row r="307" spans="1:36" ht="17.25" customHeight="1" x14ac:dyDescent="0.15">
      <c r="A307" s="7"/>
      <c r="B307" s="670"/>
      <c r="C307" s="663"/>
      <c r="D307" s="663"/>
      <c r="E307" s="663"/>
      <c r="F307" s="663"/>
      <c r="G307" s="663"/>
      <c r="H307" s="671"/>
      <c r="I307" s="661"/>
      <c r="J307" s="659"/>
      <c r="K307" s="659"/>
      <c r="L307" s="659"/>
      <c r="M307" s="659"/>
      <c r="N307" s="659"/>
      <c r="O307" s="659"/>
      <c r="P307" s="659"/>
      <c r="Q307" s="659"/>
      <c r="R307" s="659"/>
      <c r="S307" s="659"/>
      <c r="T307" s="659"/>
      <c r="U307" s="659"/>
      <c r="V307" s="659"/>
      <c r="W307" s="659"/>
      <c r="X307" s="659"/>
      <c r="Y307" s="659"/>
      <c r="Z307" s="659"/>
      <c r="AA307" s="659"/>
      <c r="AB307" s="660"/>
      <c r="AC307" s="661"/>
      <c r="AD307" s="659"/>
      <c r="AE307" s="660"/>
      <c r="AF307" s="662"/>
      <c r="AG307" s="663"/>
      <c r="AH307" s="663"/>
      <c r="AI307" s="664"/>
      <c r="AJ307" s="10"/>
    </row>
    <row r="308" spans="1:36" ht="17.25" customHeight="1" x14ac:dyDescent="0.15">
      <c r="A308" s="7"/>
      <c r="B308" s="675"/>
      <c r="C308" s="676"/>
      <c r="D308" s="676"/>
      <c r="E308" s="676"/>
      <c r="F308" s="676"/>
      <c r="G308" s="676"/>
      <c r="H308" s="677"/>
      <c r="I308" s="674"/>
      <c r="J308" s="672"/>
      <c r="K308" s="672"/>
      <c r="L308" s="672"/>
      <c r="M308" s="672"/>
      <c r="N308" s="672"/>
      <c r="O308" s="672"/>
      <c r="P308" s="672"/>
      <c r="Q308" s="672"/>
      <c r="R308" s="672"/>
      <c r="S308" s="672"/>
      <c r="T308" s="672"/>
      <c r="U308" s="672"/>
      <c r="V308" s="672"/>
      <c r="W308" s="672"/>
      <c r="X308" s="672"/>
      <c r="Y308" s="672"/>
      <c r="Z308" s="672"/>
      <c r="AA308" s="672"/>
      <c r="AB308" s="673"/>
      <c r="AC308" s="674"/>
      <c r="AD308" s="672"/>
      <c r="AE308" s="673"/>
      <c r="AF308" s="667"/>
      <c r="AG308" s="668"/>
      <c r="AH308" s="668"/>
      <c r="AI308" s="669"/>
      <c r="AJ308" s="10"/>
    </row>
    <row r="309" spans="1:36" ht="17.25" customHeight="1" x14ac:dyDescent="0.15">
      <c r="A309" s="7"/>
      <c r="B309" s="670"/>
      <c r="C309" s="663"/>
      <c r="D309" s="663"/>
      <c r="E309" s="663"/>
      <c r="F309" s="663"/>
      <c r="G309" s="663"/>
      <c r="H309" s="671"/>
      <c r="I309" s="661"/>
      <c r="J309" s="659"/>
      <c r="K309" s="659"/>
      <c r="L309" s="659"/>
      <c r="M309" s="659"/>
      <c r="N309" s="659"/>
      <c r="O309" s="659"/>
      <c r="P309" s="659"/>
      <c r="Q309" s="659"/>
      <c r="R309" s="659"/>
      <c r="S309" s="659"/>
      <c r="T309" s="659"/>
      <c r="U309" s="659"/>
      <c r="V309" s="659"/>
      <c r="W309" s="659"/>
      <c r="X309" s="659"/>
      <c r="Y309" s="659"/>
      <c r="Z309" s="659"/>
      <c r="AA309" s="659"/>
      <c r="AB309" s="660"/>
      <c r="AC309" s="661"/>
      <c r="AD309" s="659"/>
      <c r="AE309" s="660"/>
      <c r="AF309" s="662"/>
      <c r="AG309" s="663"/>
      <c r="AH309" s="663"/>
      <c r="AI309" s="664"/>
      <c r="AJ309" s="10"/>
    </row>
    <row r="310" spans="1:36" ht="17.25" customHeight="1" x14ac:dyDescent="0.15">
      <c r="A310" s="7"/>
      <c r="B310" s="665"/>
      <c r="C310" s="666"/>
      <c r="D310" s="666"/>
      <c r="E310" s="666"/>
      <c r="F310" s="666"/>
      <c r="G310" s="666"/>
      <c r="H310" s="666"/>
      <c r="I310" s="657"/>
      <c r="J310" s="655"/>
      <c r="K310" s="654"/>
      <c r="L310" s="655"/>
      <c r="M310" s="654"/>
      <c r="N310" s="655"/>
      <c r="O310" s="654"/>
      <c r="P310" s="655"/>
      <c r="Q310" s="654"/>
      <c r="R310" s="655"/>
      <c r="S310" s="654"/>
      <c r="T310" s="655"/>
      <c r="U310" s="654"/>
      <c r="V310" s="655"/>
      <c r="W310" s="654"/>
      <c r="X310" s="655"/>
      <c r="Y310" s="654"/>
      <c r="Z310" s="655"/>
      <c r="AA310" s="654"/>
      <c r="AB310" s="656"/>
      <c r="AC310" s="657"/>
      <c r="AD310" s="658"/>
      <c r="AE310" s="656"/>
      <c r="AF310" s="651"/>
      <c r="AG310" s="651"/>
      <c r="AH310" s="651"/>
      <c r="AI310" s="652"/>
      <c r="AJ310" s="10"/>
    </row>
    <row r="311" spans="1:36" ht="17.25" customHeight="1" x14ac:dyDescent="0.15">
      <c r="A311" s="7"/>
      <c r="B311" s="653"/>
      <c r="C311" s="649"/>
      <c r="D311" s="649"/>
      <c r="E311" s="649"/>
      <c r="F311" s="649"/>
      <c r="G311" s="649"/>
      <c r="H311" s="649"/>
      <c r="I311" s="647"/>
      <c r="J311" s="645"/>
      <c r="K311" s="644"/>
      <c r="L311" s="645"/>
      <c r="M311" s="644"/>
      <c r="N311" s="645"/>
      <c r="O311" s="644"/>
      <c r="P311" s="645"/>
      <c r="Q311" s="644"/>
      <c r="R311" s="645"/>
      <c r="S311" s="644"/>
      <c r="T311" s="645"/>
      <c r="U311" s="644"/>
      <c r="V311" s="645"/>
      <c r="W311" s="644"/>
      <c r="X311" s="645"/>
      <c r="Y311" s="644"/>
      <c r="Z311" s="645"/>
      <c r="AA311" s="644"/>
      <c r="AB311" s="646"/>
      <c r="AC311" s="647"/>
      <c r="AD311" s="648"/>
      <c r="AE311" s="646"/>
      <c r="AF311" s="649"/>
      <c r="AG311" s="649"/>
      <c r="AH311" s="649"/>
      <c r="AI311" s="650"/>
      <c r="AJ311" s="10"/>
    </row>
    <row r="312" spans="1:36" x14ac:dyDescent="0.15">
      <c r="A312" s="13"/>
      <c r="AI312" s="146" t="str">
        <f>$AB$2</f>
        <v>9991234567-89</v>
      </c>
      <c r="AJ312" s="14"/>
    </row>
    <row r="313" spans="1:36" x14ac:dyDescent="0.15">
      <c r="A313" s="13"/>
      <c r="AI313" s="40"/>
      <c r="AJ313" s="14"/>
    </row>
    <row r="314" spans="1:36" x14ac:dyDescent="0.15">
      <c r="A314" s="21"/>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3"/>
    </row>
  </sheetData>
  <mergeCells count="3294">
    <mergeCell ref="B23:F23"/>
    <mergeCell ref="H23:AI23"/>
    <mergeCell ref="B25:F25"/>
    <mergeCell ref="B27:H27"/>
    <mergeCell ref="I27:AB27"/>
    <mergeCell ref="AC27:AE27"/>
    <mergeCell ref="AF27:AI27"/>
    <mergeCell ref="B17:F17"/>
    <mergeCell ref="H17:AI17"/>
    <mergeCell ref="B19:F19"/>
    <mergeCell ref="H19:AI19"/>
    <mergeCell ref="B21:F21"/>
    <mergeCell ref="H21:AI21"/>
    <mergeCell ref="B6:AI6"/>
    <mergeCell ref="B7:W7"/>
    <mergeCell ref="T10:AI10"/>
    <mergeCell ref="B13:AI13"/>
    <mergeCell ref="B15:F15"/>
    <mergeCell ref="H15:AI15"/>
    <mergeCell ref="Y29:Z29"/>
    <mergeCell ref="AA29:AB29"/>
    <mergeCell ref="AC29:AE29"/>
    <mergeCell ref="AF29:AI29"/>
    <mergeCell ref="B30:H30"/>
    <mergeCell ref="I30:J30"/>
    <mergeCell ref="K30:L30"/>
    <mergeCell ref="M30:N30"/>
    <mergeCell ref="O30:P30"/>
    <mergeCell ref="Q30:R30"/>
    <mergeCell ref="AF28:AI28"/>
    <mergeCell ref="B29:H29"/>
    <mergeCell ref="I29:J29"/>
    <mergeCell ref="K29:L29"/>
    <mergeCell ref="M29:N29"/>
    <mergeCell ref="O29:P29"/>
    <mergeCell ref="Q29:R29"/>
    <mergeCell ref="S29:T29"/>
    <mergeCell ref="U29:V29"/>
    <mergeCell ref="W29:X29"/>
    <mergeCell ref="S28:T28"/>
    <mergeCell ref="U28:V28"/>
    <mergeCell ref="W28:X28"/>
    <mergeCell ref="Y28:Z28"/>
    <mergeCell ref="AA28:AB28"/>
    <mergeCell ref="AC28:AE28"/>
    <mergeCell ref="B28:H28"/>
    <mergeCell ref="I28:J28"/>
    <mergeCell ref="K28:L28"/>
    <mergeCell ref="M28:N28"/>
    <mergeCell ref="O28:P28"/>
    <mergeCell ref="Q28:R28"/>
    <mergeCell ref="Y31:Z31"/>
    <mergeCell ref="AA31:AB31"/>
    <mergeCell ref="AC31:AE31"/>
    <mergeCell ref="AF31:AI31"/>
    <mergeCell ref="B32:H32"/>
    <mergeCell ref="I32:J32"/>
    <mergeCell ref="K32:L32"/>
    <mergeCell ref="M32:N32"/>
    <mergeCell ref="O32:P32"/>
    <mergeCell ref="Q32:R32"/>
    <mergeCell ref="AF30:AI30"/>
    <mergeCell ref="B31:H31"/>
    <mergeCell ref="I31:J31"/>
    <mergeCell ref="K31:L31"/>
    <mergeCell ref="M31:N31"/>
    <mergeCell ref="O31:P31"/>
    <mergeCell ref="Q31:R31"/>
    <mergeCell ref="S31:T31"/>
    <mergeCell ref="U31:V31"/>
    <mergeCell ref="W31:X31"/>
    <mergeCell ref="S30:T30"/>
    <mergeCell ref="U30:V30"/>
    <mergeCell ref="W30:X30"/>
    <mergeCell ref="Y30:Z30"/>
    <mergeCell ref="AA30:AB30"/>
    <mergeCell ref="AC30:AE30"/>
    <mergeCell ref="Y33:Z33"/>
    <mergeCell ref="AA33:AB33"/>
    <mergeCell ref="AC33:AE33"/>
    <mergeCell ref="AF33:AI33"/>
    <mergeCell ref="B34:H34"/>
    <mergeCell ref="I34:J34"/>
    <mergeCell ref="K34:L34"/>
    <mergeCell ref="M34:N34"/>
    <mergeCell ref="O34:P34"/>
    <mergeCell ref="Q34:R34"/>
    <mergeCell ref="AF32:AI32"/>
    <mergeCell ref="B33:H33"/>
    <mergeCell ref="I33:J33"/>
    <mergeCell ref="K33:L33"/>
    <mergeCell ref="M33:N33"/>
    <mergeCell ref="O33:P33"/>
    <mergeCell ref="Q33:R33"/>
    <mergeCell ref="S33:T33"/>
    <mergeCell ref="U33:V33"/>
    <mergeCell ref="W33:X33"/>
    <mergeCell ref="S32:T32"/>
    <mergeCell ref="U32:V32"/>
    <mergeCell ref="W32:X32"/>
    <mergeCell ref="Y32:Z32"/>
    <mergeCell ref="AA32:AB32"/>
    <mergeCell ref="AC32:AE32"/>
    <mergeCell ref="Y35:Z35"/>
    <mergeCell ref="AA35:AB35"/>
    <mergeCell ref="AC35:AE35"/>
    <mergeCell ref="AF35:AI35"/>
    <mergeCell ref="B36:H36"/>
    <mergeCell ref="I36:J36"/>
    <mergeCell ref="K36:L36"/>
    <mergeCell ref="M36:N36"/>
    <mergeCell ref="O36:P36"/>
    <mergeCell ref="Q36:R36"/>
    <mergeCell ref="AF34:AI34"/>
    <mergeCell ref="B35:H35"/>
    <mergeCell ref="I35:J35"/>
    <mergeCell ref="K35:L35"/>
    <mergeCell ref="M35:N35"/>
    <mergeCell ref="O35:P35"/>
    <mergeCell ref="Q35:R35"/>
    <mergeCell ref="S35:T35"/>
    <mergeCell ref="U35:V35"/>
    <mergeCell ref="W35:X35"/>
    <mergeCell ref="S34:T34"/>
    <mergeCell ref="U34:V34"/>
    <mergeCell ref="W34:X34"/>
    <mergeCell ref="Y34:Z34"/>
    <mergeCell ref="AA34:AB34"/>
    <mergeCell ref="AC34:AE34"/>
    <mergeCell ref="Y37:Z37"/>
    <mergeCell ref="AA37:AB37"/>
    <mergeCell ref="AC37:AE37"/>
    <mergeCell ref="AF37:AI37"/>
    <mergeCell ref="B38:H38"/>
    <mergeCell ref="I38:J38"/>
    <mergeCell ref="K38:L38"/>
    <mergeCell ref="M38:N38"/>
    <mergeCell ref="O38:P38"/>
    <mergeCell ref="Q38:R38"/>
    <mergeCell ref="AF36:AI36"/>
    <mergeCell ref="B37:H37"/>
    <mergeCell ref="I37:J37"/>
    <mergeCell ref="K37:L37"/>
    <mergeCell ref="M37:N37"/>
    <mergeCell ref="O37:P37"/>
    <mergeCell ref="Q37:R37"/>
    <mergeCell ref="S37:T37"/>
    <mergeCell ref="U37:V37"/>
    <mergeCell ref="W37:X37"/>
    <mergeCell ref="S36:T36"/>
    <mergeCell ref="U36:V36"/>
    <mergeCell ref="W36:X36"/>
    <mergeCell ref="Y36:Z36"/>
    <mergeCell ref="AA36:AB36"/>
    <mergeCell ref="AC36:AE36"/>
    <mergeCell ref="Y39:Z39"/>
    <mergeCell ref="AA39:AB39"/>
    <mergeCell ref="AC39:AE39"/>
    <mergeCell ref="AF39:AI39"/>
    <mergeCell ref="B40:H40"/>
    <mergeCell ref="I40:J40"/>
    <mergeCell ref="K40:L40"/>
    <mergeCell ref="M40:N40"/>
    <mergeCell ref="O40:P40"/>
    <mergeCell ref="Q40:R40"/>
    <mergeCell ref="AF38:AI38"/>
    <mergeCell ref="B39:H39"/>
    <mergeCell ref="I39:J39"/>
    <mergeCell ref="K39:L39"/>
    <mergeCell ref="M39:N39"/>
    <mergeCell ref="O39:P39"/>
    <mergeCell ref="Q39:R39"/>
    <mergeCell ref="S39:T39"/>
    <mergeCell ref="U39:V39"/>
    <mergeCell ref="W39:X39"/>
    <mergeCell ref="S38:T38"/>
    <mergeCell ref="U38:V38"/>
    <mergeCell ref="W38:X38"/>
    <mergeCell ref="Y38:Z38"/>
    <mergeCell ref="AA38:AB38"/>
    <mergeCell ref="AC38:AE38"/>
    <mergeCell ref="Y41:Z41"/>
    <mergeCell ref="AA41:AB41"/>
    <mergeCell ref="AC41:AE41"/>
    <mergeCell ref="AF41:AI41"/>
    <mergeCell ref="B42:H42"/>
    <mergeCell ref="I42:J42"/>
    <mergeCell ref="K42:L42"/>
    <mergeCell ref="M42:N42"/>
    <mergeCell ref="O42:P42"/>
    <mergeCell ref="Q42:R42"/>
    <mergeCell ref="AF40:AI40"/>
    <mergeCell ref="B41:H41"/>
    <mergeCell ref="I41:J41"/>
    <mergeCell ref="K41:L41"/>
    <mergeCell ref="M41:N41"/>
    <mergeCell ref="O41:P41"/>
    <mergeCell ref="Q41:R41"/>
    <mergeCell ref="S41:T41"/>
    <mergeCell ref="U41:V41"/>
    <mergeCell ref="W41:X41"/>
    <mergeCell ref="S40:T40"/>
    <mergeCell ref="U40:V40"/>
    <mergeCell ref="W40:X40"/>
    <mergeCell ref="Y40:Z40"/>
    <mergeCell ref="AA40:AB40"/>
    <mergeCell ref="AC40:AE40"/>
    <mergeCell ref="Y43:Z43"/>
    <mergeCell ref="AA43:AB43"/>
    <mergeCell ref="AC43:AE43"/>
    <mergeCell ref="AF43:AI43"/>
    <mergeCell ref="B44:H44"/>
    <mergeCell ref="I44:J44"/>
    <mergeCell ref="K44:L44"/>
    <mergeCell ref="M44:N44"/>
    <mergeCell ref="O44:P44"/>
    <mergeCell ref="Q44:R44"/>
    <mergeCell ref="AF42:AI42"/>
    <mergeCell ref="B43:H43"/>
    <mergeCell ref="I43:J43"/>
    <mergeCell ref="K43:L43"/>
    <mergeCell ref="M43:N43"/>
    <mergeCell ref="O43:P43"/>
    <mergeCell ref="Q43:R43"/>
    <mergeCell ref="S43:T43"/>
    <mergeCell ref="U43:V43"/>
    <mergeCell ref="W43:X43"/>
    <mergeCell ref="S42:T42"/>
    <mergeCell ref="U42:V42"/>
    <mergeCell ref="W42:X42"/>
    <mergeCell ref="Y42:Z42"/>
    <mergeCell ref="AA42:AB42"/>
    <mergeCell ref="AC42:AE42"/>
    <mergeCell ref="Y45:Z45"/>
    <mergeCell ref="AA45:AB45"/>
    <mergeCell ref="AC45:AE45"/>
    <mergeCell ref="AF45:AI45"/>
    <mergeCell ref="B46:H46"/>
    <mergeCell ref="I46:J46"/>
    <mergeCell ref="K46:L46"/>
    <mergeCell ref="M46:N46"/>
    <mergeCell ref="O46:P46"/>
    <mergeCell ref="Q46:R46"/>
    <mergeCell ref="AF44:AI44"/>
    <mergeCell ref="B45:H45"/>
    <mergeCell ref="I45:J45"/>
    <mergeCell ref="K45:L45"/>
    <mergeCell ref="M45:N45"/>
    <mergeCell ref="O45:P45"/>
    <mergeCell ref="Q45:R45"/>
    <mergeCell ref="S45:T45"/>
    <mergeCell ref="U45:V45"/>
    <mergeCell ref="W45:X45"/>
    <mergeCell ref="S44:T44"/>
    <mergeCell ref="U44:V44"/>
    <mergeCell ref="W44:X44"/>
    <mergeCell ref="Y44:Z44"/>
    <mergeCell ref="AA44:AB44"/>
    <mergeCell ref="AC44:AE44"/>
    <mergeCell ref="Y47:Z47"/>
    <mergeCell ref="AA47:AB47"/>
    <mergeCell ref="AC47:AE47"/>
    <mergeCell ref="AF47:AI47"/>
    <mergeCell ref="B48:H48"/>
    <mergeCell ref="I48:J48"/>
    <mergeCell ref="K48:L48"/>
    <mergeCell ref="M48:N48"/>
    <mergeCell ref="O48:P48"/>
    <mergeCell ref="Q48:R48"/>
    <mergeCell ref="AF46:AI46"/>
    <mergeCell ref="B47:H47"/>
    <mergeCell ref="I47:J47"/>
    <mergeCell ref="K47:L47"/>
    <mergeCell ref="M47:N47"/>
    <mergeCell ref="O47:P47"/>
    <mergeCell ref="Q47:R47"/>
    <mergeCell ref="S47:T47"/>
    <mergeCell ref="U47:V47"/>
    <mergeCell ref="W47:X47"/>
    <mergeCell ref="S46:T46"/>
    <mergeCell ref="U46:V46"/>
    <mergeCell ref="W46:X46"/>
    <mergeCell ref="Y46:Z46"/>
    <mergeCell ref="AA46:AB46"/>
    <mergeCell ref="AC46:AE46"/>
    <mergeCell ref="Y49:Z49"/>
    <mergeCell ref="AA49:AB49"/>
    <mergeCell ref="AC49:AE49"/>
    <mergeCell ref="AF49:AI49"/>
    <mergeCell ref="B50:H50"/>
    <mergeCell ref="I50:J50"/>
    <mergeCell ref="K50:L50"/>
    <mergeCell ref="M50:N50"/>
    <mergeCell ref="O50:P50"/>
    <mergeCell ref="Q50:R50"/>
    <mergeCell ref="AF48:AI48"/>
    <mergeCell ref="B49:H49"/>
    <mergeCell ref="I49:J49"/>
    <mergeCell ref="K49:L49"/>
    <mergeCell ref="M49:N49"/>
    <mergeCell ref="O49:P49"/>
    <mergeCell ref="Q49:R49"/>
    <mergeCell ref="S49:T49"/>
    <mergeCell ref="U49:V49"/>
    <mergeCell ref="W49:X49"/>
    <mergeCell ref="S48:T48"/>
    <mergeCell ref="U48:V48"/>
    <mergeCell ref="W48:X48"/>
    <mergeCell ref="Y48:Z48"/>
    <mergeCell ref="AA48:AB48"/>
    <mergeCell ref="AC48:AE48"/>
    <mergeCell ref="Y51:Z51"/>
    <mergeCell ref="AA51:AB51"/>
    <mergeCell ref="AC51:AE51"/>
    <mergeCell ref="AF51:AI51"/>
    <mergeCell ref="B52:H52"/>
    <mergeCell ref="I52:J52"/>
    <mergeCell ref="K52:L52"/>
    <mergeCell ref="M52:N52"/>
    <mergeCell ref="O52:P52"/>
    <mergeCell ref="Q52:R52"/>
    <mergeCell ref="AF50:AI50"/>
    <mergeCell ref="B51:H51"/>
    <mergeCell ref="I51:J51"/>
    <mergeCell ref="K51:L51"/>
    <mergeCell ref="M51:N51"/>
    <mergeCell ref="O51:P51"/>
    <mergeCell ref="Q51:R51"/>
    <mergeCell ref="S51:T51"/>
    <mergeCell ref="U51:V51"/>
    <mergeCell ref="W51:X51"/>
    <mergeCell ref="S50:T50"/>
    <mergeCell ref="U50:V50"/>
    <mergeCell ref="W50:X50"/>
    <mergeCell ref="Y50:Z50"/>
    <mergeCell ref="AA50:AB50"/>
    <mergeCell ref="AC50:AE50"/>
    <mergeCell ref="Y53:Z53"/>
    <mergeCell ref="AA53:AB53"/>
    <mergeCell ref="AC53:AE53"/>
    <mergeCell ref="AF53:AI53"/>
    <mergeCell ref="B54:H54"/>
    <mergeCell ref="I54:J54"/>
    <mergeCell ref="K54:L54"/>
    <mergeCell ref="M54:N54"/>
    <mergeCell ref="O54:P54"/>
    <mergeCell ref="Q54:R54"/>
    <mergeCell ref="AF52:AI52"/>
    <mergeCell ref="B53:H53"/>
    <mergeCell ref="I53:J53"/>
    <mergeCell ref="K53:L53"/>
    <mergeCell ref="M53:N53"/>
    <mergeCell ref="O53:P53"/>
    <mergeCell ref="Q53:R53"/>
    <mergeCell ref="S53:T53"/>
    <mergeCell ref="U53:V53"/>
    <mergeCell ref="W53:X53"/>
    <mergeCell ref="S52:T52"/>
    <mergeCell ref="U52:V52"/>
    <mergeCell ref="W52:X52"/>
    <mergeCell ref="Y52:Z52"/>
    <mergeCell ref="AA52:AB52"/>
    <mergeCell ref="AC52:AE52"/>
    <mergeCell ref="Y55:Z55"/>
    <mergeCell ref="AA55:AB55"/>
    <mergeCell ref="AC55:AE55"/>
    <mergeCell ref="AF55:AI55"/>
    <mergeCell ref="B56:H56"/>
    <mergeCell ref="I56:J56"/>
    <mergeCell ref="K56:L56"/>
    <mergeCell ref="M56:N56"/>
    <mergeCell ref="O56:P56"/>
    <mergeCell ref="Q56:R56"/>
    <mergeCell ref="AF54:AI54"/>
    <mergeCell ref="B55:H55"/>
    <mergeCell ref="I55:J55"/>
    <mergeCell ref="K55:L55"/>
    <mergeCell ref="M55:N55"/>
    <mergeCell ref="O55:P55"/>
    <mergeCell ref="Q55:R55"/>
    <mergeCell ref="S55:T55"/>
    <mergeCell ref="U55:V55"/>
    <mergeCell ref="W55:X55"/>
    <mergeCell ref="S54:T54"/>
    <mergeCell ref="U54:V54"/>
    <mergeCell ref="W54:X54"/>
    <mergeCell ref="Y54:Z54"/>
    <mergeCell ref="AA54:AB54"/>
    <mergeCell ref="AC54:AE54"/>
    <mergeCell ref="Y57:Z57"/>
    <mergeCell ref="AA57:AB57"/>
    <mergeCell ref="AC57:AE57"/>
    <mergeCell ref="AF57:AI57"/>
    <mergeCell ref="B61:AI61"/>
    <mergeCell ref="B63:H63"/>
    <mergeCell ref="I63:AB63"/>
    <mergeCell ref="AC63:AE63"/>
    <mergeCell ref="AF63:AI63"/>
    <mergeCell ref="AF56:AI56"/>
    <mergeCell ref="B57:H57"/>
    <mergeCell ref="I57:J57"/>
    <mergeCell ref="K57:L57"/>
    <mergeCell ref="M57:N57"/>
    <mergeCell ref="O57:P57"/>
    <mergeCell ref="Q57:R57"/>
    <mergeCell ref="S57:T57"/>
    <mergeCell ref="U57:V57"/>
    <mergeCell ref="W57:X57"/>
    <mergeCell ref="S56:T56"/>
    <mergeCell ref="U56:V56"/>
    <mergeCell ref="W56:X56"/>
    <mergeCell ref="Y56:Z56"/>
    <mergeCell ref="AA56:AB56"/>
    <mergeCell ref="AC56:AE56"/>
    <mergeCell ref="Y65:Z65"/>
    <mergeCell ref="AA65:AB65"/>
    <mergeCell ref="AC65:AE65"/>
    <mergeCell ref="AF65:AI65"/>
    <mergeCell ref="B66:H66"/>
    <mergeCell ref="I66:J66"/>
    <mergeCell ref="K66:L66"/>
    <mergeCell ref="M66:N66"/>
    <mergeCell ref="O66:P66"/>
    <mergeCell ref="Q66:R66"/>
    <mergeCell ref="AF64:AI64"/>
    <mergeCell ref="B65:H65"/>
    <mergeCell ref="I65:J65"/>
    <mergeCell ref="K65:L65"/>
    <mergeCell ref="M65:N65"/>
    <mergeCell ref="O65:P65"/>
    <mergeCell ref="Q65:R65"/>
    <mergeCell ref="S65:T65"/>
    <mergeCell ref="U65:V65"/>
    <mergeCell ref="W65:X65"/>
    <mergeCell ref="S64:T64"/>
    <mergeCell ref="U64:V64"/>
    <mergeCell ref="W64:X64"/>
    <mergeCell ref="Y64:Z64"/>
    <mergeCell ref="AA64:AB64"/>
    <mergeCell ref="AC64:AE64"/>
    <mergeCell ref="B64:H64"/>
    <mergeCell ref="I64:J64"/>
    <mergeCell ref="K64:L64"/>
    <mergeCell ref="M64:N64"/>
    <mergeCell ref="O64:P64"/>
    <mergeCell ref="Q64:R64"/>
    <mergeCell ref="Y67:Z67"/>
    <mergeCell ref="AA67:AB67"/>
    <mergeCell ref="AC67:AE67"/>
    <mergeCell ref="AF67:AI67"/>
    <mergeCell ref="B68:H68"/>
    <mergeCell ref="I68:J68"/>
    <mergeCell ref="K68:L68"/>
    <mergeCell ref="M68:N68"/>
    <mergeCell ref="O68:P68"/>
    <mergeCell ref="Q68:R68"/>
    <mergeCell ref="AF66:AI66"/>
    <mergeCell ref="B67:H67"/>
    <mergeCell ref="I67:J67"/>
    <mergeCell ref="K67:L67"/>
    <mergeCell ref="M67:N67"/>
    <mergeCell ref="O67:P67"/>
    <mergeCell ref="Q67:R67"/>
    <mergeCell ref="S67:T67"/>
    <mergeCell ref="U67:V67"/>
    <mergeCell ref="W67:X67"/>
    <mergeCell ref="S66:T66"/>
    <mergeCell ref="U66:V66"/>
    <mergeCell ref="W66:X66"/>
    <mergeCell ref="Y66:Z66"/>
    <mergeCell ref="AA66:AB66"/>
    <mergeCell ref="AC66:AE66"/>
    <mergeCell ref="Y69:Z69"/>
    <mergeCell ref="AA69:AB69"/>
    <mergeCell ref="AC69:AE69"/>
    <mergeCell ref="AF69:AI69"/>
    <mergeCell ref="B70:H70"/>
    <mergeCell ref="I70:J70"/>
    <mergeCell ref="K70:L70"/>
    <mergeCell ref="M70:N70"/>
    <mergeCell ref="O70:P70"/>
    <mergeCell ref="Q70:R70"/>
    <mergeCell ref="AF68:AI68"/>
    <mergeCell ref="B69:H69"/>
    <mergeCell ref="I69:J69"/>
    <mergeCell ref="K69:L69"/>
    <mergeCell ref="M69:N69"/>
    <mergeCell ref="O69:P69"/>
    <mergeCell ref="Q69:R69"/>
    <mergeCell ref="S69:T69"/>
    <mergeCell ref="U69:V69"/>
    <mergeCell ref="W69:X69"/>
    <mergeCell ref="S68:T68"/>
    <mergeCell ref="U68:V68"/>
    <mergeCell ref="W68:X68"/>
    <mergeCell ref="Y68:Z68"/>
    <mergeCell ref="AA68:AB68"/>
    <mergeCell ref="AC68:AE68"/>
    <mergeCell ref="Y71:Z71"/>
    <mergeCell ref="AA71:AB71"/>
    <mergeCell ref="AC71:AE71"/>
    <mergeCell ref="AF71:AI71"/>
    <mergeCell ref="B72:H72"/>
    <mergeCell ref="I72:J72"/>
    <mergeCell ref="K72:L72"/>
    <mergeCell ref="M72:N72"/>
    <mergeCell ref="O72:P72"/>
    <mergeCell ref="Q72:R72"/>
    <mergeCell ref="AF70:AI70"/>
    <mergeCell ref="B71:H71"/>
    <mergeCell ref="I71:J71"/>
    <mergeCell ref="K71:L71"/>
    <mergeCell ref="M71:N71"/>
    <mergeCell ref="O71:P71"/>
    <mergeCell ref="Q71:R71"/>
    <mergeCell ref="S71:T71"/>
    <mergeCell ref="U71:V71"/>
    <mergeCell ref="W71:X71"/>
    <mergeCell ref="S70:T70"/>
    <mergeCell ref="U70:V70"/>
    <mergeCell ref="W70:X70"/>
    <mergeCell ref="Y70:Z70"/>
    <mergeCell ref="AA70:AB70"/>
    <mergeCell ref="AC70:AE70"/>
    <mergeCell ref="Y73:Z73"/>
    <mergeCell ref="AA73:AB73"/>
    <mergeCell ref="AC73:AE73"/>
    <mergeCell ref="AF73:AI73"/>
    <mergeCell ref="B74:H74"/>
    <mergeCell ref="I74:J74"/>
    <mergeCell ref="K74:L74"/>
    <mergeCell ref="M74:N74"/>
    <mergeCell ref="O74:P74"/>
    <mergeCell ref="Q74:R74"/>
    <mergeCell ref="AF72:AI72"/>
    <mergeCell ref="B73:H73"/>
    <mergeCell ref="I73:J73"/>
    <mergeCell ref="K73:L73"/>
    <mergeCell ref="M73:N73"/>
    <mergeCell ref="O73:P73"/>
    <mergeCell ref="Q73:R73"/>
    <mergeCell ref="S73:T73"/>
    <mergeCell ref="U73:V73"/>
    <mergeCell ref="W73:X73"/>
    <mergeCell ref="S72:T72"/>
    <mergeCell ref="U72:V72"/>
    <mergeCell ref="W72:X72"/>
    <mergeCell ref="Y72:Z72"/>
    <mergeCell ref="AA72:AB72"/>
    <mergeCell ref="AC72:AE72"/>
    <mergeCell ref="Y75:Z75"/>
    <mergeCell ref="AA75:AB75"/>
    <mergeCell ref="AC75:AE75"/>
    <mergeCell ref="AF75:AI75"/>
    <mergeCell ref="B76:H76"/>
    <mergeCell ref="I76:J76"/>
    <mergeCell ref="K76:L76"/>
    <mergeCell ref="M76:N76"/>
    <mergeCell ref="O76:P76"/>
    <mergeCell ref="Q76:R76"/>
    <mergeCell ref="AF74:AI74"/>
    <mergeCell ref="B75:H75"/>
    <mergeCell ref="I75:J75"/>
    <mergeCell ref="K75:L75"/>
    <mergeCell ref="M75:N75"/>
    <mergeCell ref="O75:P75"/>
    <mergeCell ref="Q75:R75"/>
    <mergeCell ref="S75:T75"/>
    <mergeCell ref="U75:V75"/>
    <mergeCell ref="W75:X75"/>
    <mergeCell ref="S74:T74"/>
    <mergeCell ref="U74:V74"/>
    <mergeCell ref="W74:X74"/>
    <mergeCell ref="Y74:Z74"/>
    <mergeCell ref="AA74:AB74"/>
    <mergeCell ref="AC74:AE74"/>
    <mergeCell ref="Y77:Z77"/>
    <mergeCell ref="AA77:AB77"/>
    <mergeCell ref="AC77:AE77"/>
    <mergeCell ref="AF77:AI77"/>
    <mergeCell ref="B78:H78"/>
    <mergeCell ref="I78:J78"/>
    <mergeCell ref="K78:L78"/>
    <mergeCell ref="M78:N78"/>
    <mergeCell ref="O78:P78"/>
    <mergeCell ref="Q78:R78"/>
    <mergeCell ref="AF76:AI76"/>
    <mergeCell ref="B77:H77"/>
    <mergeCell ref="I77:J77"/>
    <mergeCell ref="K77:L77"/>
    <mergeCell ref="M77:N77"/>
    <mergeCell ref="O77:P77"/>
    <mergeCell ref="Q77:R77"/>
    <mergeCell ref="S77:T77"/>
    <mergeCell ref="U77:V77"/>
    <mergeCell ref="W77:X77"/>
    <mergeCell ref="S76:T76"/>
    <mergeCell ref="U76:V76"/>
    <mergeCell ref="W76:X76"/>
    <mergeCell ref="Y76:Z76"/>
    <mergeCell ref="AA76:AB76"/>
    <mergeCell ref="AC76:AE76"/>
    <mergeCell ref="Y79:Z79"/>
    <mergeCell ref="AA79:AB79"/>
    <mergeCell ref="AC79:AE79"/>
    <mergeCell ref="AF79:AI79"/>
    <mergeCell ref="B80:H80"/>
    <mergeCell ref="I80:J80"/>
    <mergeCell ref="K80:L80"/>
    <mergeCell ref="M80:N80"/>
    <mergeCell ref="O80:P80"/>
    <mergeCell ref="Q80:R80"/>
    <mergeCell ref="AF78:AI78"/>
    <mergeCell ref="B79:H79"/>
    <mergeCell ref="I79:J79"/>
    <mergeCell ref="K79:L79"/>
    <mergeCell ref="M79:N79"/>
    <mergeCell ref="O79:P79"/>
    <mergeCell ref="Q79:R79"/>
    <mergeCell ref="S79:T79"/>
    <mergeCell ref="U79:V79"/>
    <mergeCell ref="W79:X79"/>
    <mergeCell ref="S78:T78"/>
    <mergeCell ref="U78:V78"/>
    <mergeCell ref="W78:X78"/>
    <mergeCell ref="Y78:Z78"/>
    <mergeCell ref="AA78:AB78"/>
    <mergeCell ref="AC78:AE78"/>
    <mergeCell ref="Y81:Z81"/>
    <mergeCell ref="AA81:AB81"/>
    <mergeCell ref="AC81:AE81"/>
    <mergeCell ref="AF81:AI81"/>
    <mergeCell ref="B82:H82"/>
    <mergeCell ref="I82:J82"/>
    <mergeCell ref="K82:L82"/>
    <mergeCell ref="M82:N82"/>
    <mergeCell ref="O82:P82"/>
    <mergeCell ref="Q82:R82"/>
    <mergeCell ref="AF80:AI80"/>
    <mergeCell ref="B81:H81"/>
    <mergeCell ref="I81:J81"/>
    <mergeCell ref="K81:L81"/>
    <mergeCell ref="M81:N81"/>
    <mergeCell ref="O81:P81"/>
    <mergeCell ref="Q81:R81"/>
    <mergeCell ref="S81:T81"/>
    <mergeCell ref="U81:V81"/>
    <mergeCell ref="W81:X81"/>
    <mergeCell ref="S80:T80"/>
    <mergeCell ref="U80:V80"/>
    <mergeCell ref="W80:X80"/>
    <mergeCell ref="Y80:Z80"/>
    <mergeCell ref="AA80:AB80"/>
    <mergeCell ref="AC80:AE80"/>
    <mergeCell ref="Y83:Z83"/>
    <mergeCell ref="AA83:AB83"/>
    <mergeCell ref="AC83:AE83"/>
    <mergeCell ref="AF83:AI83"/>
    <mergeCell ref="B84:H84"/>
    <mergeCell ref="I84:J84"/>
    <mergeCell ref="K84:L84"/>
    <mergeCell ref="M84:N84"/>
    <mergeCell ref="O84:P84"/>
    <mergeCell ref="Q84:R84"/>
    <mergeCell ref="AF82:AI82"/>
    <mergeCell ref="B83:H83"/>
    <mergeCell ref="I83:J83"/>
    <mergeCell ref="K83:L83"/>
    <mergeCell ref="M83:N83"/>
    <mergeCell ref="O83:P83"/>
    <mergeCell ref="Q83:R83"/>
    <mergeCell ref="S83:T83"/>
    <mergeCell ref="U83:V83"/>
    <mergeCell ref="W83:X83"/>
    <mergeCell ref="S82:T82"/>
    <mergeCell ref="U82:V82"/>
    <mergeCell ref="W82:X82"/>
    <mergeCell ref="Y82:Z82"/>
    <mergeCell ref="AA82:AB82"/>
    <mergeCell ref="AC82:AE82"/>
    <mergeCell ref="Y85:Z85"/>
    <mergeCell ref="AA85:AB85"/>
    <mergeCell ref="AC85:AE85"/>
    <mergeCell ref="AF85:AI85"/>
    <mergeCell ref="B86:H86"/>
    <mergeCell ref="I86:J86"/>
    <mergeCell ref="K86:L86"/>
    <mergeCell ref="M86:N86"/>
    <mergeCell ref="O86:P86"/>
    <mergeCell ref="Q86:R86"/>
    <mergeCell ref="AF84:AI84"/>
    <mergeCell ref="B85:H85"/>
    <mergeCell ref="I85:J85"/>
    <mergeCell ref="K85:L85"/>
    <mergeCell ref="M85:N85"/>
    <mergeCell ref="O85:P85"/>
    <mergeCell ref="Q85:R85"/>
    <mergeCell ref="S85:T85"/>
    <mergeCell ref="U85:V85"/>
    <mergeCell ref="W85:X85"/>
    <mergeCell ref="S84:T84"/>
    <mergeCell ref="U84:V84"/>
    <mergeCell ref="W84:X84"/>
    <mergeCell ref="Y84:Z84"/>
    <mergeCell ref="AA84:AB84"/>
    <mergeCell ref="AC84:AE84"/>
    <mergeCell ref="Y87:Z87"/>
    <mergeCell ref="AA87:AB87"/>
    <mergeCell ref="AC87:AE87"/>
    <mergeCell ref="AF87:AI87"/>
    <mergeCell ref="B88:H88"/>
    <mergeCell ref="I88:J88"/>
    <mergeCell ref="K88:L88"/>
    <mergeCell ref="M88:N88"/>
    <mergeCell ref="O88:P88"/>
    <mergeCell ref="Q88:R88"/>
    <mergeCell ref="AF86:AI86"/>
    <mergeCell ref="B87:H87"/>
    <mergeCell ref="I87:J87"/>
    <mergeCell ref="K87:L87"/>
    <mergeCell ref="M87:N87"/>
    <mergeCell ref="O87:P87"/>
    <mergeCell ref="Q87:R87"/>
    <mergeCell ref="S87:T87"/>
    <mergeCell ref="U87:V87"/>
    <mergeCell ref="W87:X87"/>
    <mergeCell ref="S86:T86"/>
    <mergeCell ref="U86:V86"/>
    <mergeCell ref="W86:X86"/>
    <mergeCell ref="Y86:Z86"/>
    <mergeCell ref="AA86:AB86"/>
    <mergeCell ref="AC86:AE86"/>
    <mergeCell ref="Y89:Z89"/>
    <mergeCell ref="AA89:AB89"/>
    <mergeCell ref="AC89:AE89"/>
    <mergeCell ref="AF89:AI89"/>
    <mergeCell ref="B90:H90"/>
    <mergeCell ref="I90:J90"/>
    <mergeCell ref="K90:L90"/>
    <mergeCell ref="M90:N90"/>
    <mergeCell ref="O90:P90"/>
    <mergeCell ref="Q90:R90"/>
    <mergeCell ref="AF88:AI88"/>
    <mergeCell ref="B89:H89"/>
    <mergeCell ref="I89:J89"/>
    <mergeCell ref="K89:L89"/>
    <mergeCell ref="M89:N89"/>
    <mergeCell ref="O89:P89"/>
    <mergeCell ref="Q89:R89"/>
    <mergeCell ref="S89:T89"/>
    <mergeCell ref="U89:V89"/>
    <mergeCell ref="W89:X89"/>
    <mergeCell ref="S88:T88"/>
    <mergeCell ref="U88:V88"/>
    <mergeCell ref="W88:X88"/>
    <mergeCell ref="Y88:Z88"/>
    <mergeCell ref="AA88:AB88"/>
    <mergeCell ref="AC88:AE88"/>
    <mergeCell ref="Y91:Z91"/>
    <mergeCell ref="AA91:AB91"/>
    <mergeCell ref="AC91:AE91"/>
    <mergeCell ref="AF91:AI91"/>
    <mergeCell ref="B92:H92"/>
    <mergeCell ref="I92:J92"/>
    <mergeCell ref="K92:L92"/>
    <mergeCell ref="M92:N92"/>
    <mergeCell ref="O92:P92"/>
    <mergeCell ref="Q92:R92"/>
    <mergeCell ref="AF90:AI90"/>
    <mergeCell ref="B91:H91"/>
    <mergeCell ref="I91:J91"/>
    <mergeCell ref="K91:L91"/>
    <mergeCell ref="M91:N91"/>
    <mergeCell ref="O91:P91"/>
    <mergeCell ref="Q91:R91"/>
    <mergeCell ref="S91:T91"/>
    <mergeCell ref="U91:V91"/>
    <mergeCell ref="W91:X91"/>
    <mergeCell ref="S90:T90"/>
    <mergeCell ref="U90:V90"/>
    <mergeCell ref="W90:X90"/>
    <mergeCell ref="Y90:Z90"/>
    <mergeCell ref="AA90:AB90"/>
    <mergeCell ref="AC90:AE90"/>
    <mergeCell ref="Y93:Z93"/>
    <mergeCell ref="AA93:AB93"/>
    <mergeCell ref="AC93:AE93"/>
    <mergeCell ref="AF93:AI93"/>
    <mergeCell ref="B94:H94"/>
    <mergeCell ref="I94:J94"/>
    <mergeCell ref="K94:L94"/>
    <mergeCell ref="M94:N94"/>
    <mergeCell ref="O94:P94"/>
    <mergeCell ref="Q94:R94"/>
    <mergeCell ref="AF92:AI92"/>
    <mergeCell ref="B93:H93"/>
    <mergeCell ref="I93:J93"/>
    <mergeCell ref="K93:L93"/>
    <mergeCell ref="M93:N93"/>
    <mergeCell ref="O93:P93"/>
    <mergeCell ref="Q93:R93"/>
    <mergeCell ref="S93:T93"/>
    <mergeCell ref="U93:V93"/>
    <mergeCell ref="W93:X93"/>
    <mergeCell ref="S92:T92"/>
    <mergeCell ref="U92:V92"/>
    <mergeCell ref="W92:X92"/>
    <mergeCell ref="Y92:Z92"/>
    <mergeCell ref="AA92:AB92"/>
    <mergeCell ref="AC92:AE92"/>
    <mergeCell ref="Y95:Z95"/>
    <mergeCell ref="AA95:AB95"/>
    <mergeCell ref="AC95:AE95"/>
    <mergeCell ref="AF95:AI95"/>
    <mergeCell ref="B96:H96"/>
    <mergeCell ref="I96:J96"/>
    <mergeCell ref="K96:L96"/>
    <mergeCell ref="M96:N96"/>
    <mergeCell ref="O96:P96"/>
    <mergeCell ref="Q96:R96"/>
    <mergeCell ref="AF94:AI94"/>
    <mergeCell ref="B95:H95"/>
    <mergeCell ref="I95:J95"/>
    <mergeCell ref="K95:L95"/>
    <mergeCell ref="M95:N95"/>
    <mergeCell ref="O95:P95"/>
    <mergeCell ref="Q95:R95"/>
    <mergeCell ref="S95:T95"/>
    <mergeCell ref="U95:V95"/>
    <mergeCell ref="W95:X95"/>
    <mergeCell ref="S94:T94"/>
    <mergeCell ref="U94:V94"/>
    <mergeCell ref="W94:X94"/>
    <mergeCell ref="Y94:Z94"/>
    <mergeCell ref="AA94:AB94"/>
    <mergeCell ref="AC94:AE94"/>
    <mergeCell ref="Y97:Z97"/>
    <mergeCell ref="AA97:AB97"/>
    <mergeCell ref="AC97:AE97"/>
    <mergeCell ref="AF97:AI97"/>
    <mergeCell ref="B98:H98"/>
    <mergeCell ref="I98:J98"/>
    <mergeCell ref="K98:L98"/>
    <mergeCell ref="M98:N98"/>
    <mergeCell ref="O98:P98"/>
    <mergeCell ref="Q98:R98"/>
    <mergeCell ref="AF96:AI96"/>
    <mergeCell ref="B97:H97"/>
    <mergeCell ref="I97:J97"/>
    <mergeCell ref="K97:L97"/>
    <mergeCell ref="M97:N97"/>
    <mergeCell ref="O97:P97"/>
    <mergeCell ref="Q97:R97"/>
    <mergeCell ref="S97:T97"/>
    <mergeCell ref="U97:V97"/>
    <mergeCell ref="W97:X97"/>
    <mergeCell ref="S96:T96"/>
    <mergeCell ref="U96:V96"/>
    <mergeCell ref="W96:X96"/>
    <mergeCell ref="Y96:Z96"/>
    <mergeCell ref="AA96:AB96"/>
    <mergeCell ref="AC96:AE96"/>
    <mergeCell ref="Y99:Z99"/>
    <mergeCell ref="AA99:AB99"/>
    <mergeCell ref="AC99:AE99"/>
    <mergeCell ref="AF99:AI99"/>
    <mergeCell ref="B100:H100"/>
    <mergeCell ref="I100:J100"/>
    <mergeCell ref="K100:L100"/>
    <mergeCell ref="M100:N100"/>
    <mergeCell ref="O100:P100"/>
    <mergeCell ref="Q100:R100"/>
    <mergeCell ref="AF98:AI98"/>
    <mergeCell ref="B99:H99"/>
    <mergeCell ref="I99:J99"/>
    <mergeCell ref="K99:L99"/>
    <mergeCell ref="M99:N99"/>
    <mergeCell ref="O99:P99"/>
    <mergeCell ref="Q99:R99"/>
    <mergeCell ref="S99:T99"/>
    <mergeCell ref="U99:V99"/>
    <mergeCell ref="W99:X99"/>
    <mergeCell ref="S98:T98"/>
    <mergeCell ref="U98:V98"/>
    <mergeCell ref="W98:X98"/>
    <mergeCell ref="Y98:Z98"/>
    <mergeCell ref="AA98:AB98"/>
    <mergeCell ref="AC98:AE98"/>
    <mergeCell ref="Y101:Z101"/>
    <mergeCell ref="AA101:AB101"/>
    <mergeCell ref="AC101:AE101"/>
    <mergeCell ref="AF101:AI101"/>
    <mergeCell ref="B102:H102"/>
    <mergeCell ref="I102:J102"/>
    <mergeCell ref="K102:L102"/>
    <mergeCell ref="M102:N102"/>
    <mergeCell ref="O102:P102"/>
    <mergeCell ref="Q102:R102"/>
    <mergeCell ref="AF100:AI100"/>
    <mergeCell ref="B101:H101"/>
    <mergeCell ref="I101:J101"/>
    <mergeCell ref="K101:L101"/>
    <mergeCell ref="M101:N101"/>
    <mergeCell ref="O101:P101"/>
    <mergeCell ref="Q101:R101"/>
    <mergeCell ref="S101:T101"/>
    <mergeCell ref="U101:V101"/>
    <mergeCell ref="W101:X101"/>
    <mergeCell ref="S100:T100"/>
    <mergeCell ref="U100:V100"/>
    <mergeCell ref="W100:X100"/>
    <mergeCell ref="Y100:Z100"/>
    <mergeCell ref="AA100:AB100"/>
    <mergeCell ref="AC100:AE100"/>
    <mergeCell ref="Y103:Z103"/>
    <mergeCell ref="AA103:AB103"/>
    <mergeCell ref="AC103:AE103"/>
    <mergeCell ref="AF103:AI103"/>
    <mergeCell ref="B104:H104"/>
    <mergeCell ref="I104:J104"/>
    <mergeCell ref="K104:L104"/>
    <mergeCell ref="M104:N104"/>
    <mergeCell ref="O104:P104"/>
    <mergeCell ref="Q104:R104"/>
    <mergeCell ref="AF102:AI102"/>
    <mergeCell ref="B103:H103"/>
    <mergeCell ref="I103:J103"/>
    <mergeCell ref="K103:L103"/>
    <mergeCell ref="M103:N103"/>
    <mergeCell ref="O103:P103"/>
    <mergeCell ref="Q103:R103"/>
    <mergeCell ref="S103:T103"/>
    <mergeCell ref="U103:V103"/>
    <mergeCell ref="W103:X103"/>
    <mergeCell ref="S102:T102"/>
    <mergeCell ref="U102:V102"/>
    <mergeCell ref="W102:X102"/>
    <mergeCell ref="Y102:Z102"/>
    <mergeCell ref="AA102:AB102"/>
    <mergeCell ref="AC102:AE102"/>
    <mergeCell ref="Y105:Z105"/>
    <mergeCell ref="AA105:AB105"/>
    <mergeCell ref="AC105:AE105"/>
    <mergeCell ref="AF105:AI105"/>
    <mergeCell ref="B106:H106"/>
    <mergeCell ref="I106:J106"/>
    <mergeCell ref="K106:L106"/>
    <mergeCell ref="M106:N106"/>
    <mergeCell ref="O106:P106"/>
    <mergeCell ref="Q106:R106"/>
    <mergeCell ref="AF104:AI104"/>
    <mergeCell ref="B105:H105"/>
    <mergeCell ref="I105:J105"/>
    <mergeCell ref="K105:L105"/>
    <mergeCell ref="M105:N105"/>
    <mergeCell ref="O105:P105"/>
    <mergeCell ref="Q105:R105"/>
    <mergeCell ref="S105:T105"/>
    <mergeCell ref="U105:V105"/>
    <mergeCell ref="W105:X105"/>
    <mergeCell ref="S104:T104"/>
    <mergeCell ref="U104:V104"/>
    <mergeCell ref="W104:X104"/>
    <mergeCell ref="Y104:Z104"/>
    <mergeCell ref="AA104:AB104"/>
    <mergeCell ref="AC104:AE104"/>
    <mergeCell ref="Y107:Z107"/>
    <mergeCell ref="AA107:AB107"/>
    <mergeCell ref="AC107:AE107"/>
    <mergeCell ref="AF107:AI107"/>
    <mergeCell ref="B112:AI112"/>
    <mergeCell ref="B114:H114"/>
    <mergeCell ref="I114:AB114"/>
    <mergeCell ref="AC114:AE114"/>
    <mergeCell ref="AF114:AI114"/>
    <mergeCell ref="AF106:AI106"/>
    <mergeCell ref="B107:H107"/>
    <mergeCell ref="I107:J107"/>
    <mergeCell ref="K107:L107"/>
    <mergeCell ref="M107:N107"/>
    <mergeCell ref="O107:P107"/>
    <mergeCell ref="Q107:R107"/>
    <mergeCell ref="S107:T107"/>
    <mergeCell ref="U107:V107"/>
    <mergeCell ref="W107:X107"/>
    <mergeCell ref="S106:T106"/>
    <mergeCell ref="U106:V106"/>
    <mergeCell ref="W106:X106"/>
    <mergeCell ref="Y106:Z106"/>
    <mergeCell ref="AA106:AB106"/>
    <mergeCell ref="AC106:AE106"/>
    <mergeCell ref="Y116:Z116"/>
    <mergeCell ref="AA116:AB116"/>
    <mergeCell ref="AC116:AE116"/>
    <mergeCell ref="AF116:AI116"/>
    <mergeCell ref="B117:H117"/>
    <mergeCell ref="I117:J117"/>
    <mergeCell ref="K117:L117"/>
    <mergeCell ref="M117:N117"/>
    <mergeCell ref="O117:P117"/>
    <mergeCell ref="Q117:R117"/>
    <mergeCell ref="AF115:AI115"/>
    <mergeCell ref="B116:H116"/>
    <mergeCell ref="I116:J116"/>
    <mergeCell ref="K116:L116"/>
    <mergeCell ref="M116:N116"/>
    <mergeCell ref="O116:P116"/>
    <mergeCell ref="Q116:R116"/>
    <mergeCell ref="S116:T116"/>
    <mergeCell ref="U116:V116"/>
    <mergeCell ref="W116:X116"/>
    <mergeCell ref="S115:T115"/>
    <mergeCell ref="U115:V115"/>
    <mergeCell ref="W115:X115"/>
    <mergeCell ref="Y115:Z115"/>
    <mergeCell ref="AA115:AB115"/>
    <mergeCell ref="AC115:AE115"/>
    <mergeCell ref="B115:H115"/>
    <mergeCell ref="I115:J115"/>
    <mergeCell ref="K115:L115"/>
    <mergeCell ref="M115:N115"/>
    <mergeCell ref="O115:P115"/>
    <mergeCell ref="Q115:R115"/>
    <mergeCell ref="Y118:Z118"/>
    <mergeCell ref="AA118:AB118"/>
    <mergeCell ref="AC118:AE118"/>
    <mergeCell ref="AF118:AI118"/>
    <mergeCell ref="B119:H119"/>
    <mergeCell ref="I119:J119"/>
    <mergeCell ref="K119:L119"/>
    <mergeCell ref="M119:N119"/>
    <mergeCell ref="O119:P119"/>
    <mergeCell ref="Q119:R119"/>
    <mergeCell ref="AF117:AI117"/>
    <mergeCell ref="B118:H118"/>
    <mergeCell ref="I118:J118"/>
    <mergeCell ref="K118:L118"/>
    <mergeCell ref="M118:N118"/>
    <mergeCell ref="O118:P118"/>
    <mergeCell ref="Q118:R118"/>
    <mergeCell ref="S118:T118"/>
    <mergeCell ref="U118:V118"/>
    <mergeCell ref="W118:X118"/>
    <mergeCell ref="S117:T117"/>
    <mergeCell ref="U117:V117"/>
    <mergeCell ref="W117:X117"/>
    <mergeCell ref="Y117:Z117"/>
    <mergeCell ref="AA117:AB117"/>
    <mergeCell ref="AC117:AE117"/>
    <mergeCell ref="Y120:Z120"/>
    <mergeCell ref="AA120:AB120"/>
    <mergeCell ref="AC120:AE120"/>
    <mergeCell ref="AF120:AI120"/>
    <mergeCell ref="B121:H121"/>
    <mergeCell ref="I121:J121"/>
    <mergeCell ref="K121:L121"/>
    <mergeCell ref="M121:N121"/>
    <mergeCell ref="O121:P121"/>
    <mergeCell ref="Q121:R121"/>
    <mergeCell ref="AF119:AI119"/>
    <mergeCell ref="B120:H120"/>
    <mergeCell ref="I120:J120"/>
    <mergeCell ref="K120:L120"/>
    <mergeCell ref="M120:N120"/>
    <mergeCell ref="O120:P120"/>
    <mergeCell ref="Q120:R120"/>
    <mergeCell ref="S120:T120"/>
    <mergeCell ref="U120:V120"/>
    <mergeCell ref="W120:X120"/>
    <mergeCell ref="S119:T119"/>
    <mergeCell ref="U119:V119"/>
    <mergeCell ref="W119:X119"/>
    <mergeCell ref="Y119:Z119"/>
    <mergeCell ref="AA119:AB119"/>
    <mergeCell ref="AC119:AE119"/>
    <mergeCell ref="Y122:Z122"/>
    <mergeCell ref="AA122:AB122"/>
    <mergeCell ref="AC122:AE122"/>
    <mergeCell ref="AF122:AI122"/>
    <mergeCell ref="B123:H123"/>
    <mergeCell ref="I123:J123"/>
    <mergeCell ref="K123:L123"/>
    <mergeCell ref="M123:N123"/>
    <mergeCell ref="O123:P123"/>
    <mergeCell ref="Q123:R123"/>
    <mergeCell ref="AF121:AI121"/>
    <mergeCell ref="B122:H122"/>
    <mergeCell ref="I122:J122"/>
    <mergeCell ref="K122:L122"/>
    <mergeCell ref="M122:N122"/>
    <mergeCell ref="O122:P122"/>
    <mergeCell ref="Q122:R122"/>
    <mergeCell ref="S122:T122"/>
    <mergeCell ref="U122:V122"/>
    <mergeCell ref="W122:X122"/>
    <mergeCell ref="S121:T121"/>
    <mergeCell ref="U121:V121"/>
    <mergeCell ref="W121:X121"/>
    <mergeCell ref="Y121:Z121"/>
    <mergeCell ref="AA121:AB121"/>
    <mergeCell ref="AC121:AE121"/>
    <mergeCell ref="Y124:Z124"/>
    <mergeCell ref="AA124:AB124"/>
    <mergeCell ref="AC124:AE124"/>
    <mergeCell ref="AF124:AI124"/>
    <mergeCell ref="B125:H125"/>
    <mergeCell ref="I125:J125"/>
    <mergeCell ref="K125:L125"/>
    <mergeCell ref="M125:N125"/>
    <mergeCell ref="O125:P125"/>
    <mergeCell ref="Q125:R125"/>
    <mergeCell ref="AF123:AI123"/>
    <mergeCell ref="B124:H124"/>
    <mergeCell ref="I124:J124"/>
    <mergeCell ref="K124:L124"/>
    <mergeCell ref="M124:N124"/>
    <mergeCell ref="O124:P124"/>
    <mergeCell ref="Q124:R124"/>
    <mergeCell ref="S124:T124"/>
    <mergeCell ref="U124:V124"/>
    <mergeCell ref="W124:X124"/>
    <mergeCell ref="S123:T123"/>
    <mergeCell ref="U123:V123"/>
    <mergeCell ref="W123:X123"/>
    <mergeCell ref="Y123:Z123"/>
    <mergeCell ref="AA123:AB123"/>
    <mergeCell ref="AC123:AE123"/>
    <mergeCell ref="Y126:Z126"/>
    <mergeCell ref="AA126:AB126"/>
    <mergeCell ref="AC126:AE126"/>
    <mergeCell ref="AF126:AI126"/>
    <mergeCell ref="B127:H127"/>
    <mergeCell ref="I127:J127"/>
    <mergeCell ref="K127:L127"/>
    <mergeCell ref="M127:N127"/>
    <mergeCell ref="O127:P127"/>
    <mergeCell ref="Q127:R127"/>
    <mergeCell ref="AF125:AI125"/>
    <mergeCell ref="B126:H126"/>
    <mergeCell ref="I126:J126"/>
    <mergeCell ref="K126:L126"/>
    <mergeCell ref="M126:N126"/>
    <mergeCell ref="O126:P126"/>
    <mergeCell ref="Q126:R126"/>
    <mergeCell ref="S126:T126"/>
    <mergeCell ref="U126:V126"/>
    <mergeCell ref="W126:X126"/>
    <mergeCell ref="S125:T125"/>
    <mergeCell ref="U125:V125"/>
    <mergeCell ref="W125:X125"/>
    <mergeCell ref="Y125:Z125"/>
    <mergeCell ref="AA125:AB125"/>
    <mergeCell ref="AC125:AE125"/>
    <mergeCell ref="Y128:Z128"/>
    <mergeCell ref="AA128:AB128"/>
    <mergeCell ref="AC128:AE128"/>
    <mergeCell ref="AF128:AI128"/>
    <mergeCell ref="B129:H129"/>
    <mergeCell ref="I129:J129"/>
    <mergeCell ref="K129:L129"/>
    <mergeCell ref="M129:N129"/>
    <mergeCell ref="O129:P129"/>
    <mergeCell ref="Q129:R129"/>
    <mergeCell ref="AF127:AI127"/>
    <mergeCell ref="B128:H128"/>
    <mergeCell ref="I128:J128"/>
    <mergeCell ref="K128:L128"/>
    <mergeCell ref="M128:N128"/>
    <mergeCell ref="O128:P128"/>
    <mergeCell ref="Q128:R128"/>
    <mergeCell ref="S128:T128"/>
    <mergeCell ref="U128:V128"/>
    <mergeCell ref="W128:X128"/>
    <mergeCell ref="S127:T127"/>
    <mergeCell ref="U127:V127"/>
    <mergeCell ref="W127:X127"/>
    <mergeCell ref="Y127:Z127"/>
    <mergeCell ref="AA127:AB127"/>
    <mergeCell ref="AC127:AE127"/>
    <mergeCell ref="Y130:Z130"/>
    <mergeCell ref="AA130:AB130"/>
    <mergeCell ref="AC130:AE130"/>
    <mergeCell ref="AF130:AI130"/>
    <mergeCell ref="B131:H131"/>
    <mergeCell ref="I131:J131"/>
    <mergeCell ref="K131:L131"/>
    <mergeCell ref="M131:N131"/>
    <mergeCell ref="O131:P131"/>
    <mergeCell ref="Q131:R131"/>
    <mergeCell ref="AF129:AI129"/>
    <mergeCell ref="B130:H130"/>
    <mergeCell ref="I130:J130"/>
    <mergeCell ref="K130:L130"/>
    <mergeCell ref="M130:N130"/>
    <mergeCell ref="O130:P130"/>
    <mergeCell ref="Q130:R130"/>
    <mergeCell ref="S130:T130"/>
    <mergeCell ref="U130:V130"/>
    <mergeCell ref="W130:X130"/>
    <mergeCell ref="S129:T129"/>
    <mergeCell ref="U129:V129"/>
    <mergeCell ref="W129:X129"/>
    <mergeCell ref="Y129:Z129"/>
    <mergeCell ref="AA129:AB129"/>
    <mergeCell ref="AC129:AE129"/>
    <mergeCell ref="Y132:Z132"/>
    <mergeCell ref="AA132:AB132"/>
    <mergeCell ref="AC132:AE132"/>
    <mergeCell ref="AF132:AI132"/>
    <mergeCell ref="B133:H133"/>
    <mergeCell ref="I133:J133"/>
    <mergeCell ref="K133:L133"/>
    <mergeCell ref="M133:N133"/>
    <mergeCell ref="O133:P133"/>
    <mergeCell ref="Q133:R133"/>
    <mergeCell ref="AF131:AI131"/>
    <mergeCell ref="B132:H132"/>
    <mergeCell ref="I132:J132"/>
    <mergeCell ref="K132:L132"/>
    <mergeCell ref="M132:N132"/>
    <mergeCell ref="O132:P132"/>
    <mergeCell ref="Q132:R132"/>
    <mergeCell ref="S132:T132"/>
    <mergeCell ref="U132:V132"/>
    <mergeCell ref="W132:X132"/>
    <mergeCell ref="S131:T131"/>
    <mergeCell ref="U131:V131"/>
    <mergeCell ref="W131:X131"/>
    <mergeCell ref="Y131:Z131"/>
    <mergeCell ref="AA131:AB131"/>
    <mergeCell ref="AC131:AE131"/>
    <mergeCell ref="Y134:Z134"/>
    <mergeCell ref="AA134:AB134"/>
    <mergeCell ref="AC134:AE134"/>
    <mergeCell ref="AF134:AI134"/>
    <mergeCell ref="B135:H135"/>
    <mergeCell ref="I135:J135"/>
    <mergeCell ref="K135:L135"/>
    <mergeCell ref="M135:N135"/>
    <mergeCell ref="O135:P135"/>
    <mergeCell ref="Q135:R135"/>
    <mergeCell ref="AF133:AI133"/>
    <mergeCell ref="B134:H134"/>
    <mergeCell ref="I134:J134"/>
    <mergeCell ref="K134:L134"/>
    <mergeCell ref="M134:N134"/>
    <mergeCell ref="O134:P134"/>
    <mergeCell ref="Q134:R134"/>
    <mergeCell ref="S134:T134"/>
    <mergeCell ref="U134:V134"/>
    <mergeCell ref="W134:X134"/>
    <mergeCell ref="S133:T133"/>
    <mergeCell ref="U133:V133"/>
    <mergeCell ref="W133:X133"/>
    <mergeCell ref="Y133:Z133"/>
    <mergeCell ref="AA133:AB133"/>
    <mergeCell ref="AC133:AE133"/>
    <mergeCell ref="Y136:Z136"/>
    <mergeCell ref="AA136:AB136"/>
    <mergeCell ref="AC136:AE136"/>
    <mergeCell ref="AF136:AI136"/>
    <mergeCell ref="B137:H137"/>
    <mergeCell ref="I137:J137"/>
    <mergeCell ref="K137:L137"/>
    <mergeCell ref="M137:N137"/>
    <mergeCell ref="O137:P137"/>
    <mergeCell ref="Q137:R137"/>
    <mergeCell ref="AF135:AI135"/>
    <mergeCell ref="B136:H136"/>
    <mergeCell ref="I136:J136"/>
    <mergeCell ref="K136:L136"/>
    <mergeCell ref="M136:N136"/>
    <mergeCell ref="O136:P136"/>
    <mergeCell ref="Q136:R136"/>
    <mergeCell ref="S136:T136"/>
    <mergeCell ref="U136:V136"/>
    <mergeCell ref="W136:X136"/>
    <mergeCell ref="S135:T135"/>
    <mergeCell ref="U135:V135"/>
    <mergeCell ref="W135:X135"/>
    <mergeCell ref="Y135:Z135"/>
    <mergeCell ref="AA135:AB135"/>
    <mergeCell ref="AC135:AE135"/>
    <mergeCell ref="Y138:Z138"/>
    <mergeCell ref="AA138:AB138"/>
    <mergeCell ref="AC138:AE138"/>
    <mergeCell ref="AF138:AI138"/>
    <mergeCell ref="B139:H139"/>
    <mergeCell ref="I139:J139"/>
    <mergeCell ref="K139:L139"/>
    <mergeCell ref="M139:N139"/>
    <mergeCell ref="O139:P139"/>
    <mergeCell ref="Q139:R139"/>
    <mergeCell ref="AF137:AI137"/>
    <mergeCell ref="B138:H138"/>
    <mergeCell ref="I138:J138"/>
    <mergeCell ref="K138:L138"/>
    <mergeCell ref="M138:N138"/>
    <mergeCell ref="O138:P138"/>
    <mergeCell ref="Q138:R138"/>
    <mergeCell ref="S138:T138"/>
    <mergeCell ref="U138:V138"/>
    <mergeCell ref="W138:X138"/>
    <mergeCell ref="S137:T137"/>
    <mergeCell ref="U137:V137"/>
    <mergeCell ref="W137:X137"/>
    <mergeCell ref="Y137:Z137"/>
    <mergeCell ref="AA137:AB137"/>
    <mergeCell ref="AC137:AE137"/>
    <mergeCell ref="Y140:Z140"/>
    <mergeCell ref="AA140:AB140"/>
    <mergeCell ref="AC140:AE140"/>
    <mergeCell ref="AF140:AI140"/>
    <mergeCell ref="B141:H141"/>
    <mergeCell ref="I141:J141"/>
    <mergeCell ref="K141:L141"/>
    <mergeCell ref="M141:N141"/>
    <mergeCell ref="O141:P141"/>
    <mergeCell ref="Q141:R141"/>
    <mergeCell ref="AF139:AI139"/>
    <mergeCell ref="B140:H140"/>
    <mergeCell ref="I140:J140"/>
    <mergeCell ref="K140:L140"/>
    <mergeCell ref="M140:N140"/>
    <mergeCell ref="O140:P140"/>
    <mergeCell ref="Q140:R140"/>
    <mergeCell ref="S140:T140"/>
    <mergeCell ref="U140:V140"/>
    <mergeCell ref="W140:X140"/>
    <mergeCell ref="S139:T139"/>
    <mergeCell ref="U139:V139"/>
    <mergeCell ref="W139:X139"/>
    <mergeCell ref="Y139:Z139"/>
    <mergeCell ref="AA139:AB139"/>
    <mergeCell ref="AC139:AE139"/>
    <mergeCell ref="Y142:Z142"/>
    <mergeCell ref="AA142:AB142"/>
    <mergeCell ref="AC142:AE142"/>
    <mergeCell ref="AF142:AI142"/>
    <mergeCell ref="B143:H143"/>
    <mergeCell ref="I143:J143"/>
    <mergeCell ref="K143:L143"/>
    <mergeCell ref="M143:N143"/>
    <mergeCell ref="O143:P143"/>
    <mergeCell ref="Q143:R143"/>
    <mergeCell ref="AF141:AI141"/>
    <mergeCell ref="B142:H142"/>
    <mergeCell ref="I142:J142"/>
    <mergeCell ref="K142:L142"/>
    <mergeCell ref="M142:N142"/>
    <mergeCell ref="O142:P142"/>
    <mergeCell ref="Q142:R142"/>
    <mergeCell ref="S142:T142"/>
    <mergeCell ref="U142:V142"/>
    <mergeCell ref="W142:X142"/>
    <mergeCell ref="S141:T141"/>
    <mergeCell ref="U141:V141"/>
    <mergeCell ref="W141:X141"/>
    <mergeCell ref="Y141:Z141"/>
    <mergeCell ref="AA141:AB141"/>
    <mergeCell ref="AC141:AE141"/>
    <mergeCell ref="Y144:Z144"/>
    <mergeCell ref="AA144:AB144"/>
    <mergeCell ref="AC144:AE144"/>
    <mergeCell ref="AF144:AI144"/>
    <mergeCell ref="B145:H145"/>
    <mergeCell ref="I145:J145"/>
    <mergeCell ref="K145:L145"/>
    <mergeCell ref="M145:N145"/>
    <mergeCell ref="O145:P145"/>
    <mergeCell ref="Q145:R145"/>
    <mergeCell ref="AF143:AI143"/>
    <mergeCell ref="B144:H144"/>
    <mergeCell ref="I144:J144"/>
    <mergeCell ref="K144:L144"/>
    <mergeCell ref="M144:N144"/>
    <mergeCell ref="O144:P144"/>
    <mergeCell ref="Q144:R144"/>
    <mergeCell ref="S144:T144"/>
    <mergeCell ref="U144:V144"/>
    <mergeCell ref="W144:X144"/>
    <mergeCell ref="S143:T143"/>
    <mergeCell ref="U143:V143"/>
    <mergeCell ref="W143:X143"/>
    <mergeCell ref="Y143:Z143"/>
    <mergeCell ref="AA143:AB143"/>
    <mergeCell ref="AC143:AE143"/>
    <mergeCell ref="Y146:Z146"/>
    <mergeCell ref="AA146:AB146"/>
    <mergeCell ref="AC146:AE146"/>
    <mergeCell ref="AF146:AI146"/>
    <mergeCell ref="B147:H147"/>
    <mergeCell ref="I147:J147"/>
    <mergeCell ref="K147:L147"/>
    <mergeCell ref="M147:N147"/>
    <mergeCell ref="O147:P147"/>
    <mergeCell ref="Q147:R147"/>
    <mergeCell ref="AF145:AI145"/>
    <mergeCell ref="B146:H146"/>
    <mergeCell ref="I146:J146"/>
    <mergeCell ref="K146:L146"/>
    <mergeCell ref="M146:N146"/>
    <mergeCell ref="O146:P146"/>
    <mergeCell ref="Q146:R146"/>
    <mergeCell ref="S146:T146"/>
    <mergeCell ref="U146:V146"/>
    <mergeCell ref="W146:X146"/>
    <mergeCell ref="S145:T145"/>
    <mergeCell ref="U145:V145"/>
    <mergeCell ref="W145:X145"/>
    <mergeCell ref="Y145:Z145"/>
    <mergeCell ref="AA145:AB145"/>
    <mergeCell ref="AC145:AE145"/>
    <mergeCell ref="Y148:Z148"/>
    <mergeCell ref="AA148:AB148"/>
    <mergeCell ref="AC148:AE148"/>
    <mergeCell ref="AF148:AI148"/>
    <mergeCell ref="B149:H149"/>
    <mergeCell ref="I149:J149"/>
    <mergeCell ref="K149:L149"/>
    <mergeCell ref="M149:N149"/>
    <mergeCell ref="O149:P149"/>
    <mergeCell ref="Q149:R149"/>
    <mergeCell ref="AF147:AI147"/>
    <mergeCell ref="B148:H148"/>
    <mergeCell ref="I148:J148"/>
    <mergeCell ref="K148:L148"/>
    <mergeCell ref="M148:N148"/>
    <mergeCell ref="O148:P148"/>
    <mergeCell ref="Q148:R148"/>
    <mergeCell ref="S148:T148"/>
    <mergeCell ref="U148:V148"/>
    <mergeCell ref="W148:X148"/>
    <mergeCell ref="S147:T147"/>
    <mergeCell ref="U147:V147"/>
    <mergeCell ref="W147:X147"/>
    <mergeCell ref="Y147:Z147"/>
    <mergeCell ref="AA147:AB147"/>
    <mergeCell ref="AC147:AE147"/>
    <mergeCell ref="Y150:Z150"/>
    <mergeCell ref="AA150:AB150"/>
    <mergeCell ref="AC150:AE150"/>
    <mergeCell ref="AF150:AI150"/>
    <mergeCell ref="B151:H151"/>
    <mergeCell ref="I151:J151"/>
    <mergeCell ref="K151:L151"/>
    <mergeCell ref="M151:N151"/>
    <mergeCell ref="O151:P151"/>
    <mergeCell ref="Q151:R151"/>
    <mergeCell ref="AF149:AI149"/>
    <mergeCell ref="B150:H150"/>
    <mergeCell ref="I150:J150"/>
    <mergeCell ref="K150:L150"/>
    <mergeCell ref="M150:N150"/>
    <mergeCell ref="O150:P150"/>
    <mergeCell ref="Q150:R150"/>
    <mergeCell ref="S150:T150"/>
    <mergeCell ref="U150:V150"/>
    <mergeCell ref="W150:X150"/>
    <mergeCell ref="S149:T149"/>
    <mergeCell ref="U149:V149"/>
    <mergeCell ref="W149:X149"/>
    <mergeCell ref="Y149:Z149"/>
    <mergeCell ref="AA149:AB149"/>
    <mergeCell ref="AC149:AE149"/>
    <mergeCell ref="Y152:Z152"/>
    <mergeCell ref="AA152:AB152"/>
    <mergeCell ref="AC152:AE152"/>
    <mergeCell ref="AF152:AI152"/>
    <mergeCell ref="B153:H153"/>
    <mergeCell ref="I153:J153"/>
    <mergeCell ref="K153:L153"/>
    <mergeCell ref="M153:N153"/>
    <mergeCell ref="O153:P153"/>
    <mergeCell ref="Q153:R153"/>
    <mergeCell ref="AF151:AI151"/>
    <mergeCell ref="B152:H152"/>
    <mergeCell ref="I152:J152"/>
    <mergeCell ref="K152:L152"/>
    <mergeCell ref="M152:N152"/>
    <mergeCell ref="O152:P152"/>
    <mergeCell ref="Q152:R152"/>
    <mergeCell ref="S152:T152"/>
    <mergeCell ref="U152:V152"/>
    <mergeCell ref="W152:X152"/>
    <mergeCell ref="S151:T151"/>
    <mergeCell ref="U151:V151"/>
    <mergeCell ref="W151:X151"/>
    <mergeCell ref="Y151:Z151"/>
    <mergeCell ref="AA151:AB151"/>
    <mergeCell ref="AC151:AE151"/>
    <mergeCell ref="Y154:Z154"/>
    <mergeCell ref="AA154:AB154"/>
    <mergeCell ref="AC154:AE154"/>
    <mergeCell ref="AF154:AI154"/>
    <mergeCell ref="B155:H155"/>
    <mergeCell ref="I155:J155"/>
    <mergeCell ref="K155:L155"/>
    <mergeCell ref="M155:N155"/>
    <mergeCell ref="O155:P155"/>
    <mergeCell ref="Q155:R155"/>
    <mergeCell ref="AF153:AI153"/>
    <mergeCell ref="B154:H154"/>
    <mergeCell ref="I154:J154"/>
    <mergeCell ref="K154:L154"/>
    <mergeCell ref="M154:N154"/>
    <mergeCell ref="O154:P154"/>
    <mergeCell ref="Q154:R154"/>
    <mergeCell ref="S154:T154"/>
    <mergeCell ref="U154:V154"/>
    <mergeCell ref="W154:X154"/>
    <mergeCell ref="S153:T153"/>
    <mergeCell ref="U153:V153"/>
    <mergeCell ref="W153:X153"/>
    <mergeCell ref="Y153:Z153"/>
    <mergeCell ref="AA153:AB153"/>
    <mergeCell ref="AC153:AE153"/>
    <mergeCell ref="Y156:Z156"/>
    <mergeCell ref="AA156:AB156"/>
    <mergeCell ref="AC156:AE156"/>
    <mergeCell ref="AF156:AI156"/>
    <mergeCell ref="B157:H157"/>
    <mergeCell ref="I157:J157"/>
    <mergeCell ref="K157:L157"/>
    <mergeCell ref="M157:N157"/>
    <mergeCell ref="O157:P157"/>
    <mergeCell ref="Q157:R157"/>
    <mergeCell ref="AF155:AI155"/>
    <mergeCell ref="B156:H156"/>
    <mergeCell ref="I156:J156"/>
    <mergeCell ref="K156:L156"/>
    <mergeCell ref="M156:N156"/>
    <mergeCell ref="O156:P156"/>
    <mergeCell ref="Q156:R156"/>
    <mergeCell ref="S156:T156"/>
    <mergeCell ref="U156:V156"/>
    <mergeCell ref="W156:X156"/>
    <mergeCell ref="S155:T155"/>
    <mergeCell ref="U155:V155"/>
    <mergeCell ref="W155:X155"/>
    <mergeCell ref="Y155:Z155"/>
    <mergeCell ref="AA155:AB155"/>
    <mergeCell ref="AC155:AE155"/>
    <mergeCell ref="Y158:Z158"/>
    <mergeCell ref="AA158:AB158"/>
    <mergeCell ref="AC158:AE158"/>
    <mergeCell ref="AF158:AI158"/>
    <mergeCell ref="B163:AI163"/>
    <mergeCell ref="B165:H165"/>
    <mergeCell ref="I165:AB165"/>
    <mergeCell ref="AC165:AE165"/>
    <mergeCell ref="AF165:AI165"/>
    <mergeCell ref="AF157:AI157"/>
    <mergeCell ref="B158:H158"/>
    <mergeCell ref="I158:J158"/>
    <mergeCell ref="K158:L158"/>
    <mergeCell ref="M158:N158"/>
    <mergeCell ref="O158:P158"/>
    <mergeCell ref="Q158:R158"/>
    <mergeCell ref="S158:T158"/>
    <mergeCell ref="U158:V158"/>
    <mergeCell ref="W158:X158"/>
    <mergeCell ref="S157:T157"/>
    <mergeCell ref="U157:V157"/>
    <mergeCell ref="W157:X157"/>
    <mergeCell ref="Y157:Z157"/>
    <mergeCell ref="AA157:AB157"/>
    <mergeCell ref="AC157:AE157"/>
    <mergeCell ref="Y167:Z167"/>
    <mergeCell ref="AA167:AB167"/>
    <mergeCell ref="AC167:AE167"/>
    <mergeCell ref="AF167:AI167"/>
    <mergeCell ref="B168:H168"/>
    <mergeCell ref="I168:J168"/>
    <mergeCell ref="K168:L168"/>
    <mergeCell ref="M168:N168"/>
    <mergeCell ref="O168:P168"/>
    <mergeCell ref="Q168:R168"/>
    <mergeCell ref="AF166:AI166"/>
    <mergeCell ref="B167:H167"/>
    <mergeCell ref="I167:J167"/>
    <mergeCell ref="K167:L167"/>
    <mergeCell ref="M167:N167"/>
    <mergeCell ref="O167:P167"/>
    <mergeCell ref="Q167:R167"/>
    <mergeCell ref="S167:T167"/>
    <mergeCell ref="U167:V167"/>
    <mergeCell ref="W167:X167"/>
    <mergeCell ref="S166:T166"/>
    <mergeCell ref="U166:V166"/>
    <mergeCell ref="W166:X166"/>
    <mergeCell ref="Y166:Z166"/>
    <mergeCell ref="AA166:AB166"/>
    <mergeCell ref="AC166:AE166"/>
    <mergeCell ref="B166:H166"/>
    <mergeCell ref="I166:J166"/>
    <mergeCell ref="K166:L166"/>
    <mergeCell ref="M166:N166"/>
    <mergeCell ref="O166:P166"/>
    <mergeCell ref="Q166:R166"/>
    <mergeCell ref="Y169:Z169"/>
    <mergeCell ref="AA169:AB169"/>
    <mergeCell ref="AC169:AE169"/>
    <mergeCell ref="AF169:AI169"/>
    <mergeCell ref="B170:H170"/>
    <mergeCell ref="I170:J170"/>
    <mergeCell ref="K170:L170"/>
    <mergeCell ref="M170:N170"/>
    <mergeCell ref="O170:P170"/>
    <mergeCell ref="Q170:R170"/>
    <mergeCell ref="AF168:AI168"/>
    <mergeCell ref="B169:H169"/>
    <mergeCell ref="I169:J169"/>
    <mergeCell ref="K169:L169"/>
    <mergeCell ref="M169:N169"/>
    <mergeCell ref="O169:P169"/>
    <mergeCell ref="Q169:R169"/>
    <mergeCell ref="S169:T169"/>
    <mergeCell ref="U169:V169"/>
    <mergeCell ref="W169:X169"/>
    <mergeCell ref="S168:T168"/>
    <mergeCell ref="U168:V168"/>
    <mergeCell ref="W168:X168"/>
    <mergeCell ref="Y168:Z168"/>
    <mergeCell ref="AA168:AB168"/>
    <mergeCell ref="AC168:AE168"/>
    <mergeCell ref="Y171:Z171"/>
    <mergeCell ref="AA171:AB171"/>
    <mergeCell ref="AC171:AE171"/>
    <mergeCell ref="AF171:AI171"/>
    <mergeCell ref="B172:H172"/>
    <mergeCell ref="I172:J172"/>
    <mergeCell ref="K172:L172"/>
    <mergeCell ref="M172:N172"/>
    <mergeCell ref="O172:P172"/>
    <mergeCell ref="Q172:R172"/>
    <mergeCell ref="AF170:AI170"/>
    <mergeCell ref="B171:H171"/>
    <mergeCell ref="I171:J171"/>
    <mergeCell ref="K171:L171"/>
    <mergeCell ref="M171:N171"/>
    <mergeCell ref="O171:P171"/>
    <mergeCell ref="Q171:R171"/>
    <mergeCell ref="S171:T171"/>
    <mergeCell ref="U171:V171"/>
    <mergeCell ref="W171:X171"/>
    <mergeCell ref="S170:T170"/>
    <mergeCell ref="U170:V170"/>
    <mergeCell ref="W170:X170"/>
    <mergeCell ref="Y170:Z170"/>
    <mergeCell ref="AA170:AB170"/>
    <mergeCell ref="AC170:AE170"/>
    <mergeCell ref="Y173:Z173"/>
    <mergeCell ref="AA173:AB173"/>
    <mergeCell ref="AC173:AE173"/>
    <mergeCell ref="AF173:AI173"/>
    <mergeCell ref="B174:H174"/>
    <mergeCell ref="I174:J174"/>
    <mergeCell ref="K174:L174"/>
    <mergeCell ref="M174:N174"/>
    <mergeCell ref="O174:P174"/>
    <mergeCell ref="Q174:R174"/>
    <mergeCell ref="AF172:AI172"/>
    <mergeCell ref="B173:H173"/>
    <mergeCell ref="I173:J173"/>
    <mergeCell ref="K173:L173"/>
    <mergeCell ref="M173:N173"/>
    <mergeCell ref="O173:P173"/>
    <mergeCell ref="Q173:R173"/>
    <mergeCell ref="S173:T173"/>
    <mergeCell ref="U173:V173"/>
    <mergeCell ref="W173:X173"/>
    <mergeCell ref="S172:T172"/>
    <mergeCell ref="U172:V172"/>
    <mergeCell ref="W172:X172"/>
    <mergeCell ref="Y172:Z172"/>
    <mergeCell ref="AA172:AB172"/>
    <mergeCell ref="AC172:AE172"/>
    <mergeCell ref="Y175:Z175"/>
    <mergeCell ref="AA175:AB175"/>
    <mergeCell ref="AC175:AE175"/>
    <mergeCell ref="AF175:AI175"/>
    <mergeCell ref="B176:H176"/>
    <mergeCell ref="I176:J176"/>
    <mergeCell ref="K176:L176"/>
    <mergeCell ref="M176:N176"/>
    <mergeCell ref="O176:P176"/>
    <mergeCell ref="Q176:R176"/>
    <mergeCell ref="AF174:AI174"/>
    <mergeCell ref="B175:H175"/>
    <mergeCell ref="I175:J175"/>
    <mergeCell ref="K175:L175"/>
    <mergeCell ref="M175:N175"/>
    <mergeCell ref="O175:P175"/>
    <mergeCell ref="Q175:R175"/>
    <mergeCell ref="S175:T175"/>
    <mergeCell ref="U175:V175"/>
    <mergeCell ref="W175:X175"/>
    <mergeCell ref="S174:T174"/>
    <mergeCell ref="U174:V174"/>
    <mergeCell ref="W174:X174"/>
    <mergeCell ref="Y174:Z174"/>
    <mergeCell ref="AA174:AB174"/>
    <mergeCell ref="AC174:AE174"/>
    <mergeCell ref="Y177:Z177"/>
    <mergeCell ref="AA177:AB177"/>
    <mergeCell ref="AC177:AE177"/>
    <mergeCell ref="AF177:AI177"/>
    <mergeCell ref="B178:H178"/>
    <mergeCell ref="I178:J178"/>
    <mergeCell ref="K178:L178"/>
    <mergeCell ref="M178:N178"/>
    <mergeCell ref="O178:P178"/>
    <mergeCell ref="Q178:R178"/>
    <mergeCell ref="AF176:AI176"/>
    <mergeCell ref="B177:H177"/>
    <mergeCell ref="I177:J177"/>
    <mergeCell ref="K177:L177"/>
    <mergeCell ref="M177:N177"/>
    <mergeCell ref="O177:P177"/>
    <mergeCell ref="Q177:R177"/>
    <mergeCell ref="S177:T177"/>
    <mergeCell ref="U177:V177"/>
    <mergeCell ref="W177:X177"/>
    <mergeCell ref="S176:T176"/>
    <mergeCell ref="U176:V176"/>
    <mergeCell ref="W176:X176"/>
    <mergeCell ref="Y176:Z176"/>
    <mergeCell ref="AA176:AB176"/>
    <mergeCell ref="AC176:AE176"/>
    <mergeCell ref="Y179:Z179"/>
    <mergeCell ref="AA179:AB179"/>
    <mergeCell ref="AC179:AE179"/>
    <mergeCell ref="AF179:AI179"/>
    <mergeCell ref="B180:H180"/>
    <mergeCell ref="I180:J180"/>
    <mergeCell ref="K180:L180"/>
    <mergeCell ref="M180:N180"/>
    <mergeCell ref="O180:P180"/>
    <mergeCell ref="Q180:R180"/>
    <mergeCell ref="AF178:AI178"/>
    <mergeCell ref="B179:H179"/>
    <mergeCell ref="I179:J179"/>
    <mergeCell ref="K179:L179"/>
    <mergeCell ref="M179:N179"/>
    <mergeCell ref="O179:P179"/>
    <mergeCell ref="Q179:R179"/>
    <mergeCell ref="S179:T179"/>
    <mergeCell ref="U179:V179"/>
    <mergeCell ref="W179:X179"/>
    <mergeCell ref="S178:T178"/>
    <mergeCell ref="U178:V178"/>
    <mergeCell ref="W178:X178"/>
    <mergeCell ref="Y178:Z178"/>
    <mergeCell ref="AA178:AB178"/>
    <mergeCell ref="AC178:AE178"/>
    <mergeCell ref="Y181:Z181"/>
    <mergeCell ref="AA181:AB181"/>
    <mergeCell ref="AC181:AE181"/>
    <mergeCell ref="AF181:AI181"/>
    <mergeCell ref="B182:H182"/>
    <mergeCell ref="I182:J182"/>
    <mergeCell ref="K182:L182"/>
    <mergeCell ref="M182:N182"/>
    <mergeCell ref="O182:P182"/>
    <mergeCell ref="Q182:R182"/>
    <mergeCell ref="AF180:AI180"/>
    <mergeCell ref="B181:H181"/>
    <mergeCell ref="I181:J181"/>
    <mergeCell ref="K181:L181"/>
    <mergeCell ref="M181:N181"/>
    <mergeCell ref="O181:P181"/>
    <mergeCell ref="Q181:R181"/>
    <mergeCell ref="S181:T181"/>
    <mergeCell ref="U181:V181"/>
    <mergeCell ref="W181:X181"/>
    <mergeCell ref="S180:T180"/>
    <mergeCell ref="U180:V180"/>
    <mergeCell ref="W180:X180"/>
    <mergeCell ref="Y180:Z180"/>
    <mergeCell ref="AA180:AB180"/>
    <mergeCell ref="AC180:AE180"/>
    <mergeCell ref="Y183:Z183"/>
    <mergeCell ref="AA183:AB183"/>
    <mergeCell ref="AC183:AE183"/>
    <mergeCell ref="AF183:AI183"/>
    <mergeCell ref="B184:H184"/>
    <mergeCell ref="I184:J184"/>
    <mergeCell ref="K184:L184"/>
    <mergeCell ref="M184:N184"/>
    <mergeCell ref="O184:P184"/>
    <mergeCell ref="Q184:R184"/>
    <mergeCell ref="AF182:AI182"/>
    <mergeCell ref="B183:H183"/>
    <mergeCell ref="I183:J183"/>
    <mergeCell ref="K183:L183"/>
    <mergeCell ref="M183:N183"/>
    <mergeCell ref="O183:P183"/>
    <mergeCell ref="Q183:R183"/>
    <mergeCell ref="S183:T183"/>
    <mergeCell ref="U183:V183"/>
    <mergeCell ref="W183:X183"/>
    <mergeCell ref="S182:T182"/>
    <mergeCell ref="U182:V182"/>
    <mergeCell ref="W182:X182"/>
    <mergeCell ref="Y182:Z182"/>
    <mergeCell ref="AA182:AB182"/>
    <mergeCell ref="AC182:AE182"/>
    <mergeCell ref="Y185:Z185"/>
    <mergeCell ref="AA185:AB185"/>
    <mergeCell ref="AC185:AE185"/>
    <mergeCell ref="AF185:AI185"/>
    <mergeCell ref="B186:H186"/>
    <mergeCell ref="I186:J186"/>
    <mergeCell ref="K186:L186"/>
    <mergeCell ref="M186:N186"/>
    <mergeCell ref="O186:P186"/>
    <mergeCell ref="Q186:R186"/>
    <mergeCell ref="AF184:AI184"/>
    <mergeCell ref="B185:H185"/>
    <mergeCell ref="I185:J185"/>
    <mergeCell ref="K185:L185"/>
    <mergeCell ref="M185:N185"/>
    <mergeCell ref="O185:P185"/>
    <mergeCell ref="Q185:R185"/>
    <mergeCell ref="S185:T185"/>
    <mergeCell ref="U185:V185"/>
    <mergeCell ref="W185:X185"/>
    <mergeCell ref="S184:T184"/>
    <mergeCell ref="U184:V184"/>
    <mergeCell ref="W184:X184"/>
    <mergeCell ref="Y184:Z184"/>
    <mergeCell ref="AA184:AB184"/>
    <mergeCell ref="AC184:AE184"/>
    <mergeCell ref="Y187:Z187"/>
    <mergeCell ref="AA187:AB187"/>
    <mergeCell ref="AC187:AE187"/>
    <mergeCell ref="AF187:AI187"/>
    <mergeCell ref="B188:H188"/>
    <mergeCell ref="I188:J188"/>
    <mergeCell ref="K188:L188"/>
    <mergeCell ref="M188:N188"/>
    <mergeCell ref="O188:P188"/>
    <mergeCell ref="Q188:R188"/>
    <mergeCell ref="AF186:AI186"/>
    <mergeCell ref="B187:H187"/>
    <mergeCell ref="I187:J187"/>
    <mergeCell ref="K187:L187"/>
    <mergeCell ref="M187:N187"/>
    <mergeCell ref="O187:P187"/>
    <mergeCell ref="Q187:R187"/>
    <mergeCell ref="S187:T187"/>
    <mergeCell ref="U187:V187"/>
    <mergeCell ref="W187:X187"/>
    <mergeCell ref="S186:T186"/>
    <mergeCell ref="U186:V186"/>
    <mergeCell ref="W186:X186"/>
    <mergeCell ref="Y186:Z186"/>
    <mergeCell ref="AA186:AB186"/>
    <mergeCell ref="AC186:AE186"/>
    <mergeCell ref="Y189:Z189"/>
    <mergeCell ref="AA189:AB189"/>
    <mergeCell ref="AC189:AE189"/>
    <mergeCell ref="AF189:AI189"/>
    <mergeCell ref="B190:H190"/>
    <mergeCell ref="I190:J190"/>
    <mergeCell ref="K190:L190"/>
    <mergeCell ref="M190:N190"/>
    <mergeCell ref="O190:P190"/>
    <mergeCell ref="Q190:R190"/>
    <mergeCell ref="AF188:AI188"/>
    <mergeCell ref="B189:H189"/>
    <mergeCell ref="I189:J189"/>
    <mergeCell ref="K189:L189"/>
    <mergeCell ref="M189:N189"/>
    <mergeCell ref="O189:P189"/>
    <mergeCell ref="Q189:R189"/>
    <mergeCell ref="S189:T189"/>
    <mergeCell ref="U189:V189"/>
    <mergeCell ref="W189:X189"/>
    <mergeCell ref="S188:T188"/>
    <mergeCell ref="U188:V188"/>
    <mergeCell ref="W188:X188"/>
    <mergeCell ref="Y188:Z188"/>
    <mergeCell ref="AA188:AB188"/>
    <mergeCell ref="AC188:AE188"/>
    <mergeCell ref="Y191:Z191"/>
    <mergeCell ref="AA191:AB191"/>
    <mergeCell ref="AC191:AE191"/>
    <mergeCell ref="AF191:AI191"/>
    <mergeCell ref="B192:H192"/>
    <mergeCell ref="I192:J192"/>
    <mergeCell ref="K192:L192"/>
    <mergeCell ref="M192:N192"/>
    <mergeCell ref="O192:P192"/>
    <mergeCell ref="Q192:R192"/>
    <mergeCell ref="AF190:AI190"/>
    <mergeCell ref="B191:H191"/>
    <mergeCell ref="I191:J191"/>
    <mergeCell ref="K191:L191"/>
    <mergeCell ref="M191:N191"/>
    <mergeCell ref="O191:P191"/>
    <mergeCell ref="Q191:R191"/>
    <mergeCell ref="S191:T191"/>
    <mergeCell ref="U191:V191"/>
    <mergeCell ref="W191:X191"/>
    <mergeCell ref="S190:T190"/>
    <mergeCell ref="U190:V190"/>
    <mergeCell ref="W190:X190"/>
    <mergeCell ref="Y190:Z190"/>
    <mergeCell ref="AA190:AB190"/>
    <mergeCell ref="AC190:AE190"/>
    <mergeCell ref="Y193:Z193"/>
    <mergeCell ref="AA193:AB193"/>
    <mergeCell ref="AC193:AE193"/>
    <mergeCell ref="AF193:AI193"/>
    <mergeCell ref="B194:H194"/>
    <mergeCell ref="I194:J194"/>
    <mergeCell ref="K194:L194"/>
    <mergeCell ref="M194:N194"/>
    <mergeCell ref="O194:P194"/>
    <mergeCell ref="Q194:R194"/>
    <mergeCell ref="AF192:AI192"/>
    <mergeCell ref="B193:H193"/>
    <mergeCell ref="I193:J193"/>
    <mergeCell ref="K193:L193"/>
    <mergeCell ref="M193:N193"/>
    <mergeCell ref="O193:P193"/>
    <mergeCell ref="Q193:R193"/>
    <mergeCell ref="S193:T193"/>
    <mergeCell ref="U193:V193"/>
    <mergeCell ref="W193:X193"/>
    <mergeCell ref="S192:T192"/>
    <mergeCell ref="U192:V192"/>
    <mergeCell ref="W192:X192"/>
    <mergeCell ref="Y192:Z192"/>
    <mergeCell ref="AA192:AB192"/>
    <mergeCell ref="AC192:AE192"/>
    <mergeCell ref="Y195:Z195"/>
    <mergeCell ref="AA195:AB195"/>
    <mergeCell ref="AC195:AE195"/>
    <mergeCell ref="AF195:AI195"/>
    <mergeCell ref="B196:H196"/>
    <mergeCell ref="I196:J196"/>
    <mergeCell ref="K196:L196"/>
    <mergeCell ref="M196:N196"/>
    <mergeCell ref="O196:P196"/>
    <mergeCell ref="Q196:R196"/>
    <mergeCell ref="AF194:AI194"/>
    <mergeCell ref="B195:H195"/>
    <mergeCell ref="I195:J195"/>
    <mergeCell ref="K195:L195"/>
    <mergeCell ref="M195:N195"/>
    <mergeCell ref="O195:P195"/>
    <mergeCell ref="Q195:R195"/>
    <mergeCell ref="S195:T195"/>
    <mergeCell ref="U195:V195"/>
    <mergeCell ref="W195:X195"/>
    <mergeCell ref="S194:T194"/>
    <mergeCell ref="U194:V194"/>
    <mergeCell ref="W194:X194"/>
    <mergeCell ref="Y194:Z194"/>
    <mergeCell ref="AA194:AB194"/>
    <mergeCell ref="AC194:AE194"/>
    <mergeCell ref="Y197:Z197"/>
    <mergeCell ref="AA197:AB197"/>
    <mergeCell ref="AC197:AE197"/>
    <mergeCell ref="AF197:AI197"/>
    <mergeCell ref="B198:H198"/>
    <mergeCell ref="I198:J198"/>
    <mergeCell ref="K198:L198"/>
    <mergeCell ref="M198:N198"/>
    <mergeCell ref="O198:P198"/>
    <mergeCell ref="Q198:R198"/>
    <mergeCell ref="AF196:AI196"/>
    <mergeCell ref="B197:H197"/>
    <mergeCell ref="I197:J197"/>
    <mergeCell ref="K197:L197"/>
    <mergeCell ref="M197:N197"/>
    <mergeCell ref="O197:P197"/>
    <mergeCell ref="Q197:R197"/>
    <mergeCell ref="S197:T197"/>
    <mergeCell ref="U197:V197"/>
    <mergeCell ref="W197:X197"/>
    <mergeCell ref="S196:T196"/>
    <mergeCell ref="U196:V196"/>
    <mergeCell ref="W196:X196"/>
    <mergeCell ref="Y196:Z196"/>
    <mergeCell ref="AA196:AB196"/>
    <mergeCell ref="AC196:AE196"/>
    <mergeCell ref="Y199:Z199"/>
    <mergeCell ref="AA199:AB199"/>
    <mergeCell ref="AC199:AE199"/>
    <mergeCell ref="AF199:AI199"/>
    <mergeCell ref="B200:H200"/>
    <mergeCell ref="I200:J200"/>
    <mergeCell ref="K200:L200"/>
    <mergeCell ref="M200:N200"/>
    <mergeCell ref="O200:P200"/>
    <mergeCell ref="Q200:R200"/>
    <mergeCell ref="AF198:AI198"/>
    <mergeCell ref="B199:H199"/>
    <mergeCell ref="I199:J199"/>
    <mergeCell ref="K199:L199"/>
    <mergeCell ref="M199:N199"/>
    <mergeCell ref="O199:P199"/>
    <mergeCell ref="Q199:R199"/>
    <mergeCell ref="S199:T199"/>
    <mergeCell ref="U199:V199"/>
    <mergeCell ref="W199:X199"/>
    <mergeCell ref="S198:T198"/>
    <mergeCell ref="U198:V198"/>
    <mergeCell ref="W198:X198"/>
    <mergeCell ref="Y198:Z198"/>
    <mergeCell ref="AA198:AB198"/>
    <mergeCell ref="AC198:AE198"/>
    <mergeCell ref="Y201:Z201"/>
    <mergeCell ref="AA201:AB201"/>
    <mergeCell ref="AC201:AE201"/>
    <mergeCell ref="AF201:AI201"/>
    <mergeCell ref="B202:H202"/>
    <mergeCell ref="I202:J202"/>
    <mergeCell ref="K202:L202"/>
    <mergeCell ref="M202:N202"/>
    <mergeCell ref="O202:P202"/>
    <mergeCell ref="Q202:R202"/>
    <mergeCell ref="AF200:AI200"/>
    <mergeCell ref="B201:H201"/>
    <mergeCell ref="I201:J201"/>
    <mergeCell ref="K201:L201"/>
    <mergeCell ref="M201:N201"/>
    <mergeCell ref="O201:P201"/>
    <mergeCell ref="Q201:R201"/>
    <mergeCell ref="S201:T201"/>
    <mergeCell ref="U201:V201"/>
    <mergeCell ref="W201:X201"/>
    <mergeCell ref="S200:T200"/>
    <mergeCell ref="U200:V200"/>
    <mergeCell ref="W200:X200"/>
    <mergeCell ref="Y200:Z200"/>
    <mergeCell ref="AA200:AB200"/>
    <mergeCell ref="AC200:AE200"/>
    <mergeCell ref="Y203:Z203"/>
    <mergeCell ref="AA203:AB203"/>
    <mergeCell ref="AC203:AE203"/>
    <mergeCell ref="AF203:AI203"/>
    <mergeCell ref="B204:H204"/>
    <mergeCell ref="I204:J204"/>
    <mergeCell ref="K204:L204"/>
    <mergeCell ref="M204:N204"/>
    <mergeCell ref="O204:P204"/>
    <mergeCell ref="Q204:R204"/>
    <mergeCell ref="AF202:AI202"/>
    <mergeCell ref="B203:H203"/>
    <mergeCell ref="I203:J203"/>
    <mergeCell ref="K203:L203"/>
    <mergeCell ref="M203:N203"/>
    <mergeCell ref="O203:P203"/>
    <mergeCell ref="Q203:R203"/>
    <mergeCell ref="S203:T203"/>
    <mergeCell ref="U203:V203"/>
    <mergeCell ref="W203:X203"/>
    <mergeCell ref="S202:T202"/>
    <mergeCell ref="U202:V202"/>
    <mergeCell ref="W202:X202"/>
    <mergeCell ref="Y202:Z202"/>
    <mergeCell ref="AA202:AB202"/>
    <mergeCell ref="AC202:AE202"/>
    <mergeCell ref="Y205:Z205"/>
    <mergeCell ref="AA205:AB205"/>
    <mergeCell ref="AC205:AE205"/>
    <mergeCell ref="AF205:AI205"/>
    <mergeCell ref="B206:H206"/>
    <mergeCell ref="I206:J206"/>
    <mergeCell ref="K206:L206"/>
    <mergeCell ref="M206:N206"/>
    <mergeCell ref="O206:P206"/>
    <mergeCell ref="Q206:R206"/>
    <mergeCell ref="AF204:AI204"/>
    <mergeCell ref="B205:H205"/>
    <mergeCell ref="I205:J205"/>
    <mergeCell ref="K205:L205"/>
    <mergeCell ref="M205:N205"/>
    <mergeCell ref="O205:P205"/>
    <mergeCell ref="Q205:R205"/>
    <mergeCell ref="S205:T205"/>
    <mergeCell ref="U205:V205"/>
    <mergeCell ref="W205:X205"/>
    <mergeCell ref="S204:T204"/>
    <mergeCell ref="U204:V204"/>
    <mergeCell ref="W204:X204"/>
    <mergeCell ref="Y204:Z204"/>
    <mergeCell ref="AA204:AB204"/>
    <mergeCell ref="AC204:AE204"/>
    <mergeCell ref="Y207:Z207"/>
    <mergeCell ref="AA207:AB207"/>
    <mergeCell ref="AC207:AE207"/>
    <mergeCell ref="AF207:AI207"/>
    <mergeCell ref="B208:H208"/>
    <mergeCell ref="I208:J208"/>
    <mergeCell ref="K208:L208"/>
    <mergeCell ref="M208:N208"/>
    <mergeCell ref="O208:P208"/>
    <mergeCell ref="Q208:R208"/>
    <mergeCell ref="AF206:AI206"/>
    <mergeCell ref="B207:H207"/>
    <mergeCell ref="I207:J207"/>
    <mergeCell ref="K207:L207"/>
    <mergeCell ref="M207:N207"/>
    <mergeCell ref="O207:P207"/>
    <mergeCell ref="Q207:R207"/>
    <mergeCell ref="S207:T207"/>
    <mergeCell ref="U207:V207"/>
    <mergeCell ref="W207:X207"/>
    <mergeCell ref="S206:T206"/>
    <mergeCell ref="U206:V206"/>
    <mergeCell ref="W206:X206"/>
    <mergeCell ref="Y206:Z206"/>
    <mergeCell ref="AA206:AB206"/>
    <mergeCell ref="AC206:AE206"/>
    <mergeCell ref="Y209:Z209"/>
    <mergeCell ref="AA209:AB209"/>
    <mergeCell ref="AC209:AE209"/>
    <mergeCell ref="AF209:AI209"/>
    <mergeCell ref="B214:AI214"/>
    <mergeCell ref="B216:H216"/>
    <mergeCell ref="I216:AB216"/>
    <mergeCell ref="AC216:AE216"/>
    <mergeCell ref="AF216:AI216"/>
    <mergeCell ref="AF208:AI208"/>
    <mergeCell ref="B209:H209"/>
    <mergeCell ref="I209:J209"/>
    <mergeCell ref="K209:L209"/>
    <mergeCell ref="M209:N209"/>
    <mergeCell ref="O209:P209"/>
    <mergeCell ref="Q209:R209"/>
    <mergeCell ref="S209:T209"/>
    <mergeCell ref="U209:V209"/>
    <mergeCell ref="W209:X209"/>
    <mergeCell ref="S208:T208"/>
    <mergeCell ref="U208:V208"/>
    <mergeCell ref="W208:X208"/>
    <mergeCell ref="Y208:Z208"/>
    <mergeCell ref="AA208:AB208"/>
    <mergeCell ref="AC208:AE208"/>
    <mergeCell ref="Y218:Z218"/>
    <mergeCell ref="AA218:AB218"/>
    <mergeCell ref="AC218:AE218"/>
    <mergeCell ref="AF218:AI218"/>
    <mergeCell ref="B219:H219"/>
    <mergeCell ref="I219:J219"/>
    <mergeCell ref="K219:L219"/>
    <mergeCell ref="M219:N219"/>
    <mergeCell ref="O219:P219"/>
    <mergeCell ref="Q219:R219"/>
    <mergeCell ref="AF217:AI217"/>
    <mergeCell ref="B218:H218"/>
    <mergeCell ref="I218:J218"/>
    <mergeCell ref="K218:L218"/>
    <mergeCell ref="M218:N218"/>
    <mergeCell ref="O218:P218"/>
    <mergeCell ref="Q218:R218"/>
    <mergeCell ref="S218:T218"/>
    <mergeCell ref="U218:V218"/>
    <mergeCell ref="W218:X218"/>
    <mergeCell ref="S217:T217"/>
    <mergeCell ref="U217:V217"/>
    <mergeCell ref="W217:X217"/>
    <mergeCell ref="Y217:Z217"/>
    <mergeCell ref="AA217:AB217"/>
    <mergeCell ref="AC217:AE217"/>
    <mergeCell ref="B217:H217"/>
    <mergeCell ref="I217:J217"/>
    <mergeCell ref="K217:L217"/>
    <mergeCell ref="M217:N217"/>
    <mergeCell ref="O217:P217"/>
    <mergeCell ref="Q217:R217"/>
    <mergeCell ref="Y220:Z220"/>
    <mergeCell ref="AA220:AB220"/>
    <mergeCell ref="AC220:AE220"/>
    <mergeCell ref="AF220:AI220"/>
    <mergeCell ref="B221:H221"/>
    <mergeCell ref="I221:J221"/>
    <mergeCell ref="K221:L221"/>
    <mergeCell ref="M221:N221"/>
    <mergeCell ref="O221:P221"/>
    <mergeCell ref="Q221:R221"/>
    <mergeCell ref="AF219:AI219"/>
    <mergeCell ref="B220:H220"/>
    <mergeCell ref="I220:J220"/>
    <mergeCell ref="K220:L220"/>
    <mergeCell ref="M220:N220"/>
    <mergeCell ref="O220:P220"/>
    <mergeCell ref="Q220:R220"/>
    <mergeCell ref="S220:T220"/>
    <mergeCell ref="U220:V220"/>
    <mergeCell ref="W220:X220"/>
    <mergeCell ref="S219:T219"/>
    <mergeCell ref="U219:V219"/>
    <mergeCell ref="W219:X219"/>
    <mergeCell ref="Y219:Z219"/>
    <mergeCell ref="AA219:AB219"/>
    <mergeCell ref="AC219:AE219"/>
    <mergeCell ref="Y222:Z222"/>
    <mergeCell ref="AA222:AB222"/>
    <mergeCell ref="AC222:AE222"/>
    <mergeCell ref="AF222:AI222"/>
    <mergeCell ref="B223:H223"/>
    <mergeCell ref="I223:J223"/>
    <mergeCell ref="K223:L223"/>
    <mergeCell ref="M223:N223"/>
    <mergeCell ref="O223:P223"/>
    <mergeCell ref="Q223:R223"/>
    <mergeCell ref="AF221:AI221"/>
    <mergeCell ref="B222:H222"/>
    <mergeCell ref="I222:J222"/>
    <mergeCell ref="K222:L222"/>
    <mergeCell ref="M222:N222"/>
    <mergeCell ref="O222:P222"/>
    <mergeCell ref="Q222:R222"/>
    <mergeCell ref="S222:T222"/>
    <mergeCell ref="U222:V222"/>
    <mergeCell ref="W222:X222"/>
    <mergeCell ref="S221:T221"/>
    <mergeCell ref="U221:V221"/>
    <mergeCell ref="W221:X221"/>
    <mergeCell ref="Y221:Z221"/>
    <mergeCell ref="AA221:AB221"/>
    <mergeCell ref="AC221:AE221"/>
    <mergeCell ref="Y224:Z224"/>
    <mergeCell ref="AA224:AB224"/>
    <mergeCell ref="AC224:AE224"/>
    <mergeCell ref="AF224:AI224"/>
    <mergeCell ref="B225:H225"/>
    <mergeCell ref="I225:J225"/>
    <mergeCell ref="K225:L225"/>
    <mergeCell ref="M225:N225"/>
    <mergeCell ref="O225:P225"/>
    <mergeCell ref="Q225:R225"/>
    <mergeCell ref="AF223:AI223"/>
    <mergeCell ref="B224:H224"/>
    <mergeCell ref="I224:J224"/>
    <mergeCell ref="K224:L224"/>
    <mergeCell ref="M224:N224"/>
    <mergeCell ref="O224:P224"/>
    <mergeCell ref="Q224:R224"/>
    <mergeCell ref="S224:T224"/>
    <mergeCell ref="U224:V224"/>
    <mergeCell ref="W224:X224"/>
    <mergeCell ref="S223:T223"/>
    <mergeCell ref="U223:V223"/>
    <mergeCell ref="W223:X223"/>
    <mergeCell ref="Y223:Z223"/>
    <mergeCell ref="AA223:AB223"/>
    <mergeCell ref="AC223:AE223"/>
    <mergeCell ref="Y226:Z226"/>
    <mergeCell ref="AA226:AB226"/>
    <mergeCell ref="AC226:AE226"/>
    <mergeCell ref="AF226:AI226"/>
    <mergeCell ref="B227:H227"/>
    <mergeCell ref="I227:J227"/>
    <mergeCell ref="K227:L227"/>
    <mergeCell ref="M227:N227"/>
    <mergeCell ref="O227:P227"/>
    <mergeCell ref="Q227:R227"/>
    <mergeCell ref="AF225:AI225"/>
    <mergeCell ref="B226:H226"/>
    <mergeCell ref="I226:J226"/>
    <mergeCell ref="K226:L226"/>
    <mergeCell ref="M226:N226"/>
    <mergeCell ref="O226:P226"/>
    <mergeCell ref="Q226:R226"/>
    <mergeCell ref="S226:T226"/>
    <mergeCell ref="U226:V226"/>
    <mergeCell ref="W226:X226"/>
    <mergeCell ref="S225:T225"/>
    <mergeCell ref="U225:V225"/>
    <mergeCell ref="W225:X225"/>
    <mergeCell ref="Y225:Z225"/>
    <mergeCell ref="AA225:AB225"/>
    <mergeCell ref="AC225:AE225"/>
    <mergeCell ref="Y228:Z228"/>
    <mergeCell ref="AA228:AB228"/>
    <mergeCell ref="AC228:AE228"/>
    <mergeCell ref="AF228:AI228"/>
    <mergeCell ref="B229:H229"/>
    <mergeCell ref="I229:J229"/>
    <mergeCell ref="K229:L229"/>
    <mergeCell ref="M229:N229"/>
    <mergeCell ref="O229:P229"/>
    <mergeCell ref="Q229:R229"/>
    <mergeCell ref="AF227:AI227"/>
    <mergeCell ref="B228:H228"/>
    <mergeCell ref="I228:J228"/>
    <mergeCell ref="K228:L228"/>
    <mergeCell ref="M228:N228"/>
    <mergeCell ref="O228:P228"/>
    <mergeCell ref="Q228:R228"/>
    <mergeCell ref="S228:T228"/>
    <mergeCell ref="U228:V228"/>
    <mergeCell ref="W228:X228"/>
    <mergeCell ref="S227:T227"/>
    <mergeCell ref="U227:V227"/>
    <mergeCell ref="W227:X227"/>
    <mergeCell ref="Y227:Z227"/>
    <mergeCell ref="AA227:AB227"/>
    <mergeCell ref="AC227:AE227"/>
    <mergeCell ref="Y230:Z230"/>
    <mergeCell ref="AA230:AB230"/>
    <mergeCell ref="AC230:AE230"/>
    <mergeCell ref="AF230:AI230"/>
    <mergeCell ref="B231:H231"/>
    <mergeCell ref="I231:J231"/>
    <mergeCell ref="K231:L231"/>
    <mergeCell ref="M231:N231"/>
    <mergeCell ref="O231:P231"/>
    <mergeCell ref="Q231:R231"/>
    <mergeCell ref="AF229:AI229"/>
    <mergeCell ref="B230:H230"/>
    <mergeCell ref="I230:J230"/>
    <mergeCell ref="K230:L230"/>
    <mergeCell ref="M230:N230"/>
    <mergeCell ref="O230:P230"/>
    <mergeCell ref="Q230:R230"/>
    <mergeCell ref="S230:T230"/>
    <mergeCell ref="U230:V230"/>
    <mergeCell ref="W230:X230"/>
    <mergeCell ref="S229:T229"/>
    <mergeCell ref="U229:V229"/>
    <mergeCell ref="W229:X229"/>
    <mergeCell ref="Y229:Z229"/>
    <mergeCell ref="AA229:AB229"/>
    <mergeCell ref="AC229:AE229"/>
    <mergeCell ref="Y232:Z232"/>
    <mergeCell ref="AA232:AB232"/>
    <mergeCell ref="AC232:AE232"/>
    <mergeCell ref="AF232:AI232"/>
    <mergeCell ref="B233:H233"/>
    <mergeCell ref="I233:J233"/>
    <mergeCell ref="K233:L233"/>
    <mergeCell ref="M233:N233"/>
    <mergeCell ref="O233:P233"/>
    <mergeCell ref="Q233:R233"/>
    <mergeCell ref="AF231:AI231"/>
    <mergeCell ref="B232:H232"/>
    <mergeCell ref="I232:J232"/>
    <mergeCell ref="K232:L232"/>
    <mergeCell ref="M232:N232"/>
    <mergeCell ref="O232:P232"/>
    <mergeCell ref="Q232:R232"/>
    <mergeCell ref="S232:T232"/>
    <mergeCell ref="U232:V232"/>
    <mergeCell ref="W232:X232"/>
    <mergeCell ref="S231:T231"/>
    <mergeCell ref="U231:V231"/>
    <mergeCell ref="W231:X231"/>
    <mergeCell ref="Y231:Z231"/>
    <mergeCell ref="AA231:AB231"/>
    <mergeCell ref="AC231:AE231"/>
    <mergeCell ref="Y234:Z234"/>
    <mergeCell ref="AA234:AB234"/>
    <mergeCell ref="AC234:AE234"/>
    <mergeCell ref="AF234:AI234"/>
    <mergeCell ref="B235:H235"/>
    <mergeCell ref="I235:J235"/>
    <mergeCell ref="K235:L235"/>
    <mergeCell ref="M235:N235"/>
    <mergeCell ref="O235:P235"/>
    <mergeCell ref="Q235:R235"/>
    <mergeCell ref="AF233:AI233"/>
    <mergeCell ref="B234:H234"/>
    <mergeCell ref="I234:J234"/>
    <mergeCell ref="K234:L234"/>
    <mergeCell ref="M234:N234"/>
    <mergeCell ref="O234:P234"/>
    <mergeCell ref="Q234:R234"/>
    <mergeCell ref="S234:T234"/>
    <mergeCell ref="U234:V234"/>
    <mergeCell ref="W234:X234"/>
    <mergeCell ref="S233:T233"/>
    <mergeCell ref="U233:V233"/>
    <mergeCell ref="W233:X233"/>
    <mergeCell ref="Y233:Z233"/>
    <mergeCell ref="AA233:AB233"/>
    <mergeCell ref="AC233:AE233"/>
    <mergeCell ref="Y236:Z236"/>
    <mergeCell ref="AA236:AB236"/>
    <mergeCell ref="AC236:AE236"/>
    <mergeCell ref="AF236:AI236"/>
    <mergeCell ref="B237:H237"/>
    <mergeCell ref="I237:J237"/>
    <mergeCell ref="K237:L237"/>
    <mergeCell ref="M237:N237"/>
    <mergeCell ref="O237:P237"/>
    <mergeCell ref="Q237:R237"/>
    <mergeCell ref="AF235:AI235"/>
    <mergeCell ref="B236:H236"/>
    <mergeCell ref="I236:J236"/>
    <mergeCell ref="K236:L236"/>
    <mergeCell ref="M236:N236"/>
    <mergeCell ref="O236:P236"/>
    <mergeCell ref="Q236:R236"/>
    <mergeCell ref="S236:T236"/>
    <mergeCell ref="U236:V236"/>
    <mergeCell ref="W236:X236"/>
    <mergeCell ref="S235:T235"/>
    <mergeCell ref="U235:V235"/>
    <mergeCell ref="W235:X235"/>
    <mergeCell ref="Y235:Z235"/>
    <mergeCell ref="AA235:AB235"/>
    <mergeCell ref="AC235:AE235"/>
    <mergeCell ref="Y238:Z238"/>
    <mergeCell ref="AA238:AB238"/>
    <mergeCell ref="AC238:AE238"/>
    <mergeCell ref="AF238:AI238"/>
    <mergeCell ref="B239:H239"/>
    <mergeCell ref="I239:J239"/>
    <mergeCell ref="K239:L239"/>
    <mergeCell ref="M239:N239"/>
    <mergeCell ref="O239:P239"/>
    <mergeCell ref="Q239:R239"/>
    <mergeCell ref="AF237:AI237"/>
    <mergeCell ref="B238:H238"/>
    <mergeCell ref="I238:J238"/>
    <mergeCell ref="K238:L238"/>
    <mergeCell ref="M238:N238"/>
    <mergeCell ref="O238:P238"/>
    <mergeCell ref="Q238:R238"/>
    <mergeCell ref="S238:T238"/>
    <mergeCell ref="U238:V238"/>
    <mergeCell ref="W238:X238"/>
    <mergeCell ref="S237:T237"/>
    <mergeCell ref="U237:V237"/>
    <mergeCell ref="W237:X237"/>
    <mergeCell ref="Y237:Z237"/>
    <mergeCell ref="AA237:AB237"/>
    <mergeCell ref="AC237:AE237"/>
    <mergeCell ref="Y240:Z240"/>
    <mergeCell ref="AA240:AB240"/>
    <mergeCell ref="AC240:AE240"/>
    <mergeCell ref="AF240:AI240"/>
    <mergeCell ref="B241:H241"/>
    <mergeCell ref="I241:J241"/>
    <mergeCell ref="K241:L241"/>
    <mergeCell ref="M241:N241"/>
    <mergeCell ref="O241:P241"/>
    <mergeCell ref="Q241:R241"/>
    <mergeCell ref="AF239:AI239"/>
    <mergeCell ref="B240:H240"/>
    <mergeCell ref="I240:J240"/>
    <mergeCell ref="K240:L240"/>
    <mergeCell ref="M240:N240"/>
    <mergeCell ref="O240:P240"/>
    <mergeCell ref="Q240:R240"/>
    <mergeCell ref="S240:T240"/>
    <mergeCell ref="U240:V240"/>
    <mergeCell ref="W240:X240"/>
    <mergeCell ref="S239:T239"/>
    <mergeCell ref="U239:V239"/>
    <mergeCell ref="W239:X239"/>
    <mergeCell ref="Y239:Z239"/>
    <mergeCell ref="AA239:AB239"/>
    <mergeCell ref="AC239:AE239"/>
    <mergeCell ref="Y242:Z242"/>
    <mergeCell ref="AA242:AB242"/>
    <mergeCell ref="AC242:AE242"/>
    <mergeCell ref="AF242:AI242"/>
    <mergeCell ref="B243:H243"/>
    <mergeCell ref="I243:J243"/>
    <mergeCell ref="K243:L243"/>
    <mergeCell ref="M243:N243"/>
    <mergeCell ref="O243:P243"/>
    <mergeCell ref="Q243:R243"/>
    <mergeCell ref="AF241:AI241"/>
    <mergeCell ref="B242:H242"/>
    <mergeCell ref="I242:J242"/>
    <mergeCell ref="K242:L242"/>
    <mergeCell ref="M242:N242"/>
    <mergeCell ref="O242:P242"/>
    <mergeCell ref="Q242:R242"/>
    <mergeCell ref="S242:T242"/>
    <mergeCell ref="U242:V242"/>
    <mergeCell ref="W242:X242"/>
    <mergeCell ref="S241:T241"/>
    <mergeCell ref="U241:V241"/>
    <mergeCell ref="W241:X241"/>
    <mergeCell ref="Y241:Z241"/>
    <mergeCell ref="AA241:AB241"/>
    <mergeCell ref="AC241:AE241"/>
    <mergeCell ref="Y244:Z244"/>
    <mergeCell ref="AA244:AB244"/>
    <mergeCell ref="AC244:AE244"/>
    <mergeCell ref="AF244:AI244"/>
    <mergeCell ref="B245:H245"/>
    <mergeCell ref="I245:J245"/>
    <mergeCell ref="K245:L245"/>
    <mergeCell ref="M245:N245"/>
    <mergeCell ref="O245:P245"/>
    <mergeCell ref="Q245:R245"/>
    <mergeCell ref="AF243:AI243"/>
    <mergeCell ref="B244:H244"/>
    <mergeCell ref="I244:J244"/>
    <mergeCell ref="K244:L244"/>
    <mergeCell ref="M244:N244"/>
    <mergeCell ref="O244:P244"/>
    <mergeCell ref="Q244:R244"/>
    <mergeCell ref="S244:T244"/>
    <mergeCell ref="U244:V244"/>
    <mergeCell ref="W244:X244"/>
    <mergeCell ref="S243:T243"/>
    <mergeCell ref="U243:V243"/>
    <mergeCell ref="W243:X243"/>
    <mergeCell ref="Y243:Z243"/>
    <mergeCell ref="AA243:AB243"/>
    <mergeCell ref="AC243:AE243"/>
    <mergeCell ref="Y246:Z246"/>
    <mergeCell ref="AA246:AB246"/>
    <mergeCell ref="AC246:AE246"/>
    <mergeCell ref="AF246:AI246"/>
    <mergeCell ref="B247:H247"/>
    <mergeCell ref="I247:J247"/>
    <mergeCell ref="K247:L247"/>
    <mergeCell ref="M247:N247"/>
    <mergeCell ref="O247:P247"/>
    <mergeCell ref="Q247:R247"/>
    <mergeCell ref="AF245:AI245"/>
    <mergeCell ref="B246:H246"/>
    <mergeCell ref="I246:J246"/>
    <mergeCell ref="K246:L246"/>
    <mergeCell ref="M246:N246"/>
    <mergeCell ref="O246:P246"/>
    <mergeCell ref="Q246:R246"/>
    <mergeCell ref="S246:T246"/>
    <mergeCell ref="U246:V246"/>
    <mergeCell ref="W246:X246"/>
    <mergeCell ref="S245:T245"/>
    <mergeCell ref="U245:V245"/>
    <mergeCell ref="W245:X245"/>
    <mergeCell ref="Y245:Z245"/>
    <mergeCell ref="AA245:AB245"/>
    <mergeCell ref="AC245:AE245"/>
    <mergeCell ref="Y248:Z248"/>
    <mergeCell ref="AA248:AB248"/>
    <mergeCell ref="AC248:AE248"/>
    <mergeCell ref="AF248:AI248"/>
    <mergeCell ref="B249:H249"/>
    <mergeCell ref="I249:J249"/>
    <mergeCell ref="K249:L249"/>
    <mergeCell ref="M249:N249"/>
    <mergeCell ref="O249:P249"/>
    <mergeCell ref="Q249:R249"/>
    <mergeCell ref="AF247:AI247"/>
    <mergeCell ref="B248:H248"/>
    <mergeCell ref="I248:J248"/>
    <mergeCell ref="K248:L248"/>
    <mergeCell ref="M248:N248"/>
    <mergeCell ref="O248:P248"/>
    <mergeCell ref="Q248:R248"/>
    <mergeCell ref="S248:T248"/>
    <mergeCell ref="U248:V248"/>
    <mergeCell ref="W248:X248"/>
    <mergeCell ref="S247:T247"/>
    <mergeCell ref="U247:V247"/>
    <mergeCell ref="W247:X247"/>
    <mergeCell ref="Y247:Z247"/>
    <mergeCell ref="AA247:AB247"/>
    <mergeCell ref="AC247:AE247"/>
    <mergeCell ref="Y250:Z250"/>
    <mergeCell ref="AA250:AB250"/>
    <mergeCell ref="AC250:AE250"/>
    <mergeCell ref="AF250:AI250"/>
    <mergeCell ref="B251:H251"/>
    <mergeCell ref="I251:J251"/>
    <mergeCell ref="K251:L251"/>
    <mergeCell ref="M251:N251"/>
    <mergeCell ref="O251:P251"/>
    <mergeCell ref="Q251:R251"/>
    <mergeCell ref="AF249:AI249"/>
    <mergeCell ref="B250:H250"/>
    <mergeCell ref="I250:J250"/>
    <mergeCell ref="K250:L250"/>
    <mergeCell ref="M250:N250"/>
    <mergeCell ref="O250:P250"/>
    <mergeCell ref="Q250:R250"/>
    <mergeCell ref="S250:T250"/>
    <mergeCell ref="U250:V250"/>
    <mergeCell ref="W250:X250"/>
    <mergeCell ref="S249:T249"/>
    <mergeCell ref="U249:V249"/>
    <mergeCell ref="W249:X249"/>
    <mergeCell ref="Y249:Z249"/>
    <mergeCell ref="AA249:AB249"/>
    <mergeCell ref="AC249:AE249"/>
    <mergeCell ref="Y252:Z252"/>
    <mergeCell ref="AA252:AB252"/>
    <mergeCell ref="AC252:AE252"/>
    <mergeCell ref="AF252:AI252"/>
    <mergeCell ref="B253:H253"/>
    <mergeCell ref="I253:J253"/>
    <mergeCell ref="K253:L253"/>
    <mergeCell ref="M253:N253"/>
    <mergeCell ref="O253:P253"/>
    <mergeCell ref="Q253:R253"/>
    <mergeCell ref="AF251:AI251"/>
    <mergeCell ref="B252:H252"/>
    <mergeCell ref="I252:J252"/>
    <mergeCell ref="K252:L252"/>
    <mergeCell ref="M252:N252"/>
    <mergeCell ref="O252:P252"/>
    <mergeCell ref="Q252:R252"/>
    <mergeCell ref="S252:T252"/>
    <mergeCell ref="U252:V252"/>
    <mergeCell ref="W252:X252"/>
    <mergeCell ref="S251:T251"/>
    <mergeCell ref="U251:V251"/>
    <mergeCell ref="W251:X251"/>
    <mergeCell ref="Y251:Z251"/>
    <mergeCell ref="AA251:AB251"/>
    <mergeCell ref="AC251:AE251"/>
    <mergeCell ref="Y254:Z254"/>
    <mergeCell ref="AA254:AB254"/>
    <mergeCell ref="AC254:AE254"/>
    <mergeCell ref="AF254:AI254"/>
    <mergeCell ref="B255:H255"/>
    <mergeCell ref="I255:J255"/>
    <mergeCell ref="K255:L255"/>
    <mergeCell ref="M255:N255"/>
    <mergeCell ref="O255:P255"/>
    <mergeCell ref="Q255:R255"/>
    <mergeCell ref="AF253:AI253"/>
    <mergeCell ref="B254:H254"/>
    <mergeCell ref="I254:J254"/>
    <mergeCell ref="K254:L254"/>
    <mergeCell ref="M254:N254"/>
    <mergeCell ref="O254:P254"/>
    <mergeCell ref="Q254:R254"/>
    <mergeCell ref="S254:T254"/>
    <mergeCell ref="U254:V254"/>
    <mergeCell ref="W254:X254"/>
    <mergeCell ref="S253:T253"/>
    <mergeCell ref="U253:V253"/>
    <mergeCell ref="W253:X253"/>
    <mergeCell ref="Y253:Z253"/>
    <mergeCell ref="AA253:AB253"/>
    <mergeCell ref="AC253:AE253"/>
    <mergeCell ref="Y256:Z256"/>
    <mergeCell ref="AA256:AB256"/>
    <mergeCell ref="AC256:AE256"/>
    <mergeCell ref="AF256:AI256"/>
    <mergeCell ref="B257:H257"/>
    <mergeCell ref="I257:J257"/>
    <mergeCell ref="K257:L257"/>
    <mergeCell ref="M257:N257"/>
    <mergeCell ref="O257:P257"/>
    <mergeCell ref="Q257:R257"/>
    <mergeCell ref="AF255:AI255"/>
    <mergeCell ref="B256:H256"/>
    <mergeCell ref="I256:J256"/>
    <mergeCell ref="K256:L256"/>
    <mergeCell ref="M256:N256"/>
    <mergeCell ref="O256:P256"/>
    <mergeCell ref="Q256:R256"/>
    <mergeCell ref="S256:T256"/>
    <mergeCell ref="U256:V256"/>
    <mergeCell ref="W256:X256"/>
    <mergeCell ref="S255:T255"/>
    <mergeCell ref="U255:V255"/>
    <mergeCell ref="W255:X255"/>
    <mergeCell ref="Y255:Z255"/>
    <mergeCell ref="AA255:AB255"/>
    <mergeCell ref="AC255:AE255"/>
    <mergeCell ref="Y258:Z258"/>
    <mergeCell ref="AA258:AB258"/>
    <mergeCell ref="AC258:AE258"/>
    <mergeCell ref="AF258:AI258"/>
    <mergeCell ref="B259:H259"/>
    <mergeCell ref="I259:J259"/>
    <mergeCell ref="K259:L259"/>
    <mergeCell ref="M259:N259"/>
    <mergeCell ref="O259:P259"/>
    <mergeCell ref="Q259:R259"/>
    <mergeCell ref="AF257:AI257"/>
    <mergeCell ref="B258:H258"/>
    <mergeCell ref="I258:J258"/>
    <mergeCell ref="K258:L258"/>
    <mergeCell ref="M258:N258"/>
    <mergeCell ref="O258:P258"/>
    <mergeCell ref="Q258:R258"/>
    <mergeCell ref="S258:T258"/>
    <mergeCell ref="U258:V258"/>
    <mergeCell ref="W258:X258"/>
    <mergeCell ref="S257:T257"/>
    <mergeCell ref="U257:V257"/>
    <mergeCell ref="W257:X257"/>
    <mergeCell ref="Y257:Z257"/>
    <mergeCell ref="AA257:AB257"/>
    <mergeCell ref="AC257:AE257"/>
    <mergeCell ref="Y260:Z260"/>
    <mergeCell ref="AA260:AB260"/>
    <mergeCell ref="AC260:AE260"/>
    <mergeCell ref="AF260:AI260"/>
    <mergeCell ref="B265:AI265"/>
    <mergeCell ref="B267:H267"/>
    <mergeCell ref="I267:AB267"/>
    <mergeCell ref="AC267:AE267"/>
    <mergeCell ref="AF267:AI267"/>
    <mergeCell ref="AF259:AI259"/>
    <mergeCell ref="B260:H260"/>
    <mergeCell ref="I260:J260"/>
    <mergeCell ref="K260:L260"/>
    <mergeCell ref="M260:N260"/>
    <mergeCell ref="O260:P260"/>
    <mergeCell ref="Q260:R260"/>
    <mergeCell ref="S260:T260"/>
    <mergeCell ref="U260:V260"/>
    <mergeCell ref="W260:X260"/>
    <mergeCell ref="S259:T259"/>
    <mergeCell ref="U259:V259"/>
    <mergeCell ref="W259:X259"/>
    <mergeCell ref="Y259:Z259"/>
    <mergeCell ref="AA259:AB259"/>
    <mergeCell ref="AC259:AE259"/>
    <mergeCell ref="Y269:Z269"/>
    <mergeCell ref="AA269:AB269"/>
    <mergeCell ref="AC269:AE269"/>
    <mergeCell ref="AF269:AI269"/>
    <mergeCell ref="B270:H270"/>
    <mergeCell ref="I270:J270"/>
    <mergeCell ref="K270:L270"/>
    <mergeCell ref="M270:N270"/>
    <mergeCell ref="O270:P270"/>
    <mergeCell ref="Q270:R270"/>
    <mergeCell ref="AF268:AI268"/>
    <mergeCell ref="B269:H269"/>
    <mergeCell ref="I269:J269"/>
    <mergeCell ref="K269:L269"/>
    <mergeCell ref="M269:N269"/>
    <mergeCell ref="O269:P269"/>
    <mergeCell ref="Q269:R269"/>
    <mergeCell ref="S269:T269"/>
    <mergeCell ref="U269:V269"/>
    <mergeCell ref="W269:X269"/>
    <mergeCell ref="S268:T268"/>
    <mergeCell ref="U268:V268"/>
    <mergeCell ref="W268:X268"/>
    <mergeCell ref="Y268:Z268"/>
    <mergeCell ref="AA268:AB268"/>
    <mergeCell ref="AC268:AE268"/>
    <mergeCell ref="B268:H268"/>
    <mergeCell ref="I268:J268"/>
    <mergeCell ref="K268:L268"/>
    <mergeCell ref="M268:N268"/>
    <mergeCell ref="O268:P268"/>
    <mergeCell ref="Q268:R268"/>
    <mergeCell ref="Y271:Z271"/>
    <mergeCell ref="AA271:AB271"/>
    <mergeCell ref="AC271:AE271"/>
    <mergeCell ref="AF271:AI271"/>
    <mergeCell ref="B272:H272"/>
    <mergeCell ref="I272:J272"/>
    <mergeCell ref="K272:L272"/>
    <mergeCell ref="M272:N272"/>
    <mergeCell ref="O272:P272"/>
    <mergeCell ref="Q272:R272"/>
    <mergeCell ref="AF270:AI270"/>
    <mergeCell ref="B271:H271"/>
    <mergeCell ref="I271:J271"/>
    <mergeCell ref="K271:L271"/>
    <mergeCell ref="M271:N271"/>
    <mergeCell ref="O271:P271"/>
    <mergeCell ref="Q271:R271"/>
    <mergeCell ref="S271:T271"/>
    <mergeCell ref="U271:V271"/>
    <mergeCell ref="W271:X271"/>
    <mergeCell ref="S270:T270"/>
    <mergeCell ref="U270:V270"/>
    <mergeCell ref="W270:X270"/>
    <mergeCell ref="Y270:Z270"/>
    <mergeCell ref="AA270:AB270"/>
    <mergeCell ref="AC270:AE270"/>
    <mergeCell ref="Y273:Z273"/>
    <mergeCell ref="AA273:AB273"/>
    <mergeCell ref="AC273:AE273"/>
    <mergeCell ref="AF273:AI273"/>
    <mergeCell ref="B274:H274"/>
    <mergeCell ref="I274:J274"/>
    <mergeCell ref="K274:L274"/>
    <mergeCell ref="M274:N274"/>
    <mergeCell ref="O274:P274"/>
    <mergeCell ref="Q274:R274"/>
    <mergeCell ref="AF272:AI272"/>
    <mergeCell ref="B273:H273"/>
    <mergeCell ref="I273:J273"/>
    <mergeCell ref="K273:L273"/>
    <mergeCell ref="M273:N273"/>
    <mergeCell ref="O273:P273"/>
    <mergeCell ref="Q273:R273"/>
    <mergeCell ref="S273:T273"/>
    <mergeCell ref="U273:V273"/>
    <mergeCell ref="W273:X273"/>
    <mergeCell ref="S272:T272"/>
    <mergeCell ref="U272:V272"/>
    <mergeCell ref="W272:X272"/>
    <mergeCell ref="Y272:Z272"/>
    <mergeCell ref="AA272:AB272"/>
    <mergeCell ref="AC272:AE272"/>
    <mergeCell ref="Y275:Z275"/>
    <mergeCell ref="AA275:AB275"/>
    <mergeCell ref="AC275:AE275"/>
    <mergeCell ref="AF275:AI275"/>
    <mergeCell ref="B276:H276"/>
    <mergeCell ref="I276:J276"/>
    <mergeCell ref="K276:L276"/>
    <mergeCell ref="M276:N276"/>
    <mergeCell ref="O276:P276"/>
    <mergeCell ref="Q276:R276"/>
    <mergeCell ref="AF274:AI274"/>
    <mergeCell ref="B275:H275"/>
    <mergeCell ref="I275:J275"/>
    <mergeCell ref="K275:L275"/>
    <mergeCell ref="M275:N275"/>
    <mergeCell ref="O275:P275"/>
    <mergeCell ref="Q275:R275"/>
    <mergeCell ref="S275:T275"/>
    <mergeCell ref="U275:V275"/>
    <mergeCell ref="W275:X275"/>
    <mergeCell ref="S274:T274"/>
    <mergeCell ref="U274:V274"/>
    <mergeCell ref="W274:X274"/>
    <mergeCell ref="Y274:Z274"/>
    <mergeCell ref="AA274:AB274"/>
    <mergeCell ref="AC274:AE274"/>
    <mergeCell ref="Y277:Z277"/>
    <mergeCell ref="AA277:AB277"/>
    <mergeCell ref="AC277:AE277"/>
    <mergeCell ref="AF277:AI277"/>
    <mergeCell ref="B278:H278"/>
    <mergeCell ref="I278:J278"/>
    <mergeCell ref="K278:L278"/>
    <mergeCell ref="M278:N278"/>
    <mergeCell ref="O278:P278"/>
    <mergeCell ref="Q278:R278"/>
    <mergeCell ref="AF276:AI276"/>
    <mergeCell ref="B277:H277"/>
    <mergeCell ref="I277:J277"/>
    <mergeCell ref="K277:L277"/>
    <mergeCell ref="M277:N277"/>
    <mergeCell ref="O277:P277"/>
    <mergeCell ref="Q277:R277"/>
    <mergeCell ref="S277:T277"/>
    <mergeCell ref="U277:V277"/>
    <mergeCell ref="W277:X277"/>
    <mergeCell ref="S276:T276"/>
    <mergeCell ref="U276:V276"/>
    <mergeCell ref="W276:X276"/>
    <mergeCell ref="Y276:Z276"/>
    <mergeCell ref="AA276:AB276"/>
    <mergeCell ref="AC276:AE276"/>
    <mergeCell ref="Y279:Z279"/>
    <mergeCell ref="AA279:AB279"/>
    <mergeCell ref="AC279:AE279"/>
    <mergeCell ref="AF279:AI279"/>
    <mergeCell ref="B280:H280"/>
    <mergeCell ref="I280:J280"/>
    <mergeCell ref="K280:L280"/>
    <mergeCell ref="M280:N280"/>
    <mergeCell ref="O280:P280"/>
    <mergeCell ref="Q280:R280"/>
    <mergeCell ref="AF278:AI278"/>
    <mergeCell ref="B279:H279"/>
    <mergeCell ref="I279:J279"/>
    <mergeCell ref="K279:L279"/>
    <mergeCell ref="M279:N279"/>
    <mergeCell ref="O279:P279"/>
    <mergeCell ref="Q279:R279"/>
    <mergeCell ref="S279:T279"/>
    <mergeCell ref="U279:V279"/>
    <mergeCell ref="W279:X279"/>
    <mergeCell ref="S278:T278"/>
    <mergeCell ref="U278:V278"/>
    <mergeCell ref="W278:X278"/>
    <mergeCell ref="Y278:Z278"/>
    <mergeCell ref="AA278:AB278"/>
    <mergeCell ref="AC278:AE278"/>
    <mergeCell ref="Y281:Z281"/>
    <mergeCell ref="AA281:AB281"/>
    <mergeCell ref="AC281:AE281"/>
    <mergeCell ref="AF281:AI281"/>
    <mergeCell ref="B282:H282"/>
    <mergeCell ref="I282:J282"/>
    <mergeCell ref="K282:L282"/>
    <mergeCell ref="M282:N282"/>
    <mergeCell ref="O282:P282"/>
    <mergeCell ref="Q282:R282"/>
    <mergeCell ref="AF280:AI280"/>
    <mergeCell ref="B281:H281"/>
    <mergeCell ref="I281:J281"/>
    <mergeCell ref="K281:L281"/>
    <mergeCell ref="M281:N281"/>
    <mergeCell ref="O281:P281"/>
    <mergeCell ref="Q281:R281"/>
    <mergeCell ref="S281:T281"/>
    <mergeCell ref="U281:V281"/>
    <mergeCell ref="W281:X281"/>
    <mergeCell ref="S280:T280"/>
    <mergeCell ref="U280:V280"/>
    <mergeCell ref="W280:X280"/>
    <mergeCell ref="Y280:Z280"/>
    <mergeCell ref="AA280:AB280"/>
    <mergeCell ref="AC280:AE280"/>
    <mergeCell ref="Y283:Z283"/>
    <mergeCell ref="AA283:AB283"/>
    <mergeCell ref="AC283:AE283"/>
    <mergeCell ref="AF283:AI283"/>
    <mergeCell ref="B284:H284"/>
    <mergeCell ref="I284:J284"/>
    <mergeCell ref="K284:L284"/>
    <mergeCell ref="M284:N284"/>
    <mergeCell ref="O284:P284"/>
    <mergeCell ref="Q284:R284"/>
    <mergeCell ref="AF282:AI282"/>
    <mergeCell ref="B283:H283"/>
    <mergeCell ref="I283:J283"/>
    <mergeCell ref="K283:L283"/>
    <mergeCell ref="M283:N283"/>
    <mergeCell ref="O283:P283"/>
    <mergeCell ref="Q283:R283"/>
    <mergeCell ref="S283:T283"/>
    <mergeCell ref="U283:V283"/>
    <mergeCell ref="W283:X283"/>
    <mergeCell ref="S282:T282"/>
    <mergeCell ref="U282:V282"/>
    <mergeCell ref="W282:X282"/>
    <mergeCell ref="Y282:Z282"/>
    <mergeCell ref="AA282:AB282"/>
    <mergeCell ref="AC282:AE282"/>
    <mergeCell ref="Y285:Z285"/>
    <mergeCell ref="AA285:AB285"/>
    <mergeCell ref="AC285:AE285"/>
    <mergeCell ref="AF285:AI285"/>
    <mergeCell ref="B286:H286"/>
    <mergeCell ref="I286:J286"/>
    <mergeCell ref="K286:L286"/>
    <mergeCell ref="M286:N286"/>
    <mergeCell ref="O286:P286"/>
    <mergeCell ref="Q286:R286"/>
    <mergeCell ref="AF284:AI284"/>
    <mergeCell ref="B285:H285"/>
    <mergeCell ref="I285:J285"/>
    <mergeCell ref="K285:L285"/>
    <mergeCell ref="M285:N285"/>
    <mergeCell ref="O285:P285"/>
    <mergeCell ref="Q285:R285"/>
    <mergeCell ref="S285:T285"/>
    <mergeCell ref="U285:V285"/>
    <mergeCell ref="W285:X285"/>
    <mergeCell ref="S284:T284"/>
    <mergeCell ref="U284:V284"/>
    <mergeCell ref="W284:X284"/>
    <mergeCell ref="Y284:Z284"/>
    <mergeCell ref="AA284:AB284"/>
    <mergeCell ref="AC284:AE284"/>
    <mergeCell ref="Y287:Z287"/>
    <mergeCell ref="AA287:AB287"/>
    <mergeCell ref="AC287:AE287"/>
    <mergeCell ref="AF287:AI287"/>
    <mergeCell ref="B288:H288"/>
    <mergeCell ref="I288:J288"/>
    <mergeCell ref="K288:L288"/>
    <mergeCell ref="M288:N288"/>
    <mergeCell ref="O288:P288"/>
    <mergeCell ref="Q288:R288"/>
    <mergeCell ref="AF286:AI286"/>
    <mergeCell ref="B287:H287"/>
    <mergeCell ref="I287:J287"/>
    <mergeCell ref="K287:L287"/>
    <mergeCell ref="M287:N287"/>
    <mergeCell ref="O287:P287"/>
    <mergeCell ref="Q287:R287"/>
    <mergeCell ref="S287:T287"/>
    <mergeCell ref="U287:V287"/>
    <mergeCell ref="W287:X287"/>
    <mergeCell ref="S286:T286"/>
    <mergeCell ref="U286:V286"/>
    <mergeCell ref="W286:X286"/>
    <mergeCell ref="Y286:Z286"/>
    <mergeCell ref="AA286:AB286"/>
    <mergeCell ref="AC286:AE286"/>
    <mergeCell ref="Y289:Z289"/>
    <mergeCell ref="AA289:AB289"/>
    <mergeCell ref="AC289:AE289"/>
    <mergeCell ref="AF289:AI289"/>
    <mergeCell ref="B290:H290"/>
    <mergeCell ref="I290:J290"/>
    <mergeCell ref="K290:L290"/>
    <mergeCell ref="M290:N290"/>
    <mergeCell ref="O290:P290"/>
    <mergeCell ref="Q290:R290"/>
    <mergeCell ref="AF288:AI288"/>
    <mergeCell ref="B289:H289"/>
    <mergeCell ref="I289:J289"/>
    <mergeCell ref="K289:L289"/>
    <mergeCell ref="M289:N289"/>
    <mergeCell ref="O289:P289"/>
    <mergeCell ref="Q289:R289"/>
    <mergeCell ref="S289:T289"/>
    <mergeCell ref="U289:V289"/>
    <mergeCell ref="W289:X289"/>
    <mergeCell ref="S288:T288"/>
    <mergeCell ref="U288:V288"/>
    <mergeCell ref="W288:X288"/>
    <mergeCell ref="Y288:Z288"/>
    <mergeCell ref="AA288:AB288"/>
    <mergeCell ref="AC288:AE288"/>
    <mergeCell ref="Y291:Z291"/>
    <mergeCell ref="AA291:AB291"/>
    <mergeCell ref="AC291:AE291"/>
    <mergeCell ref="AF291:AI291"/>
    <mergeCell ref="B292:H292"/>
    <mergeCell ref="I292:J292"/>
    <mergeCell ref="K292:L292"/>
    <mergeCell ref="M292:N292"/>
    <mergeCell ref="O292:P292"/>
    <mergeCell ref="Q292:R292"/>
    <mergeCell ref="AF290:AI290"/>
    <mergeCell ref="B291:H291"/>
    <mergeCell ref="I291:J291"/>
    <mergeCell ref="K291:L291"/>
    <mergeCell ref="M291:N291"/>
    <mergeCell ref="O291:P291"/>
    <mergeCell ref="Q291:R291"/>
    <mergeCell ref="S291:T291"/>
    <mergeCell ref="U291:V291"/>
    <mergeCell ref="W291:X291"/>
    <mergeCell ref="S290:T290"/>
    <mergeCell ref="U290:V290"/>
    <mergeCell ref="W290:X290"/>
    <mergeCell ref="Y290:Z290"/>
    <mergeCell ref="AA290:AB290"/>
    <mergeCell ref="AC290:AE290"/>
    <mergeCell ref="Y293:Z293"/>
    <mergeCell ref="AA293:AB293"/>
    <mergeCell ref="AC293:AE293"/>
    <mergeCell ref="AF293:AI293"/>
    <mergeCell ref="B294:H294"/>
    <mergeCell ref="I294:J294"/>
    <mergeCell ref="K294:L294"/>
    <mergeCell ref="M294:N294"/>
    <mergeCell ref="O294:P294"/>
    <mergeCell ref="Q294:R294"/>
    <mergeCell ref="AF292:AI292"/>
    <mergeCell ref="B293:H293"/>
    <mergeCell ref="I293:J293"/>
    <mergeCell ref="K293:L293"/>
    <mergeCell ref="M293:N293"/>
    <mergeCell ref="O293:P293"/>
    <mergeCell ref="Q293:R293"/>
    <mergeCell ref="S293:T293"/>
    <mergeCell ref="U293:V293"/>
    <mergeCell ref="W293:X293"/>
    <mergeCell ref="S292:T292"/>
    <mergeCell ref="U292:V292"/>
    <mergeCell ref="W292:X292"/>
    <mergeCell ref="Y292:Z292"/>
    <mergeCell ref="AA292:AB292"/>
    <mergeCell ref="AC292:AE292"/>
    <mergeCell ref="Y295:Z295"/>
    <mergeCell ref="AA295:AB295"/>
    <mergeCell ref="AC295:AE295"/>
    <mergeCell ref="AF295:AI295"/>
    <mergeCell ref="B296:H296"/>
    <mergeCell ref="I296:J296"/>
    <mergeCell ref="K296:L296"/>
    <mergeCell ref="M296:N296"/>
    <mergeCell ref="O296:P296"/>
    <mergeCell ref="Q296:R296"/>
    <mergeCell ref="AF294:AI294"/>
    <mergeCell ref="B295:H295"/>
    <mergeCell ref="I295:J295"/>
    <mergeCell ref="K295:L295"/>
    <mergeCell ref="M295:N295"/>
    <mergeCell ref="O295:P295"/>
    <mergeCell ref="Q295:R295"/>
    <mergeCell ref="S295:T295"/>
    <mergeCell ref="U295:V295"/>
    <mergeCell ref="W295:X295"/>
    <mergeCell ref="S294:T294"/>
    <mergeCell ref="U294:V294"/>
    <mergeCell ref="W294:X294"/>
    <mergeCell ref="Y294:Z294"/>
    <mergeCell ref="AA294:AB294"/>
    <mergeCell ref="AC294:AE294"/>
    <mergeCell ref="Y297:Z297"/>
    <mergeCell ref="AA297:AB297"/>
    <mergeCell ref="AC297:AE297"/>
    <mergeCell ref="AF297:AI297"/>
    <mergeCell ref="B298:H298"/>
    <mergeCell ref="I298:J298"/>
    <mergeCell ref="K298:L298"/>
    <mergeCell ref="M298:N298"/>
    <mergeCell ref="O298:P298"/>
    <mergeCell ref="Q298:R298"/>
    <mergeCell ref="AF296:AI296"/>
    <mergeCell ref="B297:H297"/>
    <mergeCell ref="I297:J297"/>
    <mergeCell ref="K297:L297"/>
    <mergeCell ref="M297:N297"/>
    <mergeCell ref="O297:P297"/>
    <mergeCell ref="Q297:R297"/>
    <mergeCell ref="S297:T297"/>
    <mergeCell ref="U297:V297"/>
    <mergeCell ref="W297:X297"/>
    <mergeCell ref="S296:T296"/>
    <mergeCell ref="U296:V296"/>
    <mergeCell ref="W296:X296"/>
    <mergeCell ref="Y296:Z296"/>
    <mergeCell ref="AA296:AB296"/>
    <mergeCell ref="AC296:AE296"/>
    <mergeCell ref="Y299:Z299"/>
    <mergeCell ref="AA299:AB299"/>
    <mergeCell ref="AC299:AE299"/>
    <mergeCell ref="AF299:AI299"/>
    <mergeCell ref="B300:H300"/>
    <mergeCell ref="I300:J300"/>
    <mergeCell ref="K300:L300"/>
    <mergeCell ref="M300:N300"/>
    <mergeCell ref="O300:P300"/>
    <mergeCell ref="Q300:R300"/>
    <mergeCell ref="AF298:AI298"/>
    <mergeCell ref="B299:H299"/>
    <mergeCell ref="I299:J299"/>
    <mergeCell ref="K299:L299"/>
    <mergeCell ref="M299:N299"/>
    <mergeCell ref="O299:P299"/>
    <mergeCell ref="Q299:R299"/>
    <mergeCell ref="S299:T299"/>
    <mergeCell ref="U299:V299"/>
    <mergeCell ref="W299:X299"/>
    <mergeCell ref="S298:T298"/>
    <mergeCell ref="U298:V298"/>
    <mergeCell ref="W298:X298"/>
    <mergeCell ref="Y298:Z298"/>
    <mergeCell ref="AA298:AB298"/>
    <mergeCell ref="AC298:AE298"/>
    <mergeCell ref="Y301:Z301"/>
    <mergeCell ref="AA301:AB301"/>
    <mergeCell ref="AC301:AE301"/>
    <mergeCell ref="AF301:AI301"/>
    <mergeCell ref="B302:H302"/>
    <mergeCell ref="I302:J302"/>
    <mergeCell ref="K302:L302"/>
    <mergeCell ref="M302:N302"/>
    <mergeCell ref="O302:P302"/>
    <mergeCell ref="Q302:R302"/>
    <mergeCell ref="AF300:AI300"/>
    <mergeCell ref="B301:H301"/>
    <mergeCell ref="I301:J301"/>
    <mergeCell ref="K301:L301"/>
    <mergeCell ref="M301:N301"/>
    <mergeCell ref="O301:P301"/>
    <mergeCell ref="Q301:R301"/>
    <mergeCell ref="S301:T301"/>
    <mergeCell ref="U301:V301"/>
    <mergeCell ref="W301:X301"/>
    <mergeCell ref="S300:T300"/>
    <mergeCell ref="U300:V300"/>
    <mergeCell ref="W300:X300"/>
    <mergeCell ref="Y300:Z300"/>
    <mergeCell ref="AA300:AB300"/>
    <mergeCell ref="AC300:AE300"/>
    <mergeCell ref="Y303:Z303"/>
    <mergeCell ref="AA303:AB303"/>
    <mergeCell ref="AC303:AE303"/>
    <mergeCell ref="AF303:AI303"/>
    <mergeCell ref="B304:H304"/>
    <mergeCell ref="I304:J304"/>
    <mergeCell ref="K304:L304"/>
    <mergeCell ref="M304:N304"/>
    <mergeCell ref="O304:P304"/>
    <mergeCell ref="Q304:R304"/>
    <mergeCell ref="AF302:AI302"/>
    <mergeCell ref="B303:H303"/>
    <mergeCell ref="I303:J303"/>
    <mergeCell ref="K303:L303"/>
    <mergeCell ref="M303:N303"/>
    <mergeCell ref="O303:P303"/>
    <mergeCell ref="Q303:R303"/>
    <mergeCell ref="S303:T303"/>
    <mergeCell ref="U303:V303"/>
    <mergeCell ref="W303:X303"/>
    <mergeCell ref="S302:T302"/>
    <mergeCell ref="U302:V302"/>
    <mergeCell ref="W302:X302"/>
    <mergeCell ref="Y302:Z302"/>
    <mergeCell ref="AA302:AB302"/>
    <mergeCell ref="AC302:AE302"/>
    <mergeCell ref="Y305:Z305"/>
    <mergeCell ref="AA305:AB305"/>
    <mergeCell ref="AC305:AE305"/>
    <mergeCell ref="AF305:AI305"/>
    <mergeCell ref="B306:H306"/>
    <mergeCell ref="I306:J306"/>
    <mergeCell ref="K306:L306"/>
    <mergeCell ref="M306:N306"/>
    <mergeCell ref="O306:P306"/>
    <mergeCell ref="Q306:R306"/>
    <mergeCell ref="AF304:AI304"/>
    <mergeCell ref="B305:H305"/>
    <mergeCell ref="I305:J305"/>
    <mergeCell ref="K305:L305"/>
    <mergeCell ref="M305:N305"/>
    <mergeCell ref="O305:P305"/>
    <mergeCell ref="Q305:R305"/>
    <mergeCell ref="S305:T305"/>
    <mergeCell ref="U305:V305"/>
    <mergeCell ref="W305:X305"/>
    <mergeCell ref="S304:T304"/>
    <mergeCell ref="U304:V304"/>
    <mergeCell ref="W304:X304"/>
    <mergeCell ref="Y304:Z304"/>
    <mergeCell ref="AA304:AB304"/>
    <mergeCell ref="AC304:AE304"/>
    <mergeCell ref="Y307:Z307"/>
    <mergeCell ref="AA307:AB307"/>
    <mergeCell ref="AC307:AE307"/>
    <mergeCell ref="AF307:AI307"/>
    <mergeCell ref="B308:H308"/>
    <mergeCell ref="I308:J308"/>
    <mergeCell ref="K308:L308"/>
    <mergeCell ref="M308:N308"/>
    <mergeCell ref="O308:P308"/>
    <mergeCell ref="Q308:R308"/>
    <mergeCell ref="AF306:AI306"/>
    <mergeCell ref="B307:H307"/>
    <mergeCell ref="I307:J307"/>
    <mergeCell ref="K307:L307"/>
    <mergeCell ref="M307:N307"/>
    <mergeCell ref="O307:P307"/>
    <mergeCell ref="Q307:R307"/>
    <mergeCell ref="S307:T307"/>
    <mergeCell ref="U307:V307"/>
    <mergeCell ref="W307:X307"/>
    <mergeCell ref="S306:T306"/>
    <mergeCell ref="U306:V306"/>
    <mergeCell ref="W306:X306"/>
    <mergeCell ref="Y306:Z306"/>
    <mergeCell ref="AA306:AB306"/>
    <mergeCell ref="AC306:AE306"/>
    <mergeCell ref="Y309:Z309"/>
    <mergeCell ref="AA309:AB309"/>
    <mergeCell ref="AC309:AE309"/>
    <mergeCell ref="AF309:AI309"/>
    <mergeCell ref="B310:H310"/>
    <mergeCell ref="I310:J310"/>
    <mergeCell ref="K310:L310"/>
    <mergeCell ref="M310:N310"/>
    <mergeCell ref="O310:P310"/>
    <mergeCell ref="Q310:R310"/>
    <mergeCell ref="AF308:AI308"/>
    <mergeCell ref="B309:H309"/>
    <mergeCell ref="I309:J309"/>
    <mergeCell ref="K309:L309"/>
    <mergeCell ref="M309:N309"/>
    <mergeCell ref="O309:P309"/>
    <mergeCell ref="Q309:R309"/>
    <mergeCell ref="S309:T309"/>
    <mergeCell ref="U309:V309"/>
    <mergeCell ref="W309:X309"/>
    <mergeCell ref="S308:T308"/>
    <mergeCell ref="U308:V308"/>
    <mergeCell ref="W308:X308"/>
    <mergeCell ref="Y308:Z308"/>
    <mergeCell ref="AA308:AB308"/>
    <mergeCell ref="AC308:AE308"/>
    <mergeCell ref="Y311:Z311"/>
    <mergeCell ref="AA311:AB311"/>
    <mergeCell ref="AC311:AE311"/>
    <mergeCell ref="AF311:AI311"/>
    <mergeCell ref="AF310:AI310"/>
    <mergeCell ref="B311:H311"/>
    <mergeCell ref="I311:J311"/>
    <mergeCell ref="K311:L311"/>
    <mergeCell ref="M311:N311"/>
    <mergeCell ref="O311:P311"/>
    <mergeCell ref="Q311:R311"/>
    <mergeCell ref="S311:T311"/>
    <mergeCell ref="U311:V311"/>
    <mergeCell ref="W311:X311"/>
    <mergeCell ref="S310:T310"/>
    <mergeCell ref="U310:V310"/>
    <mergeCell ref="W310:X310"/>
    <mergeCell ref="Y310:Z310"/>
    <mergeCell ref="AA310:AB310"/>
    <mergeCell ref="AC310:AE310"/>
  </mergeCells>
  <phoneticPr fontId="46"/>
  <printOptions horizontalCentered="1" verticalCentered="1"/>
  <pageMargins left="0.51181102362204722" right="0.51181102362204722" top="0.51181102362204722" bottom="0.51181102362204722" header="0.39370078740157483" footer="0"/>
  <pageSetup paperSize="9" scale="93" orientation="portrait" r:id="rId1"/>
  <headerFooter>
    <oddHeader>&amp;R&amp;8&amp;P / &amp;N ページ</oddHeader>
  </headerFooter>
  <rowBreaks count="5" manualBreakCount="5">
    <brk id="59" max="16383" man="1"/>
    <brk id="110" max="35" man="1"/>
    <brk id="161" max="35" man="1"/>
    <brk id="212" max="35" man="1"/>
    <brk id="263" max="3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V314"/>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90" t="s">
        <v>91</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582">
        <f>発行依頼書!D7</f>
        <v>0</v>
      </c>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7" ht="15" customHeight="1" x14ac:dyDescent="0.15">
      <c r="A17" s="7"/>
      <c r="B17" s="580" t="s">
        <v>24</v>
      </c>
      <c r="C17" s="580"/>
      <c r="D17" s="580"/>
      <c r="E17" s="580"/>
      <c r="F17" s="580"/>
      <c r="G17" s="8"/>
      <c r="H17" s="582" t="str">
        <f>発行依頼書!D8 &amp; 発行依頼書!F8</f>
        <v/>
      </c>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10"/>
    </row>
    <row r="18" spans="1:47"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7" ht="15" customHeight="1" x14ac:dyDescent="0.15">
      <c r="A19" s="7"/>
      <c r="B19" s="581" t="str">
        <f>IF($AM$32=0,"",IF($AM$32=1,AO$31,IF($AM$32&lt;4,AO$30,AO$29)))</f>
        <v>請負業者</v>
      </c>
      <c r="C19" s="581"/>
      <c r="D19" s="581"/>
      <c r="E19" s="581"/>
      <c r="F19" s="581"/>
      <c r="G19" s="8"/>
      <c r="H19" s="582">
        <f>IF($AM$32=0,"",IF($AM$32=1,AP$31,IF($AM$32&lt;4,AP$30,AP$29)))</f>
        <v>0</v>
      </c>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10"/>
      <c r="AO19" s="145"/>
      <c r="AU19" s="145"/>
    </row>
    <row r="20" spans="1:47"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c r="AU20" s="145"/>
    </row>
    <row r="21" spans="1:47" ht="15" customHeight="1" x14ac:dyDescent="0.15">
      <c r="A21" s="7"/>
      <c r="B21" s="581" t="str">
        <f>IF($AM$32&gt;5,AO$30,IF($AM$32=5,AO$31,IF($AM$32=3,AO$31,"")))</f>
        <v>防水施工業者</v>
      </c>
      <c r="C21" s="581"/>
      <c r="D21" s="581"/>
      <c r="E21" s="581"/>
      <c r="F21" s="581"/>
      <c r="G21" s="8"/>
      <c r="H21" s="582">
        <f>IF($AM$32&gt;5,AP$30,IF($AM$32=5,AP$31,IF($AM$32=3,AP$31,"")))</f>
        <v>0</v>
      </c>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10"/>
      <c r="AO21" s="145"/>
      <c r="AU21" s="145"/>
    </row>
    <row r="22" spans="1:47"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7" ht="15" customHeight="1" x14ac:dyDescent="0.15">
      <c r="A23" s="7"/>
      <c r="B23" s="581" t="str">
        <f>IF($AM$32=7,AO$31,"")</f>
        <v/>
      </c>
      <c r="C23" s="581"/>
      <c r="D23" s="581"/>
      <c r="E23" s="581"/>
      <c r="F23" s="581"/>
      <c r="G23" s="8"/>
      <c r="H23" s="582" t="str">
        <f>IF($AM$32=7,AP$31,"")</f>
        <v/>
      </c>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10"/>
    </row>
    <row r="24" spans="1:47"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7" ht="15" customHeight="1" x14ac:dyDescent="0.15">
      <c r="A25" s="7"/>
      <c r="B25" s="580" t="s">
        <v>93</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7"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7" ht="17.25" customHeight="1" x14ac:dyDescent="0.15">
      <c r="A27" s="7"/>
      <c r="B27" s="690" t="s">
        <v>474</v>
      </c>
      <c r="C27" s="691"/>
      <c r="D27" s="691"/>
      <c r="E27" s="691"/>
      <c r="F27" s="691"/>
      <c r="G27" s="691"/>
      <c r="H27" s="691"/>
      <c r="I27" s="690" t="s">
        <v>473</v>
      </c>
      <c r="J27" s="691"/>
      <c r="K27" s="691"/>
      <c r="L27" s="691"/>
      <c r="M27" s="691"/>
      <c r="N27" s="691"/>
      <c r="O27" s="691"/>
      <c r="P27" s="691"/>
      <c r="Q27" s="691"/>
      <c r="R27" s="691"/>
      <c r="S27" s="691"/>
      <c r="T27" s="691"/>
      <c r="U27" s="691"/>
      <c r="V27" s="691"/>
      <c r="W27" s="691"/>
      <c r="X27" s="691"/>
      <c r="Y27" s="691"/>
      <c r="Z27" s="691"/>
      <c r="AA27" s="691"/>
      <c r="AB27" s="692"/>
      <c r="AC27" s="690" t="s">
        <v>476</v>
      </c>
      <c r="AD27" s="691"/>
      <c r="AE27" s="692"/>
      <c r="AF27" s="691" t="s">
        <v>472</v>
      </c>
      <c r="AG27" s="691"/>
      <c r="AH27" s="691"/>
      <c r="AI27" s="692"/>
      <c r="AJ27" s="10"/>
      <c r="AL27" s="143"/>
      <c r="AM27" s="143"/>
      <c r="AN27" s="143"/>
      <c r="AO27" s="143" t="s">
        <v>516</v>
      </c>
      <c r="AP27" s="143" t="s">
        <v>517</v>
      </c>
    </row>
    <row r="28" spans="1:47" ht="17.25" customHeight="1" x14ac:dyDescent="0.15">
      <c r="A28" s="7"/>
      <c r="B28" s="687" t="str">
        <f>IF(ISBLANK(発行依頼書!C47),"",発行依頼書!C47)</f>
        <v/>
      </c>
      <c r="C28" s="688"/>
      <c r="D28" s="688"/>
      <c r="E28" s="688"/>
      <c r="F28" s="688"/>
      <c r="G28" s="688"/>
      <c r="H28" s="689"/>
      <c r="I28" s="686" t="str">
        <f>IF(ISBLANK(発行依頼書!L47),"",TEXT(発行依頼書!L47,"M/D"))</f>
        <v/>
      </c>
      <c r="J28" s="684"/>
      <c r="K28" s="684" t="str">
        <f>IF(ISBLANK(発行依頼書!M47),"",TEXT(発行依頼書!M47,"M/D"))</f>
        <v/>
      </c>
      <c r="L28" s="684"/>
      <c r="M28" s="684" t="str">
        <f>IF(ISBLANK(発行依頼書!N47),"",TEXT(発行依頼書!N47,"M/D"))</f>
        <v/>
      </c>
      <c r="N28" s="684"/>
      <c r="O28" s="684" t="str">
        <f>IF(ISBLANK(発行依頼書!O47),"",TEXT(発行依頼書!O47,"M/D"))</f>
        <v/>
      </c>
      <c r="P28" s="684"/>
      <c r="Q28" s="684" t="str">
        <f>IF(ISBLANK(発行依頼書!P47),"",TEXT(発行依頼書!P47,"M/D"))</f>
        <v/>
      </c>
      <c r="R28" s="684"/>
      <c r="S28" s="684" t="str">
        <f>IF(ISBLANK(発行依頼書!Q47),"",TEXT(発行依頼書!Q47,"M/D"))</f>
        <v/>
      </c>
      <c r="T28" s="684"/>
      <c r="U28" s="684" t="str">
        <f>IF(ISBLANK(発行依頼書!R47),"",TEXT(発行依頼書!R47,"M/D"))</f>
        <v/>
      </c>
      <c r="V28" s="684"/>
      <c r="W28" s="684" t="str">
        <f>IF(ISBLANK(発行依頼書!S47),"",TEXT(発行依頼書!S47,"M/D"))</f>
        <v/>
      </c>
      <c r="X28" s="684"/>
      <c r="Y28" s="684" t="str">
        <f>IF(ISBLANK(発行依頼書!T47),"",TEXT(発行依頼書!T47,"M/D"))</f>
        <v/>
      </c>
      <c r="Z28" s="684"/>
      <c r="AA28" s="684" t="str">
        <f>IF(ISBLANK(発行依頼書!U47),"",TEXT(発行依頼書!U47,"M/D"))</f>
        <v/>
      </c>
      <c r="AB28" s="685"/>
      <c r="AC28" s="686"/>
      <c r="AD28" s="684"/>
      <c r="AE28" s="685"/>
      <c r="AF28" s="681" t="str">
        <f>IF(ISBLANK(発行依頼書!I47),"",発行依頼書!I47)</f>
        <v/>
      </c>
      <c r="AG28" s="682"/>
      <c r="AH28" s="682"/>
      <c r="AI28" s="683"/>
      <c r="AJ28" s="10"/>
      <c r="AL28" s="143"/>
      <c r="AM28" s="143"/>
      <c r="AN28" s="143"/>
      <c r="AO28" s="143"/>
      <c r="AP28" s="143"/>
    </row>
    <row r="29" spans="1:47" ht="17.25" customHeight="1" x14ac:dyDescent="0.15">
      <c r="A29" s="7"/>
      <c r="B29" s="670" t="str">
        <f>IF(ISBLANK(発行依頼書!F47),"",発行依頼書!F47)</f>
        <v/>
      </c>
      <c r="C29" s="663"/>
      <c r="D29" s="663"/>
      <c r="E29" s="663"/>
      <c r="F29" s="663"/>
      <c r="G29" s="663"/>
      <c r="H29" s="671"/>
      <c r="I29" s="680" t="str">
        <f>IF(ISBLANK(発行依頼書!L48),"",発行依頼書!L48)</f>
        <v/>
      </c>
      <c r="J29" s="678"/>
      <c r="K29" s="678" t="str">
        <f>IF(ISBLANK(発行依頼書!M48),"",発行依頼書!M48)</f>
        <v/>
      </c>
      <c r="L29" s="678"/>
      <c r="M29" s="678" t="str">
        <f>IF(ISBLANK(発行依頼書!N48),"",発行依頼書!N48)</f>
        <v/>
      </c>
      <c r="N29" s="678"/>
      <c r="O29" s="678" t="str">
        <f>IF(ISBLANK(発行依頼書!O48),"",発行依頼書!O48)</f>
        <v/>
      </c>
      <c r="P29" s="678"/>
      <c r="Q29" s="678" t="str">
        <f>IF(ISBLANK(発行依頼書!P48),"",発行依頼書!P48)</f>
        <v/>
      </c>
      <c r="R29" s="678"/>
      <c r="S29" s="678" t="str">
        <f>IF(ISBLANK(発行依頼書!Q48),"",発行依頼書!Q48)</f>
        <v/>
      </c>
      <c r="T29" s="678"/>
      <c r="U29" s="678" t="str">
        <f>IF(ISBLANK(発行依頼書!R48),"",発行依頼書!R48)</f>
        <v/>
      </c>
      <c r="V29" s="678"/>
      <c r="W29" s="678" t="str">
        <f>IF(ISBLANK(発行依頼書!S48),"",発行依頼書!S48)</f>
        <v/>
      </c>
      <c r="X29" s="678"/>
      <c r="Y29" s="678" t="str">
        <f>IF(ISBLANK(発行依頼書!T48),"",発行依頼書!T48)</f>
        <v/>
      </c>
      <c r="Z29" s="678"/>
      <c r="AA29" s="678" t="str">
        <f>IF(ISBLANK(発行依頼書!U48),"",発行依頼書!U48)</f>
        <v/>
      </c>
      <c r="AB29" s="679"/>
      <c r="AC29" s="680" t="str">
        <f>IF(ISBLANK(発行依頼書!W48),"",発行依頼書!W48)</f>
        <v/>
      </c>
      <c r="AD29" s="678"/>
      <c r="AE29" s="679"/>
      <c r="AF29" s="662" t="str">
        <f>IF(ISBLANK(発行依頼書!X47),"",発行依頼書!X47)</f>
        <v/>
      </c>
      <c r="AG29" s="663"/>
      <c r="AH29" s="663"/>
      <c r="AI29" s="664"/>
      <c r="AJ29" s="10"/>
      <c r="AL29" s="143" t="s">
        <v>513</v>
      </c>
      <c r="AM29" s="143">
        <f>IF(AN29&gt;0,4,0)</f>
        <v>4</v>
      </c>
      <c r="AN29" s="143">
        <f>IF(RIGHT(発行依頼書!$Q$34,2)="り）",2,IF(RIGHT(発行依頼書!$Q$34,2)="し）",1,0))</f>
        <v>2</v>
      </c>
      <c r="AO29" s="144" t="str">
        <f>発行依頼書!K13</f>
        <v>請負業者</v>
      </c>
      <c r="AP29" s="143">
        <f>IF(AN29=2,発行依頼書!D13,"")</f>
        <v>0</v>
      </c>
    </row>
    <row r="30" spans="1:47" ht="17.25" customHeight="1" x14ac:dyDescent="0.15">
      <c r="A30" s="7"/>
      <c r="B30" s="675" t="str">
        <f>IF(ISBLANK(発行依頼書!C49),"",発行依頼書!C49)</f>
        <v/>
      </c>
      <c r="C30" s="676"/>
      <c r="D30" s="676"/>
      <c r="E30" s="676"/>
      <c r="F30" s="676"/>
      <c r="G30" s="676"/>
      <c r="H30" s="677"/>
      <c r="I30" s="674" t="str">
        <f>IF(ISBLANK(発行依頼書!L49),"",TEXT(発行依頼書!L49,"M/D"))</f>
        <v/>
      </c>
      <c r="J30" s="672"/>
      <c r="K30" s="672" t="str">
        <f>IF(ISBLANK(発行依頼書!M49),"",TEXT(発行依頼書!M49,"M/D"))</f>
        <v/>
      </c>
      <c r="L30" s="672"/>
      <c r="M30" s="672" t="str">
        <f>IF(ISBLANK(発行依頼書!N49),"",TEXT(発行依頼書!N49,"M/D"))</f>
        <v/>
      </c>
      <c r="N30" s="672"/>
      <c r="O30" s="672" t="str">
        <f>IF(ISBLANK(発行依頼書!O49),"",TEXT(発行依頼書!O49,"M/D"))</f>
        <v/>
      </c>
      <c r="P30" s="672"/>
      <c r="Q30" s="672" t="str">
        <f>IF(ISBLANK(発行依頼書!P49),"",TEXT(発行依頼書!P49,"M/D"))</f>
        <v/>
      </c>
      <c r="R30" s="672"/>
      <c r="S30" s="672" t="str">
        <f>IF(ISBLANK(発行依頼書!Q49),"",TEXT(発行依頼書!Q49,"M/D"))</f>
        <v/>
      </c>
      <c r="T30" s="672"/>
      <c r="U30" s="672" t="str">
        <f>IF(ISBLANK(発行依頼書!R49),"",TEXT(発行依頼書!R49,"M/D"))</f>
        <v/>
      </c>
      <c r="V30" s="672"/>
      <c r="W30" s="672" t="str">
        <f>IF(ISBLANK(発行依頼書!S49),"",TEXT(発行依頼書!S49,"M/D"))</f>
        <v/>
      </c>
      <c r="X30" s="672"/>
      <c r="Y30" s="672" t="str">
        <f>IF(ISBLANK(発行依頼書!T49),"",TEXT(発行依頼書!T49,"M/D"))</f>
        <v/>
      </c>
      <c r="Z30" s="672"/>
      <c r="AA30" s="672" t="str">
        <f>IF(ISBLANK(発行依頼書!U49),"",TEXT(発行依頼書!U49,"M/D"))</f>
        <v/>
      </c>
      <c r="AB30" s="673"/>
      <c r="AC30" s="674"/>
      <c r="AD30" s="672"/>
      <c r="AE30" s="673"/>
      <c r="AF30" s="667" t="str">
        <f>IF(ISBLANK(発行依頼書!I49),"",発行依頼書!I49)</f>
        <v/>
      </c>
      <c r="AG30" s="668"/>
      <c r="AH30" s="668"/>
      <c r="AI30" s="669"/>
      <c r="AJ30" s="10"/>
      <c r="AL30" s="143" t="s">
        <v>514</v>
      </c>
      <c r="AM30" s="143">
        <f>IF(AN30&gt;0,2,0)</f>
        <v>2</v>
      </c>
      <c r="AN30" s="143">
        <f>IF(RIGHT(発行依頼書!$T$34,2)="り）",2,IF(RIGHT(発行依頼書!$T$34,2)="し）",1,0))</f>
        <v>2</v>
      </c>
      <c r="AO30" s="144" t="str">
        <f>発行依頼書!K17</f>
        <v>防水施工業者</v>
      </c>
      <c r="AP30" s="143">
        <f>IF(AN30=2,発行依頼書!D17,"")</f>
        <v>0</v>
      </c>
    </row>
    <row r="31" spans="1:47" ht="17.25" customHeight="1" x14ac:dyDescent="0.15">
      <c r="A31" s="7"/>
      <c r="B31" s="670" t="str">
        <f>IF(ISBLANK(発行依頼書!F49),"",発行依頼書!F49)</f>
        <v/>
      </c>
      <c r="C31" s="663"/>
      <c r="D31" s="663"/>
      <c r="E31" s="663"/>
      <c r="F31" s="663"/>
      <c r="G31" s="663"/>
      <c r="H31" s="671"/>
      <c r="I31" s="680" t="str">
        <f>IF(ISBLANK(発行依頼書!L50),"",発行依頼書!L50)</f>
        <v/>
      </c>
      <c r="J31" s="678"/>
      <c r="K31" s="678" t="str">
        <f>IF(ISBLANK(発行依頼書!M50),"",発行依頼書!M50)</f>
        <v/>
      </c>
      <c r="L31" s="678"/>
      <c r="M31" s="678" t="str">
        <f>IF(ISBLANK(発行依頼書!N50),"",発行依頼書!N50)</f>
        <v/>
      </c>
      <c r="N31" s="678"/>
      <c r="O31" s="678" t="str">
        <f>IF(ISBLANK(発行依頼書!O50),"",発行依頼書!O50)</f>
        <v/>
      </c>
      <c r="P31" s="678"/>
      <c r="Q31" s="678" t="str">
        <f>IF(ISBLANK(発行依頼書!P50),"",発行依頼書!P50)</f>
        <v/>
      </c>
      <c r="R31" s="678"/>
      <c r="S31" s="678" t="str">
        <f>IF(ISBLANK(発行依頼書!Q50),"",発行依頼書!Q50)</f>
        <v/>
      </c>
      <c r="T31" s="678"/>
      <c r="U31" s="678" t="str">
        <f>IF(ISBLANK(発行依頼書!R50),"",発行依頼書!R50)</f>
        <v/>
      </c>
      <c r="V31" s="678"/>
      <c r="W31" s="678" t="str">
        <f>IF(ISBLANK(発行依頼書!S50),"",発行依頼書!S50)</f>
        <v/>
      </c>
      <c r="X31" s="678"/>
      <c r="Y31" s="678" t="str">
        <f>IF(ISBLANK(発行依頼書!T50),"",発行依頼書!T50)</f>
        <v/>
      </c>
      <c r="Z31" s="678"/>
      <c r="AA31" s="678" t="str">
        <f>IF(ISBLANK(発行依頼書!U50),"",発行依頼書!U50)</f>
        <v/>
      </c>
      <c r="AB31" s="679"/>
      <c r="AC31" s="680" t="str">
        <f>IF(ISBLANK(発行依頼書!W50),"",発行依頼書!W50)</f>
        <v/>
      </c>
      <c r="AD31" s="678"/>
      <c r="AE31" s="679"/>
      <c r="AF31" s="662" t="str">
        <f>IF(ISBLANK(発行依頼書!X49),"",発行依頼書!X49)</f>
        <v/>
      </c>
      <c r="AG31" s="663"/>
      <c r="AH31" s="663"/>
      <c r="AI31" s="664"/>
      <c r="AJ31" s="10"/>
      <c r="AL31" s="143" t="s">
        <v>515</v>
      </c>
      <c r="AM31" s="143">
        <f>IF(AN31&gt;0,1,0)</f>
        <v>0</v>
      </c>
      <c r="AN31" s="143">
        <f>IF(RIGHT(発行依頼書!$W$34,2)="り）",2,IF(RIGHT(発行依頼書!$W$34,2)="し）",1,0))</f>
        <v>0</v>
      </c>
      <c r="AO31" s="144">
        <f>発行依頼書!K21</f>
        <v>0</v>
      </c>
      <c r="AP31" s="143" t="str">
        <f>IF(AN31=2,発行依頼書!D21,"")</f>
        <v/>
      </c>
    </row>
    <row r="32" spans="1:47" ht="17.25" customHeight="1" x14ac:dyDescent="0.15">
      <c r="A32" s="7"/>
      <c r="B32" s="675" t="str">
        <f>IF(ISBLANK(発行依頼書!C51),"",発行依頼書!C51)</f>
        <v/>
      </c>
      <c r="C32" s="676"/>
      <c r="D32" s="676"/>
      <c r="E32" s="676"/>
      <c r="F32" s="676"/>
      <c r="G32" s="676"/>
      <c r="H32" s="677"/>
      <c r="I32" s="674" t="str">
        <f>IF(ISBLANK(発行依頼書!L51),"",TEXT(発行依頼書!L51,"M/D"))</f>
        <v/>
      </c>
      <c r="J32" s="672"/>
      <c r="K32" s="672" t="str">
        <f>IF(ISBLANK(発行依頼書!M51),"",TEXT(発行依頼書!M51,"M/D"))</f>
        <v/>
      </c>
      <c r="L32" s="672"/>
      <c r="M32" s="672" t="str">
        <f>IF(ISBLANK(発行依頼書!N51),"",TEXT(発行依頼書!N51,"M/D"))</f>
        <v/>
      </c>
      <c r="N32" s="672"/>
      <c r="O32" s="672" t="str">
        <f>IF(ISBLANK(発行依頼書!O51),"",TEXT(発行依頼書!O51,"M/D"))</f>
        <v/>
      </c>
      <c r="P32" s="672"/>
      <c r="Q32" s="672" t="str">
        <f>IF(ISBLANK(発行依頼書!P51),"",TEXT(発行依頼書!P51,"M/D"))</f>
        <v/>
      </c>
      <c r="R32" s="672"/>
      <c r="S32" s="672" t="str">
        <f>IF(ISBLANK(発行依頼書!Q51),"",TEXT(発行依頼書!Q51,"M/D"))</f>
        <v/>
      </c>
      <c r="T32" s="672"/>
      <c r="U32" s="672" t="str">
        <f>IF(ISBLANK(発行依頼書!R51),"",TEXT(発行依頼書!R51,"M/D"))</f>
        <v/>
      </c>
      <c r="V32" s="672"/>
      <c r="W32" s="672" t="str">
        <f>IF(ISBLANK(発行依頼書!S51),"",TEXT(発行依頼書!S51,"M/D"))</f>
        <v/>
      </c>
      <c r="X32" s="672"/>
      <c r="Y32" s="672" t="str">
        <f>IF(ISBLANK(発行依頼書!T51),"",TEXT(発行依頼書!T51,"M/D"))</f>
        <v/>
      </c>
      <c r="Z32" s="672"/>
      <c r="AA32" s="672" t="str">
        <f>IF(ISBLANK(発行依頼書!U51),"",TEXT(発行依頼書!U51,"M/D"))</f>
        <v/>
      </c>
      <c r="AB32" s="673"/>
      <c r="AC32" s="674"/>
      <c r="AD32" s="672"/>
      <c r="AE32" s="673"/>
      <c r="AF32" s="667" t="str">
        <f>IF(ISBLANK(発行依頼書!I51),"",発行依頼書!I51)</f>
        <v/>
      </c>
      <c r="AG32" s="668"/>
      <c r="AH32" s="668"/>
      <c r="AI32" s="669"/>
      <c r="AJ32" s="10"/>
      <c r="AL32" s="143" t="s">
        <v>518</v>
      </c>
      <c r="AM32" s="143">
        <f>SUM(AM29:AM31)</f>
        <v>6</v>
      </c>
      <c r="AN32" s="143"/>
      <c r="AO32" s="143"/>
      <c r="AP32" s="143"/>
    </row>
    <row r="33" spans="1:36" ht="17.25" customHeight="1" x14ac:dyDescent="0.15">
      <c r="A33" s="7"/>
      <c r="B33" s="670" t="str">
        <f>IF(ISBLANK(発行依頼書!F51),"",発行依頼書!F51)</f>
        <v/>
      </c>
      <c r="C33" s="663"/>
      <c r="D33" s="663"/>
      <c r="E33" s="663"/>
      <c r="F33" s="663"/>
      <c r="G33" s="663"/>
      <c r="H33" s="671"/>
      <c r="I33" s="680" t="str">
        <f>IF(ISBLANK(発行依頼書!L52),"",発行依頼書!L52)</f>
        <v/>
      </c>
      <c r="J33" s="678"/>
      <c r="K33" s="678" t="str">
        <f>IF(ISBLANK(発行依頼書!M52),"",発行依頼書!M52)</f>
        <v/>
      </c>
      <c r="L33" s="678"/>
      <c r="M33" s="678" t="str">
        <f>IF(ISBLANK(発行依頼書!N52),"",発行依頼書!N52)</f>
        <v/>
      </c>
      <c r="N33" s="678"/>
      <c r="O33" s="678" t="str">
        <f>IF(ISBLANK(発行依頼書!O52),"",発行依頼書!O52)</f>
        <v/>
      </c>
      <c r="P33" s="678"/>
      <c r="Q33" s="678" t="str">
        <f>IF(ISBLANK(発行依頼書!P52),"",発行依頼書!P52)</f>
        <v/>
      </c>
      <c r="R33" s="678"/>
      <c r="S33" s="678" t="str">
        <f>IF(ISBLANK(発行依頼書!Q52),"",発行依頼書!Q52)</f>
        <v/>
      </c>
      <c r="T33" s="678"/>
      <c r="U33" s="678" t="str">
        <f>IF(ISBLANK(発行依頼書!R52),"",発行依頼書!R52)</f>
        <v/>
      </c>
      <c r="V33" s="678"/>
      <c r="W33" s="678" t="str">
        <f>IF(ISBLANK(発行依頼書!S52),"",発行依頼書!S52)</f>
        <v/>
      </c>
      <c r="X33" s="678"/>
      <c r="Y33" s="678" t="str">
        <f>IF(ISBLANK(発行依頼書!T52),"",発行依頼書!T52)</f>
        <v/>
      </c>
      <c r="Z33" s="678"/>
      <c r="AA33" s="678" t="str">
        <f>IF(ISBLANK(発行依頼書!U52),"",発行依頼書!U52)</f>
        <v/>
      </c>
      <c r="AB33" s="679"/>
      <c r="AC33" s="680" t="str">
        <f>IF(ISBLANK(発行依頼書!W52),"",発行依頼書!W52)</f>
        <v/>
      </c>
      <c r="AD33" s="678"/>
      <c r="AE33" s="679"/>
      <c r="AF33" s="662" t="str">
        <f>IF(ISBLANK(発行依頼書!X51),"",発行依頼書!X51)</f>
        <v/>
      </c>
      <c r="AG33" s="663"/>
      <c r="AH33" s="663"/>
      <c r="AI33" s="664"/>
      <c r="AJ33" s="10"/>
    </row>
    <row r="34" spans="1:36" ht="17.25" customHeight="1" x14ac:dyDescent="0.15">
      <c r="A34" s="7"/>
      <c r="B34" s="675" t="str">
        <f>IF(ISBLANK(発行依頼書!C53),"",発行依頼書!C53)</f>
        <v/>
      </c>
      <c r="C34" s="676"/>
      <c r="D34" s="676"/>
      <c r="E34" s="676"/>
      <c r="F34" s="676"/>
      <c r="G34" s="676"/>
      <c r="H34" s="677"/>
      <c r="I34" s="674" t="str">
        <f>IF(ISBLANK(発行依頼書!L53),"",TEXT(発行依頼書!L53,"M/D"))</f>
        <v/>
      </c>
      <c r="J34" s="672"/>
      <c r="K34" s="672" t="str">
        <f>IF(ISBLANK(発行依頼書!M53),"",TEXT(発行依頼書!M53,"M/D"))</f>
        <v/>
      </c>
      <c r="L34" s="672"/>
      <c r="M34" s="672" t="str">
        <f>IF(ISBLANK(発行依頼書!N53),"",TEXT(発行依頼書!N53,"M/D"))</f>
        <v/>
      </c>
      <c r="N34" s="672"/>
      <c r="O34" s="672" t="str">
        <f>IF(ISBLANK(発行依頼書!O53),"",TEXT(発行依頼書!O53,"M/D"))</f>
        <v/>
      </c>
      <c r="P34" s="672"/>
      <c r="Q34" s="672" t="str">
        <f>IF(ISBLANK(発行依頼書!P53),"",TEXT(発行依頼書!P53,"M/D"))</f>
        <v/>
      </c>
      <c r="R34" s="672"/>
      <c r="S34" s="672" t="str">
        <f>IF(ISBLANK(発行依頼書!Q53),"",TEXT(発行依頼書!Q53,"M/D"))</f>
        <v/>
      </c>
      <c r="T34" s="672"/>
      <c r="U34" s="672" t="str">
        <f>IF(ISBLANK(発行依頼書!R53),"",TEXT(発行依頼書!R53,"M/D"))</f>
        <v/>
      </c>
      <c r="V34" s="672"/>
      <c r="W34" s="672" t="str">
        <f>IF(ISBLANK(発行依頼書!S53),"",TEXT(発行依頼書!S53,"M/D"))</f>
        <v/>
      </c>
      <c r="X34" s="672"/>
      <c r="Y34" s="672" t="str">
        <f>IF(ISBLANK(発行依頼書!T53),"",TEXT(発行依頼書!T53,"M/D"))</f>
        <v/>
      </c>
      <c r="Z34" s="672"/>
      <c r="AA34" s="672" t="str">
        <f>IF(ISBLANK(発行依頼書!U53),"",TEXT(発行依頼書!U53,"M/D"))</f>
        <v/>
      </c>
      <c r="AB34" s="673"/>
      <c r="AC34" s="674"/>
      <c r="AD34" s="672"/>
      <c r="AE34" s="673"/>
      <c r="AF34" s="667" t="str">
        <f>IF(ISBLANK(発行依頼書!I53),"",発行依頼書!I53)</f>
        <v/>
      </c>
      <c r="AG34" s="668"/>
      <c r="AH34" s="668"/>
      <c r="AI34" s="669"/>
      <c r="AJ34" s="10"/>
    </row>
    <row r="35" spans="1:36" ht="17.25" customHeight="1" x14ac:dyDescent="0.15">
      <c r="A35" s="7"/>
      <c r="B35" s="670" t="str">
        <f>IF(ISBLANK(発行依頼書!F53),"",発行依頼書!F53)</f>
        <v/>
      </c>
      <c r="C35" s="663"/>
      <c r="D35" s="663"/>
      <c r="E35" s="663"/>
      <c r="F35" s="663"/>
      <c r="G35" s="663"/>
      <c r="H35" s="671"/>
      <c r="I35" s="680" t="str">
        <f>IF(ISBLANK(発行依頼書!L54),"",発行依頼書!L54)</f>
        <v/>
      </c>
      <c r="J35" s="678"/>
      <c r="K35" s="678" t="str">
        <f>IF(ISBLANK(発行依頼書!M54),"",発行依頼書!M54)</f>
        <v/>
      </c>
      <c r="L35" s="678"/>
      <c r="M35" s="678" t="str">
        <f>IF(ISBLANK(発行依頼書!N54),"",発行依頼書!N54)</f>
        <v/>
      </c>
      <c r="N35" s="678"/>
      <c r="O35" s="678" t="str">
        <f>IF(ISBLANK(発行依頼書!O54),"",発行依頼書!O54)</f>
        <v/>
      </c>
      <c r="P35" s="678"/>
      <c r="Q35" s="678" t="str">
        <f>IF(ISBLANK(発行依頼書!P54),"",発行依頼書!P54)</f>
        <v/>
      </c>
      <c r="R35" s="678"/>
      <c r="S35" s="678" t="str">
        <f>IF(ISBLANK(発行依頼書!Q54),"",発行依頼書!Q54)</f>
        <v/>
      </c>
      <c r="T35" s="678"/>
      <c r="U35" s="678" t="str">
        <f>IF(ISBLANK(発行依頼書!R54),"",発行依頼書!R54)</f>
        <v/>
      </c>
      <c r="V35" s="678"/>
      <c r="W35" s="678" t="str">
        <f>IF(ISBLANK(発行依頼書!S54),"",発行依頼書!S54)</f>
        <v/>
      </c>
      <c r="X35" s="678"/>
      <c r="Y35" s="678" t="str">
        <f>IF(ISBLANK(発行依頼書!T54),"",発行依頼書!T54)</f>
        <v/>
      </c>
      <c r="Z35" s="678"/>
      <c r="AA35" s="678" t="str">
        <f>IF(ISBLANK(発行依頼書!U54),"",発行依頼書!U54)</f>
        <v/>
      </c>
      <c r="AB35" s="679"/>
      <c r="AC35" s="680" t="str">
        <f>IF(ISBLANK(発行依頼書!W54),"",発行依頼書!W54)</f>
        <v/>
      </c>
      <c r="AD35" s="678"/>
      <c r="AE35" s="679"/>
      <c r="AF35" s="662" t="str">
        <f>IF(ISBLANK(発行依頼書!X53),"",発行依頼書!X53)</f>
        <v/>
      </c>
      <c r="AG35" s="663"/>
      <c r="AH35" s="663"/>
      <c r="AI35" s="664"/>
      <c r="AJ35" s="10"/>
    </row>
    <row r="36" spans="1:36" ht="17.25" customHeight="1" x14ac:dyDescent="0.15">
      <c r="A36" s="7"/>
      <c r="B36" s="675" t="str">
        <f>IF(ISBLANK(発行依頼書!C55),"",発行依頼書!C55)</f>
        <v/>
      </c>
      <c r="C36" s="676"/>
      <c r="D36" s="676"/>
      <c r="E36" s="676"/>
      <c r="F36" s="676"/>
      <c r="G36" s="676"/>
      <c r="H36" s="677"/>
      <c r="I36" s="674" t="str">
        <f>IF(ISBLANK(発行依頼書!L55),"",TEXT(発行依頼書!L55,"M/D"))</f>
        <v/>
      </c>
      <c r="J36" s="672"/>
      <c r="K36" s="672" t="str">
        <f>IF(ISBLANK(発行依頼書!M55),"",TEXT(発行依頼書!M55,"M/D"))</f>
        <v/>
      </c>
      <c r="L36" s="672"/>
      <c r="M36" s="672" t="str">
        <f>IF(ISBLANK(発行依頼書!N55),"",TEXT(発行依頼書!N55,"M/D"))</f>
        <v/>
      </c>
      <c r="N36" s="672"/>
      <c r="O36" s="672" t="str">
        <f>IF(ISBLANK(発行依頼書!O55),"",TEXT(発行依頼書!O55,"M/D"))</f>
        <v/>
      </c>
      <c r="P36" s="672"/>
      <c r="Q36" s="672" t="str">
        <f>IF(ISBLANK(発行依頼書!P55),"",TEXT(発行依頼書!P55,"M/D"))</f>
        <v/>
      </c>
      <c r="R36" s="672"/>
      <c r="S36" s="672" t="str">
        <f>IF(ISBLANK(発行依頼書!Q55),"",TEXT(発行依頼書!Q55,"M/D"))</f>
        <v/>
      </c>
      <c r="T36" s="672"/>
      <c r="U36" s="672" t="str">
        <f>IF(ISBLANK(発行依頼書!R55),"",TEXT(発行依頼書!R55,"M/D"))</f>
        <v/>
      </c>
      <c r="V36" s="672"/>
      <c r="W36" s="672" t="str">
        <f>IF(ISBLANK(発行依頼書!S55),"",TEXT(発行依頼書!S55,"M/D"))</f>
        <v/>
      </c>
      <c r="X36" s="672"/>
      <c r="Y36" s="672" t="str">
        <f>IF(ISBLANK(発行依頼書!T55),"",TEXT(発行依頼書!T55,"M/D"))</f>
        <v/>
      </c>
      <c r="Z36" s="672"/>
      <c r="AA36" s="672" t="str">
        <f>IF(ISBLANK(発行依頼書!U55),"",TEXT(発行依頼書!U55,"M/D"))</f>
        <v/>
      </c>
      <c r="AB36" s="673"/>
      <c r="AC36" s="674"/>
      <c r="AD36" s="672"/>
      <c r="AE36" s="673"/>
      <c r="AF36" s="667" t="str">
        <f>IF(ISBLANK(発行依頼書!I55),"",発行依頼書!I55)</f>
        <v/>
      </c>
      <c r="AG36" s="668"/>
      <c r="AH36" s="668"/>
      <c r="AI36" s="669"/>
      <c r="AJ36" s="10"/>
    </row>
    <row r="37" spans="1:36" ht="17.25" customHeight="1" x14ac:dyDescent="0.15">
      <c r="A37" s="7"/>
      <c r="B37" s="670" t="str">
        <f>IF(ISBLANK(発行依頼書!F55),"",発行依頼書!F55)</f>
        <v/>
      </c>
      <c r="C37" s="663"/>
      <c r="D37" s="663"/>
      <c r="E37" s="663"/>
      <c r="F37" s="663"/>
      <c r="G37" s="663"/>
      <c r="H37" s="671"/>
      <c r="I37" s="680" t="str">
        <f>IF(ISBLANK(発行依頼書!L56),"",発行依頼書!L56)</f>
        <v/>
      </c>
      <c r="J37" s="678"/>
      <c r="K37" s="678" t="str">
        <f>IF(ISBLANK(発行依頼書!M56),"",発行依頼書!M56)</f>
        <v/>
      </c>
      <c r="L37" s="678"/>
      <c r="M37" s="678" t="str">
        <f>IF(ISBLANK(発行依頼書!N56),"",発行依頼書!N56)</f>
        <v/>
      </c>
      <c r="N37" s="678"/>
      <c r="O37" s="678" t="str">
        <f>IF(ISBLANK(発行依頼書!O56),"",発行依頼書!O56)</f>
        <v/>
      </c>
      <c r="P37" s="678"/>
      <c r="Q37" s="678" t="str">
        <f>IF(ISBLANK(発行依頼書!P56),"",発行依頼書!P56)</f>
        <v/>
      </c>
      <c r="R37" s="678"/>
      <c r="S37" s="678" t="str">
        <f>IF(ISBLANK(発行依頼書!Q56),"",発行依頼書!Q56)</f>
        <v/>
      </c>
      <c r="T37" s="678"/>
      <c r="U37" s="678" t="str">
        <f>IF(ISBLANK(発行依頼書!R56),"",発行依頼書!R56)</f>
        <v/>
      </c>
      <c r="V37" s="678"/>
      <c r="W37" s="678" t="str">
        <f>IF(ISBLANK(発行依頼書!S56),"",発行依頼書!S56)</f>
        <v/>
      </c>
      <c r="X37" s="678"/>
      <c r="Y37" s="678" t="str">
        <f>IF(ISBLANK(発行依頼書!T56),"",発行依頼書!T56)</f>
        <v/>
      </c>
      <c r="Z37" s="678"/>
      <c r="AA37" s="678" t="str">
        <f>IF(ISBLANK(発行依頼書!U56),"",発行依頼書!U56)</f>
        <v/>
      </c>
      <c r="AB37" s="679"/>
      <c r="AC37" s="680" t="str">
        <f>IF(ISBLANK(発行依頼書!W56),"",発行依頼書!W56)</f>
        <v/>
      </c>
      <c r="AD37" s="678"/>
      <c r="AE37" s="679"/>
      <c r="AF37" s="662" t="str">
        <f>IF(ISBLANK(発行依頼書!X55),"",発行依頼書!X55)</f>
        <v/>
      </c>
      <c r="AG37" s="663"/>
      <c r="AH37" s="663"/>
      <c r="AI37" s="664"/>
      <c r="AJ37" s="10"/>
    </row>
    <row r="38" spans="1:36" ht="17.25" customHeight="1" x14ac:dyDescent="0.15">
      <c r="A38" s="7"/>
      <c r="B38" s="675" t="str">
        <f>IF(ISBLANK(発行依頼書!C57),"",発行依頼書!C57)</f>
        <v/>
      </c>
      <c r="C38" s="676"/>
      <c r="D38" s="676"/>
      <c r="E38" s="676"/>
      <c r="F38" s="676"/>
      <c r="G38" s="676"/>
      <c r="H38" s="677"/>
      <c r="I38" s="674" t="str">
        <f>IF(ISBLANK(発行依頼書!L57),"",TEXT(発行依頼書!L57,"M/D"))</f>
        <v/>
      </c>
      <c r="J38" s="672"/>
      <c r="K38" s="672" t="str">
        <f>IF(ISBLANK(発行依頼書!M57),"",TEXT(発行依頼書!M57,"M/D"))</f>
        <v/>
      </c>
      <c r="L38" s="672"/>
      <c r="M38" s="672" t="str">
        <f>IF(ISBLANK(発行依頼書!N57),"",TEXT(発行依頼書!N57,"M/D"))</f>
        <v/>
      </c>
      <c r="N38" s="672"/>
      <c r="O38" s="672" t="str">
        <f>IF(ISBLANK(発行依頼書!O57),"",TEXT(発行依頼書!O57,"M/D"))</f>
        <v/>
      </c>
      <c r="P38" s="672"/>
      <c r="Q38" s="672" t="str">
        <f>IF(ISBLANK(発行依頼書!P57),"",TEXT(発行依頼書!P57,"M/D"))</f>
        <v/>
      </c>
      <c r="R38" s="672"/>
      <c r="S38" s="672" t="str">
        <f>IF(ISBLANK(発行依頼書!Q57),"",TEXT(発行依頼書!Q57,"M/D"))</f>
        <v/>
      </c>
      <c r="T38" s="672"/>
      <c r="U38" s="672" t="str">
        <f>IF(ISBLANK(発行依頼書!R57),"",TEXT(発行依頼書!R57,"M/D"))</f>
        <v/>
      </c>
      <c r="V38" s="672"/>
      <c r="W38" s="672" t="str">
        <f>IF(ISBLANK(発行依頼書!S57),"",TEXT(発行依頼書!S57,"M/D"))</f>
        <v/>
      </c>
      <c r="X38" s="672"/>
      <c r="Y38" s="672" t="str">
        <f>IF(ISBLANK(発行依頼書!T57),"",TEXT(発行依頼書!T57,"M/D"))</f>
        <v/>
      </c>
      <c r="Z38" s="672"/>
      <c r="AA38" s="672" t="str">
        <f>IF(ISBLANK(発行依頼書!U57),"",TEXT(発行依頼書!U57,"M/D"))</f>
        <v/>
      </c>
      <c r="AB38" s="673"/>
      <c r="AC38" s="674"/>
      <c r="AD38" s="672"/>
      <c r="AE38" s="673"/>
      <c r="AF38" s="667" t="str">
        <f>IF(ISBLANK(発行依頼書!I57),"",発行依頼書!I57)</f>
        <v/>
      </c>
      <c r="AG38" s="668"/>
      <c r="AH38" s="668"/>
      <c r="AI38" s="669"/>
      <c r="AJ38" s="10"/>
    </row>
    <row r="39" spans="1:36" ht="17.25" customHeight="1" x14ac:dyDescent="0.15">
      <c r="A39" s="7"/>
      <c r="B39" s="670" t="str">
        <f>IF(ISBLANK(発行依頼書!F57),"",発行依頼書!F57)</f>
        <v/>
      </c>
      <c r="C39" s="663"/>
      <c r="D39" s="663"/>
      <c r="E39" s="663"/>
      <c r="F39" s="663"/>
      <c r="G39" s="663"/>
      <c r="H39" s="671"/>
      <c r="I39" s="680" t="str">
        <f>IF(ISBLANK(発行依頼書!L58),"",発行依頼書!L58)</f>
        <v/>
      </c>
      <c r="J39" s="678"/>
      <c r="K39" s="678" t="str">
        <f>IF(ISBLANK(発行依頼書!M58),"",発行依頼書!M58)</f>
        <v/>
      </c>
      <c r="L39" s="678"/>
      <c r="M39" s="678" t="str">
        <f>IF(ISBLANK(発行依頼書!N58),"",発行依頼書!N58)</f>
        <v/>
      </c>
      <c r="N39" s="678"/>
      <c r="O39" s="678" t="str">
        <f>IF(ISBLANK(発行依頼書!O58),"",発行依頼書!O58)</f>
        <v/>
      </c>
      <c r="P39" s="678"/>
      <c r="Q39" s="678" t="str">
        <f>IF(ISBLANK(発行依頼書!P58),"",発行依頼書!P58)</f>
        <v/>
      </c>
      <c r="R39" s="678"/>
      <c r="S39" s="678" t="str">
        <f>IF(ISBLANK(発行依頼書!Q58),"",発行依頼書!Q58)</f>
        <v/>
      </c>
      <c r="T39" s="678"/>
      <c r="U39" s="678" t="str">
        <f>IF(ISBLANK(発行依頼書!R58),"",発行依頼書!R58)</f>
        <v/>
      </c>
      <c r="V39" s="678"/>
      <c r="W39" s="678" t="str">
        <f>IF(ISBLANK(発行依頼書!S58),"",発行依頼書!S58)</f>
        <v/>
      </c>
      <c r="X39" s="678"/>
      <c r="Y39" s="678" t="str">
        <f>IF(ISBLANK(発行依頼書!T58),"",発行依頼書!T58)</f>
        <v/>
      </c>
      <c r="Z39" s="678"/>
      <c r="AA39" s="678" t="str">
        <f>IF(ISBLANK(発行依頼書!U58),"",発行依頼書!U58)</f>
        <v/>
      </c>
      <c r="AB39" s="679"/>
      <c r="AC39" s="680" t="str">
        <f>IF(ISBLANK(発行依頼書!W58),"",発行依頼書!W58)</f>
        <v/>
      </c>
      <c r="AD39" s="678"/>
      <c r="AE39" s="679"/>
      <c r="AF39" s="662" t="str">
        <f>IF(ISBLANK(発行依頼書!X57),"",発行依頼書!X57)</f>
        <v/>
      </c>
      <c r="AG39" s="663"/>
      <c r="AH39" s="663"/>
      <c r="AI39" s="664"/>
      <c r="AJ39" s="10"/>
    </row>
    <row r="40" spans="1:36" ht="17.25" customHeight="1" x14ac:dyDescent="0.15">
      <c r="A40" s="7"/>
      <c r="B40" s="675" t="str">
        <f>IF(ISBLANK(発行依頼書!C59),"",発行依頼書!C59)</f>
        <v/>
      </c>
      <c r="C40" s="676"/>
      <c r="D40" s="676"/>
      <c r="E40" s="676"/>
      <c r="F40" s="676"/>
      <c r="G40" s="676"/>
      <c r="H40" s="677"/>
      <c r="I40" s="674" t="str">
        <f>IF(ISBLANK(発行依頼書!L59),"",TEXT(発行依頼書!L59,"M/D"))</f>
        <v/>
      </c>
      <c r="J40" s="672"/>
      <c r="K40" s="672" t="str">
        <f>IF(ISBLANK(発行依頼書!M59),"",TEXT(発行依頼書!M59,"M/D"))</f>
        <v/>
      </c>
      <c r="L40" s="672"/>
      <c r="M40" s="672" t="str">
        <f>IF(ISBLANK(発行依頼書!N59),"",TEXT(発行依頼書!N59,"M/D"))</f>
        <v/>
      </c>
      <c r="N40" s="672"/>
      <c r="O40" s="672" t="str">
        <f>IF(ISBLANK(発行依頼書!O59),"",TEXT(発行依頼書!O59,"M/D"))</f>
        <v/>
      </c>
      <c r="P40" s="672"/>
      <c r="Q40" s="672" t="str">
        <f>IF(ISBLANK(発行依頼書!P59),"",TEXT(発行依頼書!P59,"M/D"))</f>
        <v/>
      </c>
      <c r="R40" s="672"/>
      <c r="S40" s="672" t="str">
        <f>IF(ISBLANK(発行依頼書!Q59),"",TEXT(発行依頼書!Q59,"M/D"))</f>
        <v/>
      </c>
      <c r="T40" s="672"/>
      <c r="U40" s="672" t="str">
        <f>IF(ISBLANK(発行依頼書!R59),"",TEXT(発行依頼書!R59,"M/D"))</f>
        <v/>
      </c>
      <c r="V40" s="672"/>
      <c r="W40" s="672" t="str">
        <f>IF(ISBLANK(発行依頼書!S59),"",TEXT(発行依頼書!S59,"M/D"))</f>
        <v/>
      </c>
      <c r="X40" s="672"/>
      <c r="Y40" s="672" t="str">
        <f>IF(ISBLANK(発行依頼書!T59),"",TEXT(発行依頼書!T59,"M/D"))</f>
        <v/>
      </c>
      <c r="Z40" s="672"/>
      <c r="AA40" s="672" t="str">
        <f>IF(ISBLANK(発行依頼書!U59),"",TEXT(発行依頼書!U59,"M/D"))</f>
        <v/>
      </c>
      <c r="AB40" s="673"/>
      <c r="AC40" s="674"/>
      <c r="AD40" s="672"/>
      <c r="AE40" s="673"/>
      <c r="AF40" s="667" t="str">
        <f>IF(ISBLANK(発行依頼書!I59),"",発行依頼書!I59)</f>
        <v/>
      </c>
      <c r="AG40" s="668"/>
      <c r="AH40" s="668"/>
      <c r="AI40" s="669"/>
      <c r="AJ40" s="10"/>
    </row>
    <row r="41" spans="1:36" ht="17.25" customHeight="1" x14ac:dyDescent="0.15">
      <c r="A41" s="7"/>
      <c r="B41" s="670" t="str">
        <f>IF(ISBLANK(発行依頼書!F59),"",発行依頼書!F59)</f>
        <v/>
      </c>
      <c r="C41" s="663"/>
      <c r="D41" s="663"/>
      <c r="E41" s="663"/>
      <c r="F41" s="663"/>
      <c r="G41" s="663"/>
      <c r="H41" s="671"/>
      <c r="I41" s="680" t="str">
        <f>IF(ISBLANK(発行依頼書!L60),"",発行依頼書!L60)</f>
        <v/>
      </c>
      <c r="J41" s="678"/>
      <c r="K41" s="678" t="str">
        <f>IF(ISBLANK(発行依頼書!M60),"",発行依頼書!M60)</f>
        <v/>
      </c>
      <c r="L41" s="678"/>
      <c r="M41" s="678" t="str">
        <f>IF(ISBLANK(発行依頼書!N60),"",発行依頼書!N60)</f>
        <v/>
      </c>
      <c r="N41" s="678"/>
      <c r="O41" s="678" t="str">
        <f>IF(ISBLANK(発行依頼書!O60),"",発行依頼書!O60)</f>
        <v/>
      </c>
      <c r="P41" s="678"/>
      <c r="Q41" s="678" t="str">
        <f>IF(ISBLANK(発行依頼書!P60),"",発行依頼書!P60)</f>
        <v/>
      </c>
      <c r="R41" s="678"/>
      <c r="S41" s="678" t="str">
        <f>IF(ISBLANK(発行依頼書!Q60),"",発行依頼書!Q60)</f>
        <v/>
      </c>
      <c r="T41" s="678"/>
      <c r="U41" s="678" t="str">
        <f>IF(ISBLANK(発行依頼書!R60),"",発行依頼書!R60)</f>
        <v/>
      </c>
      <c r="V41" s="678"/>
      <c r="W41" s="678" t="str">
        <f>IF(ISBLANK(発行依頼書!S60),"",発行依頼書!S60)</f>
        <v/>
      </c>
      <c r="X41" s="678"/>
      <c r="Y41" s="678" t="str">
        <f>IF(ISBLANK(発行依頼書!T60),"",発行依頼書!T60)</f>
        <v/>
      </c>
      <c r="Z41" s="678"/>
      <c r="AA41" s="678" t="str">
        <f>IF(ISBLANK(発行依頼書!U60),"",発行依頼書!U60)</f>
        <v/>
      </c>
      <c r="AB41" s="679"/>
      <c r="AC41" s="680" t="str">
        <f>IF(ISBLANK(発行依頼書!W60),"",発行依頼書!W60)</f>
        <v/>
      </c>
      <c r="AD41" s="678"/>
      <c r="AE41" s="679"/>
      <c r="AF41" s="662" t="str">
        <f>IF(ISBLANK(発行依頼書!X59),"",発行依頼書!X59)</f>
        <v/>
      </c>
      <c r="AG41" s="663"/>
      <c r="AH41" s="663"/>
      <c r="AI41" s="664"/>
      <c r="AJ41" s="10"/>
    </row>
    <row r="42" spans="1:36" ht="17.25" customHeight="1" x14ac:dyDescent="0.15">
      <c r="A42" s="7"/>
      <c r="B42" s="675" t="str">
        <f>IF(ISBLANK(発行依頼書!C61),"",発行依頼書!C61)</f>
        <v/>
      </c>
      <c r="C42" s="676"/>
      <c r="D42" s="676"/>
      <c r="E42" s="676"/>
      <c r="F42" s="676"/>
      <c r="G42" s="676"/>
      <c r="H42" s="677"/>
      <c r="I42" s="674" t="str">
        <f>IF(ISBLANK(発行依頼書!L61),"",TEXT(発行依頼書!L61,"M/D"))</f>
        <v/>
      </c>
      <c r="J42" s="672"/>
      <c r="K42" s="672" t="str">
        <f>IF(ISBLANK(発行依頼書!M61),"",TEXT(発行依頼書!M61,"M/D"))</f>
        <v/>
      </c>
      <c r="L42" s="672"/>
      <c r="M42" s="672" t="str">
        <f>IF(ISBLANK(発行依頼書!N61),"",TEXT(発行依頼書!N61,"M/D"))</f>
        <v/>
      </c>
      <c r="N42" s="672"/>
      <c r="O42" s="672" t="str">
        <f>IF(ISBLANK(発行依頼書!O61),"",TEXT(発行依頼書!O61,"M/D"))</f>
        <v/>
      </c>
      <c r="P42" s="672"/>
      <c r="Q42" s="672" t="str">
        <f>IF(ISBLANK(発行依頼書!P61),"",TEXT(発行依頼書!P61,"M/D"))</f>
        <v/>
      </c>
      <c r="R42" s="672"/>
      <c r="S42" s="672" t="str">
        <f>IF(ISBLANK(発行依頼書!Q61),"",TEXT(発行依頼書!Q61,"M/D"))</f>
        <v/>
      </c>
      <c r="T42" s="672"/>
      <c r="U42" s="672" t="str">
        <f>IF(ISBLANK(発行依頼書!R61),"",TEXT(発行依頼書!R61,"M/D"))</f>
        <v/>
      </c>
      <c r="V42" s="672"/>
      <c r="W42" s="672" t="str">
        <f>IF(ISBLANK(発行依頼書!S61),"",TEXT(発行依頼書!S61,"M/D"))</f>
        <v/>
      </c>
      <c r="X42" s="672"/>
      <c r="Y42" s="672" t="str">
        <f>IF(ISBLANK(発行依頼書!T61),"",TEXT(発行依頼書!T61,"M/D"))</f>
        <v/>
      </c>
      <c r="Z42" s="672"/>
      <c r="AA42" s="672" t="str">
        <f>IF(ISBLANK(発行依頼書!U61),"",TEXT(発行依頼書!U61,"M/D"))</f>
        <v/>
      </c>
      <c r="AB42" s="673"/>
      <c r="AC42" s="674"/>
      <c r="AD42" s="672"/>
      <c r="AE42" s="673"/>
      <c r="AF42" s="667" t="str">
        <f>IF(ISBLANK(発行依頼書!I61),"",発行依頼書!I61)</f>
        <v/>
      </c>
      <c r="AG42" s="668"/>
      <c r="AH42" s="668"/>
      <c r="AI42" s="669"/>
      <c r="AJ42" s="10"/>
    </row>
    <row r="43" spans="1:36" ht="17.25" customHeight="1" x14ac:dyDescent="0.15">
      <c r="A43" s="7"/>
      <c r="B43" s="670" t="str">
        <f>IF(ISBLANK(発行依頼書!F61),"",発行依頼書!F61)</f>
        <v/>
      </c>
      <c r="C43" s="663"/>
      <c r="D43" s="663"/>
      <c r="E43" s="663"/>
      <c r="F43" s="663"/>
      <c r="G43" s="663"/>
      <c r="H43" s="671"/>
      <c r="I43" s="680" t="str">
        <f>IF(ISBLANK(発行依頼書!L62),"",発行依頼書!L62)</f>
        <v/>
      </c>
      <c r="J43" s="678"/>
      <c r="K43" s="678" t="str">
        <f>IF(ISBLANK(発行依頼書!M62),"",発行依頼書!M62)</f>
        <v/>
      </c>
      <c r="L43" s="678"/>
      <c r="M43" s="678" t="str">
        <f>IF(ISBLANK(発行依頼書!N62),"",発行依頼書!N62)</f>
        <v/>
      </c>
      <c r="N43" s="678"/>
      <c r="O43" s="678" t="str">
        <f>IF(ISBLANK(発行依頼書!O62),"",発行依頼書!O62)</f>
        <v/>
      </c>
      <c r="P43" s="678"/>
      <c r="Q43" s="678" t="str">
        <f>IF(ISBLANK(発行依頼書!P62),"",発行依頼書!P62)</f>
        <v/>
      </c>
      <c r="R43" s="678"/>
      <c r="S43" s="678" t="str">
        <f>IF(ISBLANK(発行依頼書!Q62),"",発行依頼書!Q62)</f>
        <v/>
      </c>
      <c r="T43" s="678"/>
      <c r="U43" s="678" t="str">
        <f>IF(ISBLANK(発行依頼書!R62),"",発行依頼書!R62)</f>
        <v/>
      </c>
      <c r="V43" s="678"/>
      <c r="W43" s="678" t="str">
        <f>IF(ISBLANK(発行依頼書!S62),"",発行依頼書!S62)</f>
        <v/>
      </c>
      <c r="X43" s="678"/>
      <c r="Y43" s="678" t="str">
        <f>IF(ISBLANK(発行依頼書!T62),"",発行依頼書!T62)</f>
        <v/>
      </c>
      <c r="Z43" s="678"/>
      <c r="AA43" s="678" t="str">
        <f>IF(ISBLANK(発行依頼書!U62),"",発行依頼書!U62)</f>
        <v/>
      </c>
      <c r="AB43" s="679"/>
      <c r="AC43" s="680" t="str">
        <f>IF(ISBLANK(発行依頼書!W62),"",発行依頼書!W62)</f>
        <v/>
      </c>
      <c r="AD43" s="678"/>
      <c r="AE43" s="679"/>
      <c r="AF43" s="662" t="str">
        <f>IF(ISBLANK(発行依頼書!X61),"",発行依頼書!X61)</f>
        <v/>
      </c>
      <c r="AG43" s="663"/>
      <c r="AH43" s="663"/>
      <c r="AI43" s="664"/>
      <c r="AJ43" s="10"/>
    </row>
    <row r="44" spans="1:36" ht="17.25" customHeight="1" x14ac:dyDescent="0.15">
      <c r="A44" s="7"/>
      <c r="B44" s="675" t="str">
        <f>IF(ISBLANK(発行依頼書!C63),"",発行依頼書!C63)</f>
        <v/>
      </c>
      <c r="C44" s="676"/>
      <c r="D44" s="676"/>
      <c r="E44" s="676"/>
      <c r="F44" s="676"/>
      <c r="G44" s="676"/>
      <c r="H44" s="677"/>
      <c r="I44" s="674" t="str">
        <f>IF(ISBLANK(発行依頼書!L63),"",TEXT(発行依頼書!L63,"M/D"))</f>
        <v/>
      </c>
      <c r="J44" s="672"/>
      <c r="K44" s="672" t="str">
        <f>IF(ISBLANK(発行依頼書!M63),"",TEXT(発行依頼書!M63,"M/D"))</f>
        <v/>
      </c>
      <c r="L44" s="672"/>
      <c r="M44" s="672" t="str">
        <f>IF(ISBLANK(発行依頼書!N63),"",TEXT(発行依頼書!N63,"M/D"))</f>
        <v/>
      </c>
      <c r="N44" s="672"/>
      <c r="O44" s="672" t="str">
        <f>IF(ISBLANK(発行依頼書!O63),"",TEXT(発行依頼書!O63,"M/D"))</f>
        <v/>
      </c>
      <c r="P44" s="672"/>
      <c r="Q44" s="672" t="str">
        <f>IF(ISBLANK(発行依頼書!P63),"",TEXT(発行依頼書!P63,"M/D"))</f>
        <v/>
      </c>
      <c r="R44" s="672"/>
      <c r="S44" s="672" t="str">
        <f>IF(ISBLANK(発行依頼書!Q63),"",TEXT(発行依頼書!Q63,"M/D"))</f>
        <v/>
      </c>
      <c r="T44" s="672"/>
      <c r="U44" s="672" t="str">
        <f>IF(ISBLANK(発行依頼書!R63),"",TEXT(発行依頼書!R63,"M/D"))</f>
        <v/>
      </c>
      <c r="V44" s="672"/>
      <c r="W44" s="672" t="str">
        <f>IF(ISBLANK(発行依頼書!S63),"",TEXT(発行依頼書!S63,"M/D"))</f>
        <v/>
      </c>
      <c r="X44" s="672"/>
      <c r="Y44" s="672" t="str">
        <f>IF(ISBLANK(発行依頼書!T63),"",TEXT(発行依頼書!T63,"M/D"))</f>
        <v/>
      </c>
      <c r="Z44" s="672"/>
      <c r="AA44" s="672" t="str">
        <f>IF(ISBLANK(発行依頼書!U63),"",TEXT(発行依頼書!U63,"M/D"))</f>
        <v/>
      </c>
      <c r="AB44" s="673"/>
      <c r="AC44" s="674"/>
      <c r="AD44" s="672"/>
      <c r="AE44" s="673"/>
      <c r="AF44" s="667" t="str">
        <f>IF(ISBLANK(発行依頼書!I63),"",発行依頼書!I63)</f>
        <v/>
      </c>
      <c r="AG44" s="668"/>
      <c r="AH44" s="668"/>
      <c r="AI44" s="669"/>
      <c r="AJ44" s="10"/>
    </row>
    <row r="45" spans="1:36" ht="17.25" customHeight="1" x14ac:dyDescent="0.15">
      <c r="A45" s="7"/>
      <c r="B45" s="670" t="str">
        <f>IF(ISBLANK(発行依頼書!F63),"",発行依頼書!F63)</f>
        <v/>
      </c>
      <c r="C45" s="663"/>
      <c r="D45" s="663"/>
      <c r="E45" s="663"/>
      <c r="F45" s="663"/>
      <c r="G45" s="663"/>
      <c r="H45" s="671"/>
      <c r="I45" s="680" t="str">
        <f>IF(ISBLANK(発行依頼書!L64),"",発行依頼書!L64)</f>
        <v/>
      </c>
      <c r="J45" s="678"/>
      <c r="K45" s="678" t="str">
        <f>IF(ISBLANK(発行依頼書!M64),"",発行依頼書!M64)</f>
        <v/>
      </c>
      <c r="L45" s="678"/>
      <c r="M45" s="678" t="str">
        <f>IF(ISBLANK(発行依頼書!N64),"",発行依頼書!N64)</f>
        <v/>
      </c>
      <c r="N45" s="678"/>
      <c r="O45" s="678" t="str">
        <f>IF(ISBLANK(発行依頼書!O64),"",発行依頼書!O64)</f>
        <v/>
      </c>
      <c r="P45" s="678"/>
      <c r="Q45" s="678" t="str">
        <f>IF(ISBLANK(発行依頼書!P64),"",発行依頼書!P64)</f>
        <v/>
      </c>
      <c r="R45" s="678"/>
      <c r="S45" s="678" t="str">
        <f>IF(ISBLANK(発行依頼書!Q64),"",発行依頼書!Q64)</f>
        <v/>
      </c>
      <c r="T45" s="678"/>
      <c r="U45" s="678" t="str">
        <f>IF(ISBLANK(発行依頼書!R64),"",発行依頼書!R64)</f>
        <v/>
      </c>
      <c r="V45" s="678"/>
      <c r="W45" s="678" t="str">
        <f>IF(ISBLANK(発行依頼書!S64),"",発行依頼書!S64)</f>
        <v/>
      </c>
      <c r="X45" s="678"/>
      <c r="Y45" s="678" t="str">
        <f>IF(ISBLANK(発行依頼書!T64),"",発行依頼書!T64)</f>
        <v/>
      </c>
      <c r="Z45" s="678"/>
      <c r="AA45" s="678" t="str">
        <f>IF(ISBLANK(発行依頼書!U64),"",発行依頼書!U64)</f>
        <v/>
      </c>
      <c r="AB45" s="679"/>
      <c r="AC45" s="680" t="str">
        <f>IF(ISBLANK(発行依頼書!W64),"",発行依頼書!W64)</f>
        <v/>
      </c>
      <c r="AD45" s="678"/>
      <c r="AE45" s="679"/>
      <c r="AF45" s="662" t="str">
        <f>IF(ISBLANK(発行依頼書!X63),"",発行依頼書!X63)</f>
        <v/>
      </c>
      <c r="AG45" s="663"/>
      <c r="AH45" s="663"/>
      <c r="AI45" s="664"/>
      <c r="AJ45" s="10"/>
    </row>
    <row r="46" spans="1:36" ht="17.25" customHeight="1" x14ac:dyDescent="0.15">
      <c r="A46" s="7"/>
      <c r="B46" s="675" t="str">
        <f>IF(ISBLANK(発行依頼書!C65),"",発行依頼書!C65)</f>
        <v/>
      </c>
      <c r="C46" s="676"/>
      <c r="D46" s="676"/>
      <c r="E46" s="676"/>
      <c r="F46" s="676"/>
      <c r="G46" s="676"/>
      <c r="H46" s="677"/>
      <c r="I46" s="674" t="str">
        <f>IF(ISBLANK(発行依頼書!L65),"",TEXT(発行依頼書!L65,"M/D"))</f>
        <v/>
      </c>
      <c r="J46" s="672"/>
      <c r="K46" s="672" t="str">
        <f>IF(ISBLANK(発行依頼書!M65),"",TEXT(発行依頼書!M65,"M/D"))</f>
        <v/>
      </c>
      <c r="L46" s="672"/>
      <c r="M46" s="672" t="str">
        <f>IF(ISBLANK(発行依頼書!N65),"",TEXT(発行依頼書!N65,"M/D"))</f>
        <v/>
      </c>
      <c r="N46" s="672"/>
      <c r="O46" s="672" t="str">
        <f>IF(ISBLANK(発行依頼書!O65),"",TEXT(発行依頼書!O65,"M/D"))</f>
        <v/>
      </c>
      <c r="P46" s="672"/>
      <c r="Q46" s="672" t="str">
        <f>IF(ISBLANK(発行依頼書!P65),"",TEXT(発行依頼書!P65,"M/D"))</f>
        <v/>
      </c>
      <c r="R46" s="672"/>
      <c r="S46" s="672" t="str">
        <f>IF(ISBLANK(発行依頼書!Q65),"",TEXT(発行依頼書!Q65,"M/D"))</f>
        <v/>
      </c>
      <c r="T46" s="672"/>
      <c r="U46" s="672" t="str">
        <f>IF(ISBLANK(発行依頼書!R65),"",TEXT(発行依頼書!R65,"M/D"))</f>
        <v/>
      </c>
      <c r="V46" s="672"/>
      <c r="W46" s="672" t="str">
        <f>IF(ISBLANK(発行依頼書!S65),"",TEXT(発行依頼書!S65,"M/D"))</f>
        <v/>
      </c>
      <c r="X46" s="672"/>
      <c r="Y46" s="672" t="str">
        <f>IF(ISBLANK(発行依頼書!T65),"",TEXT(発行依頼書!T65,"M/D"))</f>
        <v/>
      </c>
      <c r="Z46" s="672"/>
      <c r="AA46" s="672" t="str">
        <f>IF(ISBLANK(発行依頼書!U65),"",TEXT(発行依頼書!U65,"M/D"))</f>
        <v/>
      </c>
      <c r="AB46" s="673"/>
      <c r="AC46" s="674"/>
      <c r="AD46" s="672"/>
      <c r="AE46" s="673"/>
      <c r="AF46" s="667" t="str">
        <f>IF(ISBLANK(発行依頼書!I65),"",発行依頼書!I65)</f>
        <v/>
      </c>
      <c r="AG46" s="668"/>
      <c r="AH46" s="668"/>
      <c r="AI46" s="669"/>
      <c r="AJ46" s="10"/>
    </row>
    <row r="47" spans="1:36" ht="17.25" customHeight="1" x14ac:dyDescent="0.15">
      <c r="A47" s="7"/>
      <c r="B47" s="670" t="str">
        <f>IF(ISBLANK(発行依頼書!F65),"",発行依頼書!F65)</f>
        <v/>
      </c>
      <c r="C47" s="663"/>
      <c r="D47" s="663"/>
      <c r="E47" s="663"/>
      <c r="F47" s="663"/>
      <c r="G47" s="663"/>
      <c r="H47" s="671"/>
      <c r="I47" s="680" t="str">
        <f>IF(ISBLANK(発行依頼書!L66),"",発行依頼書!L66)</f>
        <v/>
      </c>
      <c r="J47" s="678"/>
      <c r="K47" s="678" t="str">
        <f>IF(ISBLANK(発行依頼書!M66),"",発行依頼書!M66)</f>
        <v/>
      </c>
      <c r="L47" s="678"/>
      <c r="M47" s="678" t="str">
        <f>IF(ISBLANK(発行依頼書!N66),"",発行依頼書!N66)</f>
        <v/>
      </c>
      <c r="N47" s="678"/>
      <c r="O47" s="678" t="str">
        <f>IF(ISBLANK(発行依頼書!O66),"",発行依頼書!O66)</f>
        <v/>
      </c>
      <c r="P47" s="678"/>
      <c r="Q47" s="678" t="str">
        <f>IF(ISBLANK(発行依頼書!P66),"",発行依頼書!P66)</f>
        <v/>
      </c>
      <c r="R47" s="678"/>
      <c r="S47" s="678" t="str">
        <f>IF(ISBLANK(発行依頼書!Q66),"",発行依頼書!Q66)</f>
        <v/>
      </c>
      <c r="T47" s="678"/>
      <c r="U47" s="678" t="str">
        <f>IF(ISBLANK(発行依頼書!R66),"",発行依頼書!R66)</f>
        <v/>
      </c>
      <c r="V47" s="678"/>
      <c r="W47" s="678" t="str">
        <f>IF(ISBLANK(発行依頼書!S66),"",発行依頼書!S66)</f>
        <v/>
      </c>
      <c r="X47" s="678"/>
      <c r="Y47" s="678" t="str">
        <f>IF(ISBLANK(発行依頼書!T66),"",発行依頼書!T66)</f>
        <v/>
      </c>
      <c r="Z47" s="678"/>
      <c r="AA47" s="678" t="str">
        <f>IF(ISBLANK(発行依頼書!U66),"",発行依頼書!U66)</f>
        <v/>
      </c>
      <c r="AB47" s="679"/>
      <c r="AC47" s="680" t="str">
        <f>IF(ISBLANK(発行依頼書!W66),"",発行依頼書!W66)</f>
        <v/>
      </c>
      <c r="AD47" s="678"/>
      <c r="AE47" s="679"/>
      <c r="AF47" s="662" t="str">
        <f>IF(ISBLANK(発行依頼書!X65),"",発行依頼書!X65)</f>
        <v/>
      </c>
      <c r="AG47" s="663"/>
      <c r="AH47" s="663"/>
      <c r="AI47" s="664"/>
      <c r="AJ47" s="10"/>
    </row>
    <row r="48" spans="1:36" ht="17.25" customHeight="1" x14ac:dyDescent="0.15">
      <c r="A48" s="7"/>
      <c r="B48" s="675" t="str">
        <f>IF(ISBLANK(発行依頼書!C67),"",発行依頼書!C67)</f>
        <v/>
      </c>
      <c r="C48" s="676"/>
      <c r="D48" s="676"/>
      <c r="E48" s="676"/>
      <c r="F48" s="676"/>
      <c r="G48" s="676"/>
      <c r="H48" s="677"/>
      <c r="I48" s="674" t="str">
        <f>IF(ISBLANK(発行依頼書!L67),"",TEXT(発行依頼書!L67,"M/D"))</f>
        <v/>
      </c>
      <c r="J48" s="672"/>
      <c r="K48" s="672" t="str">
        <f>IF(ISBLANK(発行依頼書!M67),"",TEXT(発行依頼書!M67,"M/D"))</f>
        <v/>
      </c>
      <c r="L48" s="672"/>
      <c r="M48" s="672" t="str">
        <f>IF(ISBLANK(発行依頼書!N67),"",TEXT(発行依頼書!N67,"M/D"))</f>
        <v/>
      </c>
      <c r="N48" s="672"/>
      <c r="O48" s="672" t="str">
        <f>IF(ISBLANK(発行依頼書!O67),"",TEXT(発行依頼書!O67,"M/D"))</f>
        <v/>
      </c>
      <c r="P48" s="672"/>
      <c r="Q48" s="672" t="str">
        <f>IF(ISBLANK(発行依頼書!P67),"",TEXT(発行依頼書!P67,"M/D"))</f>
        <v/>
      </c>
      <c r="R48" s="672"/>
      <c r="S48" s="672" t="str">
        <f>IF(ISBLANK(発行依頼書!Q67),"",TEXT(発行依頼書!Q67,"M/D"))</f>
        <v/>
      </c>
      <c r="T48" s="672"/>
      <c r="U48" s="672" t="str">
        <f>IF(ISBLANK(発行依頼書!R67),"",TEXT(発行依頼書!R67,"M/D"))</f>
        <v/>
      </c>
      <c r="V48" s="672"/>
      <c r="W48" s="672" t="str">
        <f>IF(ISBLANK(発行依頼書!S67),"",TEXT(発行依頼書!S67,"M/D"))</f>
        <v/>
      </c>
      <c r="X48" s="672"/>
      <c r="Y48" s="672" t="str">
        <f>IF(ISBLANK(発行依頼書!T67),"",TEXT(発行依頼書!T67,"M/D"))</f>
        <v/>
      </c>
      <c r="Z48" s="672"/>
      <c r="AA48" s="672" t="str">
        <f>IF(ISBLANK(発行依頼書!U67),"",TEXT(発行依頼書!U67,"M/D"))</f>
        <v/>
      </c>
      <c r="AB48" s="673"/>
      <c r="AC48" s="674"/>
      <c r="AD48" s="672"/>
      <c r="AE48" s="673"/>
      <c r="AF48" s="667" t="str">
        <f>IF(ISBLANK(発行依頼書!I67),"",発行依頼書!I67)</f>
        <v/>
      </c>
      <c r="AG48" s="668"/>
      <c r="AH48" s="668"/>
      <c r="AI48" s="669"/>
      <c r="AJ48" s="10"/>
    </row>
    <row r="49" spans="1:42" ht="17.25" customHeight="1" x14ac:dyDescent="0.15">
      <c r="A49" s="7"/>
      <c r="B49" s="670" t="str">
        <f>IF(ISBLANK(発行依頼書!F67),"",発行依頼書!F67)</f>
        <v/>
      </c>
      <c r="C49" s="663"/>
      <c r="D49" s="663"/>
      <c r="E49" s="663"/>
      <c r="F49" s="663"/>
      <c r="G49" s="663"/>
      <c r="H49" s="671"/>
      <c r="I49" s="680" t="str">
        <f>IF(ISBLANK(発行依頼書!L68),"",発行依頼書!L68)</f>
        <v/>
      </c>
      <c r="J49" s="678"/>
      <c r="K49" s="678" t="str">
        <f>IF(ISBLANK(発行依頼書!M68),"",発行依頼書!M68)</f>
        <v/>
      </c>
      <c r="L49" s="678"/>
      <c r="M49" s="678" t="str">
        <f>IF(ISBLANK(発行依頼書!N68),"",発行依頼書!N68)</f>
        <v/>
      </c>
      <c r="N49" s="678"/>
      <c r="O49" s="678" t="str">
        <f>IF(ISBLANK(発行依頼書!O68),"",発行依頼書!O68)</f>
        <v/>
      </c>
      <c r="P49" s="678"/>
      <c r="Q49" s="678" t="str">
        <f>IF(ISBLANK(発行依頼書!P68),"",発行依頼書!P68)</f>
        <v/>
      </c>
      <c r="R49" s="678"/>
      <c r="S49" s="678" t="str">
        <f>IF(ISBLANK(発行依頼書!Q68),"",発行依頼書!Q68)</f>
        <v/>
      </c>
      <c r="T49" s="678"/>
      <c r="U49" s="678" t="str">
        <f>IF(ISBLANK(発行依頼書!R68),"",発行依頼書!R68)</f>
        <v/>
      </c>
      <c r="V49" s="678"/>
      <c r="W49" s="678" t="str">
        <f>IF(ISBLANK(発行依頼書!S68),"",発行依頼書!S68)</f>
        <v/>
      </c>
      <c r="X49" s="678"/>
      <c r="Y49" s="678" t="str">
        <f>IF(ISBLANK(発行依頼書!T68),"",発行依頼書!T68)</f>
        <v/>
      </c>
      <c r="Z49" s="678"/>
      <c r="AA49" s="678" t="str">
        <f>IF(ISBLANK(発行依頼書!U68),"",発行依頼書!U68)</f>
        <v/>
      </c>
      <c r="AB49" s="679"/>
      <c r="AC49" s="680" t="str">
        <f>IF(ISBLANK(発行依頼書!W68),"",発行依頼書!W68)</f>
        <v/>
      </c>
      <c r="AD49" s="678"/>
      <c r="AE49" s="679"/>
      <c r="AF49" s="662" t="str">
        <f>IF(ISBLANK(発行依頼書!X67),"",発行依頼書!X67)</f>
        <v/>
      </c>
      <c r="AG49" s="663"/>
      <c r="AH49" s="663"/>
      <c r="AI49" s="664"/>
      <c r="AJ49" s="10"/>
    </row>
    <row r="50" spans="1:42" ht="17.25" customHeight="1" x14ac:dyDescent="0.15">
      <c r="A50" s="7"/>
      <c r="B50" s="675" t="str">
        <f>IF(ISBLANK(発行依頼書!C69),"",発行依頼書!C69)</f>
        <v/>
      </c>
      <c r="C50" s="676"/>
      <c r="D50" s="676"/>
      <c r="E50" s="676"/>
      <c r="F50" s="676"/>
      <c r="G50" s="676"/>
      <c r="H50" s="677"/>
      <c r="I50" s="674" t="str">
        <f>IF(ISBLANK(発行依頼書!L69),"",TEXT(発行依頼書!L69,"M/D"))</f>
        <v/>
      </c>
      <c r="J50" s="672"/>
      <c r="K50" s="672" t="str">
        <f>IF(ISBLANK(発行依頼書!M69),"",TEXT(発行依頼書!M69,"M/D"))</f>
        <v/>
      </c>
      <c r="L50" s="672"/>
      <c r="M50" s="672" t="str">
        <f>IF(ISBLANK(発行依頼書!N69),"",TEXT(発行依頼書!N69,"M/D"))</f>
        <v/>
      </c>
      <c r="N50" s="672"/>
      <c r="O50" s="672" t="str">
        <f>IF(ISBLANK(発行依頼書!O69),"",TEXT(発行依頼書!O69,"M/D"))</f>
        <v/>
      </c>
      <c r="P50" s="672"/>
      <c r="Q50" s="672" t="str">
        <f>IF(ISBLANK(発行依頼書!P69),"",TEXT(発行依頼書!P69,"M/D"))</f>
        <v/>
      </c>
      <c r="R50" s="672"/>
      <c r="S50" s="672" t="str">
        <f>IF(ISBLANK(発行依頼書!Q69),"",TEXT(発行依頼書!Q69,"M/D"))</f>
        <v/>
      </c>
      <c r="T50" s="672"/>
      <c r="U50" s="672" t="str">
        <f>IF(ISBLANK(発行依頼書!R69),"",TEXT(発行依頼書!R69,"M/D"))</f>
        <v/>
      </c>
      <c r="V50" s="672"/>
      <c r="W50" s="672" t="str">
        <f>IF(ISBLANK(発行依頼書!S69),"",TEXT(発行依頼書!S69,"M/D"))</f>
        <v/>
      </c>
      <c r="X50" s="672"/>
      <c r="Y50" s="672" t="str">
        <f>IF(ISBLANK(発行依頼書!T69),"",TEXT(発行依頼書!T69,"M/D"))</f>
        <v/>
      </c>
      <c r="Z50" s="672"/>
      <c r="AA50" s="672" t="str">
        <f>IF(ISBLANK(発行依頼書!U69),"",TEXT(発行依頼書!U69,"M/D"))</f>
        <v/>
      </c>
      <c r="AB50" s="673"/>
      <c r="AC50" s="674"/>
      <c r="AD50" s="672"/>
      <c r="AE50" s="673"/>
      <c r="AF50" s="667" t="str">
        <f>IF(ISBLANK(発行依頼書!I69),"",発行依頼書!I69)</f>
        <v/>
      </c>
      <c r="AG50" s="668"/>
      <c r="AH50" s="668"/>
      <c r="AI50" s="669"/>
      <c r="AJ50" s="10"/>
    </row>
    <row r="51" spans="1:42" ht="17.25" customHeight="1" x14ac:dyDescent="0.15">
      <c r="A51" s="7"/>
      <c r="B51" s="670" t="str">
        <f>IF(ISBLANK(発行依頼書!F69),"",発行依頼書!F69)</f>
        <v/>
      </c>
      <c r="C51" s="663"/>
      <c r="D51" s="663"/>
      <c r="E51" s="663"/>
      <c r="F51" s="663"/>
      <c r="G51" s="663"/>
      <c r="H51" s="671"/>
      <c r="I51" s="680" t="str">
        <f>IF(ISBLANK(発行依頼書!L70),"",発行依頼書!L70)</f>
        <v/>
      </c>
      <c r="J51" s="678"/>
      <c r="K51" s="678" t="str">
        <f>IF(ISBLANK(発行依頼書!M70),"",発行依頼書!M70)</f>
        <v/>
      </c>
      <c r="L51" s="678"/>
      <c r="M51" s="678" t="str">
        <f>IF(ISBLANK(発行依頼書!N70),"",発行依頼書!N70)</f>
        <v/>
      </c>
      <c r="N51" s="678"/>
      <c r="O51" s="678" t="str">
        <f>IF(ISBLANK(発行依頼書!O70),"",発行依頼書!O70)</f>
        <v/>
      </c>
      <c r="P51" s="678"/>
      <c r="Q51" s="678" t="str">
        <f>IF(ISBLANK(発行依頼書!P70),"",発行依頼書!P70)</f>
        <v/>
      </c>
      <c r="R51" s="678"/>
      <c r="S51" s="678" t="str">
        <f>IF(ISBLANK(発行依頼書!Q70),"",発行依頼書!Q70)</f>
        <v/>
      </c>
      <c r="T51" s="678"/>
      <c r="U51" s="678" t="str">
        <f>IF(ISBLANK(発行依頼書!R70),"",発行依頼書!R70)</f>
        <v/>
      </c>
      <c r="V51" s="678"/>
      <c r="W51" s="678" t="str">
        <f>IF(ISBLANK(発行依頼書!S70),"",発行依頼書!S70)</f>
        <v/>
      </c>
      <c r="X51" s="678"/>
      <c r="Y51" s="678" t="str">
        <f>IF(ISBLANK(発行依頼書!T70),"",発行依頼書!T70)</f>
        <v/>
      </c>
      <c r="Z51" s="678"/>
      <c r="AA51" s="678" t="str">
        <f>IF(ISBLANK(発行依頼書!U70),"",発行依頼書!U70)</f>
        <v/>
      </c>
      <c r="AB51" s="679"/>
      <c r="AC51" s="680" t="str">
        <f>IF(ISBLANK(発行依頼書!W70),"",発行依頼書!W70)</f>
        <v/>
      </c>
      <c r="AD51" s="678"/>
      <c r="AE51" s="679"/>
      <c r="AF51" s="662" t="str">
        <f>IF(ISBLANK(発行依頼書!X69),"",発行依頼書!X69)</f>
        <v/>
      </c>
      <c r="AG51" s="663"/>
      <c r="AH51" s="663"/>
      <c r="AI51" s="664"/>
      <c r="AJ51" s="10"/>
    </row>
    <row r="52" spans="1:42" ht="17.25" customHeight="1" x14ac:dyDescent="0.15">
      <c r="A52" s="7"/>
      <c r="B52" s="675" t="str">
        <f>IF(ISBLANK(発行依頼書!C71),"",発行依頼書!C71)</f>
        <v/>
      </c>
      <c r="C52" s="676"/>
      <c r="D52" s="676"/>
      <c r="E52" s="676"/>
      <c r="F52" s="676"/>
      <c r="G52" s="676"/>
      <c r="H52" s="677"/>
      <c r="I52" s="674" t="str">
        <f>IF(ISBLANK(発行依頼書!L71),"",TEXT(発行依頼書!L71,"M/D"))</f>
        <v/>
      </c>
      <c r="J52" s="672"/>
      <c r="K52" s="672" t="str">
        <f>IF(ISBLANK(発行依頼書!M71),"",TEXT(発行依頼書!M71,"M/D"))</f>
        <v/>
      </c>
      <c r="L52" s="672"/>
      <c r="M52" s="672" t="str">
        <f>IF(ISBLANK(発行依頼書!N71),"",TEXT(発行依頼書!N71,"M/D"))</f>
        <v/>
      </c>
      <c r="N52" s="672"/>
      <c r="O52" s="672" t="str">
        <f>IF(ISBLANK(発行依頼書!O71),"",TEXT(発行依頼書!O71,"M/D"))</f>
        <v/>
      </c>
      <c r="P52" s="672"/>
      <c r="Q52" s="672" t="str">
        <f>IF(ISBLANK(発行依頼書!P71),"",TEXT(発行依頼書!P71,"M/D"))</f>
        <v/>
      </c>
      <c r="R52" s="672"/>
      <c r="S52" s="672" t="str">
        <f>IF(ISBLANK(発行依頼書!Q71),"",TEXT(発行依頼書!Q71,"M/D"))</f>
        <v/>
      </c>
      <c r="T52" s="672"/>
      <c r="U52" s="672" t="str">
        <f>IF(ISBLANK(発行依頼書!R71),"",TEXT(発行依頼書!R71,"M/D"))</f>
        <v/>
      </c>
      <c r="V52" s="672"/>
      <c r="W52" s="672" t="str">
        <f>IF(ISBLANK(発行依頼書!S71),"",TEXT(発行依頼書!S71,"M/D"))</f>
        <v/>
      </c>
      <c r="X52" s="672"/>
      <c r="Y52" s="672" t="str">
        <f>IF(ISBLANK(発行依頼書!T71),"",TEXT(発行依頼書!T71,"M/D"))</f>
        <v/>
      </c>
      <c r="Z52" s="672"/>
      <c r="AA52" s="672" t="str">
        <f>IF(ISBLANK(発行依頼書!U71),"",TEXT(発行依頼書!U71,"M/D"))</f>
        <v/>
      </c>
      <c r="AB52" s="673"/>
      <c r="AC52" s="674"/>
      <c r="AD52" s="672"/>
      <c r="AE52" s="673"/>
      <c r="AF52" s="667" t="str">
        <f>IF(ISBLANK(発行依頼書!I71),"",発行依頼書!I71)</f>
        <v/>
      </c>
      <c r="AG52" s="668"/>
      <c r="AH52" s="668"/>
      <c r="AI52" s="669"/>
      <c r="AJ52" s="10"/>
    </row>
    <row r="53" spans="1:42" ht="17.25" customHeight="1" x14ac:dyDescent="0.15">
      <c r="A53" s="7"/>
      <c r="B53" s="670" t="str">
        <f>IF(ISBLANK(発行依頼書!F71),"",発行依頼書!F71)</f>
        <v/>
      </c>
      <c r="C53" s="663"/>
      <c r="D53" s="663"/>
      <c r="E53" s="663"/>
      <c r="F53" s="663"/>
      <c r="G53" s="663"/>
      <c r="H53" s="671"/>
      <c r="I53" s="680" t="str">
        <f>IF(ISBLANK(発行依頼書!L72),"",発行依頼書!L72)</f>
        <v/>
      </c>
      <c r="J53" s="678"/>
      <c r="K53" s="678" t="str">
        <f>IF(ISBLANK(発行依頼書!M72),"",発行依頼書!M72)</f>
        <v/>
      </c>
      <c r="L53" s="678"/>
      <c r="M53" s="678" t="str">
        <f>IF(ISBLANK(発行依頼書!N72),"",発行依頼書!N72)</f>
        <v/>
      </c>
      <c r="N53" s="678"/>
      <c r="O53" s="678" t="str">
        <f>IF(ISBLANK(発行依頼書!O72),"",発行依頼書!O72)</f>
        <v/>
      </c>
      <c r="P53" s="678"/>
      <c r="Q53" s="678" t="str">
        <f>IF(ISBLANK(発行依頼書!P72),"",発行依頼書!P72)</f>
        <v/>
      </c>
      <c r="R53" s="678"/>
      <c r="S53" s="678" t="str">
        <f>IF(ISBLANK(発行依頼書!Q72),"",発行依頼書!Q72)</f>
        <v/>
      </c>
      <c r="T53" s="678"/>
      <c r="U53" s="678" t="str">
        <f>IF(ISBLANK(発行依頼書!R72),"",発行依頼書!R72)</f>
        <v/>
      </c>
      <c r="V53" s="678"/>
      <c r="W53" s="678" t="str">
        <f>IF(ISBLANK(発行依頼書!S72),"",発行依頼書!S72)</f>
        <v/>
      </c>
      <c r="X53" s="678"/>
      <c r="Y53" s="678" t="str">
        <f>IF(ISBLANK(発行依頼書!T72),"",発行依頼書!T72)</f>
        <v/>
      </c>
      <c r="Z53" s="678"/>
      <c r="AA53" s="678" t="str">
        <f>IF(ISBLANK(発行依頼書!U72),"",発行依頼書!U72)</f>
        <v/>
      </c>
      <c r="AB53" s="679"/>
      <c r="AC53" s="680" t="str">
        <f>IF(ISBLANK(発行依頼書!W72),"",発行依頼書!W72)</f>
        <v/>
      </c>
      <c r="AD53" s="678"/>
      <c r="AE53" s="679"/>
      <c r="AF53" s="662" t="str">
        <f>IF(ISBLANK(発行依頼書!X71),"",発行依頼書!X71)</f>
        <v/>
      </c>
      <c r="AG53" s="663"/>
      <c r="AH53" s="663"/>
      <c r="AI53" s="664"/>
      <c r="AJ53" s="10"/>
    </row>
    <row r="54" spans="1:42" ht="17.25" customHeight="1" x14ac:dyDescent="0.15">
      <c r="A54" s="7"/>
      <c r="B54" s="675" t="str">
        <f>IF(ISBLANK(発行依頼書!C73),"",発行依頼書!C73)</f>
        <v/>
      </c>
      <c r="C54" s="676"/>
      <c r="D54" s="676"/>
      <c r="E54" s="676"/>
      <c r="F54" s="676"/>
      <c r="G54" s="676"/>
      <c r="H54" s="677"/>
      <c r="I54" s="674" t="str">
        <f>IF(ISBLANK(発行依頼書!L73),"",TEXT(発行依頼書!L73,"M/D"))</f>
        <v/>
      </c>
      <c r="J54" s="672"/>
      <c r="K54" s="672" t="str">
        <f>IF(ISBLANK(発行依頼書!M73),"",TEXT(発行依頼書!M73,"M/D"))</f>
        <v/>
      </c>
      <c r="L54" s="672"/>
      <c r="M54" s="672" t="str">
        <f>IF(ISBLANK(発行依頼書!N73),"",TEXT(発行依頼書!N73,"M/D"))</f>
        <v/>
      </c>
      <c r="N54" s="672"/>
      <c r="O54" s="672" t="str">
        <f>IF(ISBLANK(発行依頼書!O73),"",TEXT(発行依頼書!O73,"M/D"))</f>
        <v/>
      </c>
      <c r="P54" s="672"/>
      <c r="Q54" s="672" t="str">
        <f>IF(ISBLANK(発行依頼書!P73),"",TEXT(発行依頼書!P73,"M/D"))</f>
        <v/>
      </c>
      <c r="R54" s="672"/>
      <c r="S54" s="672" t="str">
        <f>IF(ISBLANK(発行依頼書!Q73),"",TEXT(発行依頼書!Q73,"M/D"))</f>
        <v/>
      </c>
      <c r="T54" s="672"/>
      <c r="U54" s="672" t="str">
        <f>IF(ISBLANK(発行依頼書!R73),"",TEXT(発行依頼書!R73,"M/D"))</f>
        <v/>
      </c>
      <c r="V54" s="672"/>
      <c r="W54" s="672" t="str">
        <f>IF(ISBLANK(発行依頼書!S73),"",TEXT(発行依頼書!S73,"M/D"))</f>
        <v/>
      </c>
      <c r="X54" s="672"/>
      <c r="Y54" s="672" t="str">
        <f>IF(ISBLANK(発行依頼書!T73),"",TEXT(発行依頼書!T73,"M/D"))</f>
        <v/>
      </c>
      <c r="Z54" s="672"/>
      <c r="AA54" s="672" t="str">
        <f>IF(ISBLANK(発行依頼書!U73),"",TEXT(発行依頼書!U73,"M/D"))</f>
        <v/>
      </c>
      <c r="AB54" s="673"/>
      <c r="AC54" s="674"/>
      <c r="AD54" s="672"/>
      <c r="AE54" s="673"/>
      <c r="AF54" s="667" t="str">
        <f>IF(ISBLANK(発行依頼書!I73),"",発行依頼書!I73)</f>
        <v/>
      </c>
      <c r="AG54" s="668"/>
      <c r="AH54" s="668"/>
      <c r="AI54" s="669"/>
      <c r="AJ54" s="10"/>
    </row>
    <row r="55" spans="1:42" ht="17.25" customHeight="1" x14ac:dyDescent="0.15">
      <c r="A55" s="7"/>
      <c r="B55" s="670" t="str">
        <f>IF(ISBLANK(発行依頼書!F73),"",発行依頼書!F73)</f>
        <v/>
      </c>
      <c r="C55" s="663"/>
      <c r="D55" s="663"/>
      <c r="E55" s="663"/>
      <c r="F55" s="663"/>
      <c r="G55" s="663"/>
      <c r="H55" s="671"/>
      <c r="I55" s="680" t="str">
        <f>IF(ISBLANK(発行依頼書!L74),"",発行依頼書!L74)</f>
        <v/>
      </c>
      <c r="J55" s="678"/>
      <c r="K55" s="678" t="str">
        <f>IF(ISBLANK(発行依頼書!M74),"",発行依頼書!M74)</f>
        <v/>
      </c>
      <c r="L55" s="678"/>
      <c r="M55" s="678" t="str">
        <f>IF(ISBLANK(発行依頼書!N74),"",発行依頼書!N74)</f>
        <v/>
      </c>
      <c r="N55" s="678"/>
      <c r="O55" s="678" t="str">
        <f>IF(ISBLANK(発行依頼書!O74),"",発行依頼書!O74)</f>
        <v/>
      </c>
      <c r="P55" s="678"/>
      <c r="Q55" s="678" t="str">
        <f>IF(ISBLANK(発行依頼書!P74),"",発行依頼書!P74)</f>
        <v/>
      </c>
      <c r="R55" s="678"/>
      <c r="S55" s="678" t="str">
        <f>IF(ISBLANK(発行依頼書!Q74),"",発行依頼書!Q74)</f>
        <v/>
      </c>
      <c r="T55" s="678"/>
      <c r="U55" s="678" t="str">
        <f>IF(ISBLANK(発行依頼書!R74),"",発行依頼書!R74)</f>
        <v/>
      </c>
      <c r="V55" s="678"/>
      <c r="W55" s="678" t="str">
        <f>IF(ISBLANK(発行依頼書!S74),"",発行依頼書!S74)</f>
        <v/>
      </c>
      <c r="X55" s="678"/>
      <c r="Y55" s="678" t="str">
        <f>IF(ISBLANK(発行依頼書!T74),"",発行依頼書!T74)</f>
        <v/>
      </c>
      <c r="Z55" s="678"/>
      <c r="AA55" s="678" t="str">
        <f>IF(ISBLANK(発行依頼書!U74),"",発行依頼書!U74)</f>
        <v/>
      </c>
      <c r="AB55" s="679"/>
      <c r="AC55" s="680" t="str">
        <f>IF(ISBLANK(発行依頼書!W74),"",発行依頼書!W74)</f>
        <v/>
      </c>
      <c r="AD55" s="678"/>
      <c r="AE55" s="679"/>
      <c r="AF55" s="662" t="str">
        <f>IF(ISBLANK(発行依頼書!X73),"",発行依頼書!X73)</f>
        <v/>
      </c>
      <c r="AG55" s="663"/>
      <c r="AH55" s="663"/>
      <c r="AI55" s="664"/>
      <c r="AJ55" s="10"/>
    </row>
    <row r="56" spans="1:42" ht="17.25" customHeight="1" x14ac:dyDescent="0.15">
      <c r="A56" s="7"/>
      <c r="B56" s="675" t="str">
        <f>IF(ISBLANK(発行依頼書!C75),"",発行依頼書!C75)</f>
        <v/>
      </c>
      <c r="C56" s="676"/>
      <c r="D56" s="676"/>
      <c r="E56" s="676"/>
      <c r="F56" s="676"/>
      <c r="G56" s="676"/>
      <c r="H56" s="677"/>
      <c r="I56" s="674" t="str">
        <f>IF(ISBLANK(発行依頼書!L75),"",TEXT(発行依頼書!L75,"M/D"))</f>
        <v/>
      </c>
      <c r="J56" s="672"/>
      <c r="K56" s="672" t="str">
        <f>IF(ISBLANK(発行依頼書!M75),"",TEXT(発行依頼書!M75,"M/D"))</f>
        <v/>
      </c>
      <c r="L56" s="672"/>
      <c r="M56" s="672" t="str">
        <f>IF(ISBLANK(発行依頼書!N75),"",TEXT(発行依頼書!N75,"M/D"))</f>
        <v/>
      </c>
      <c r="N56" s="672"/>
      <c r="O56" s="672" t="str">
        <f>IF(ISBLANK(発行依頼書!O75),"",TEXT(発行依頼書!O75,"M/D"))</f>
        <v/>
      </c>
      <c r="P56" s="672"/>
      <c r="Q56" s="672" t="str">
        <f>IF(ISBLANK(発行依頼書!P75),"",TEXT(発行依頼書!P75,"M/D"))</f>
        <v/>
      </c>
      <c r="R56" s="672"/>
      <c r="S56" s="672" t="str">
        <f>IF(ISBLANK(発行依頼書!Q75),"",TEXT(発行依頼書!Q75,"M/D"))</f>
        <v/>
      </c>
      <c r="T56" s="672"/>
      <c r="U56" s="672" t="str">
        <f>IF(ISBLANK(発行依頼書!R75),"",TEXT(発行依頼書!R75,"M/D"))</f>
        <v/>
      </c>
      <c r="V56" s="672"/>
      <c r="W56" s="672" t="str">
        <f>IF(ISBLANK(発行依頼書!S75),"",TEXT(発行依頼書!S75,"M/D"))</f>
        <v/>
      </c>
      <c r="X56" s="672"/>
      <c r="Y56" s="672" t="str">
        <f>IF(ISBLANK(発行依頼書!T75),"",TEXT(発行依頼書!T75,"M/D"))</f>
        <v/>
      </c>
      <c r="Z56" s="672"/>
      <c r="AA56" s="672" t="str">
        <f>IF(ISBLANK(発行依頼書!U75),"",TEXT(発行依頼書!U75,"M/D"))</f>
        <v/>
      </c>
      <c r="AB56" s="673"/>
      <c r="AC56" s="674"/>
      <c r="AD56" s="672"/>
      <c r="AE56" s="673"/>
      <c r="AF56" s="667" t="str">
        <f>IF(ISBLANK(発行依頼書!I75),"",発行依頼書!I75)</f>
        <v/>
      </c>
      <c r="AG56" s="668"/>
      <c r="AH56" s="668"/>
      <c r="AI56" s="669"/>
      <c r="AJ56" s="10"/>
    </row>
    <row r="57" spans="1:42" ht="17.25" customHeight="1" x14ac:dyDescent="0.15">
      <c r="A57" s="7"/>
      <c r="B57" s="670" t="str">
        <f>IF(ISBLANK(発行依頼書!F75),"",発行依頼書!F75)</f>
        <v/>
      </c>
      <c r="C57" s="663"/>
      <c r="D57" s="663"/>
      <c r="E57" s="663"/>
      <c r="F57" s="663"/>
      <c r="G57" s="663"/>
      <c r="H57" s="671"/>
      <c r="I57" s="680" t="str">
        <f>IF(ISBLANK(発行依頼書!L76),"",発行依頼書!L76)</f>
        <v/>
      </c>
      <c r="J57" s="678"/>
      <c r="K57" s="678" t="str">
        <f>IF(ISBLANK(発行依頼書!M76),"",発行依頼書!M76)</f>
        <v/>
      </c>
      <c r="L57" s="678"/>
      <c r="M57" s="678" t="str">
        <f>IF(ISBLANK(発行依頼書!N76),"",発行依頼書!N76)</f>
        <v/>
      </c>
      <c r="N57" s="678"/>
      <c r="O57" s="678" t="str">
        <f>IF(ISBLANK(発行依頼書!O76),"",発行依頼書!O76)</f>
        <v/>
      </c>
      <c r="P57" s="678"/>
      <c r="Q57" s="678" t="str">
        <f>IF(ISBLANK(発行依頼書!P76),"",発行依頼書!P76)</f>
        <v/>
      </c>
      <c r="R57" s="678"/>
      <c r="S57" s="678" t="str">
        <f>IF(ISBLANK(発行依頼書!Q76),"",発行依頼書!Q76)</f>
        <v/>
      </c>
      <c r="T57" s="678"/>
      <c r="U57" s="678" t="str">
        <f>IF(ISBLANK(発行依頼書!R76),"",発行依頼書!R76)</f>
        <v/>
      </c>
      <c r="V57" s="678"/>
      <c r="W57" s="678" t="str">
        <f>IF(ISBLANK(発行依頼書!S76),"",発行依頼書!S76)</f>
        <v/>
      </c>
      <c r="X57" s="678"/>
      <c r="Y57" s="678" t="str">
        <f>IF(ISBLANK(発行依頼書!T76),"",発行依頼書!T76)</f>
        <v/>
      </c>
      <c r="Z57" s="678"/>
      <c r="AA57" s="678" t="str">
        <f>IF(ISBLANK(発行依頼書!U76),"",発行依頼書!U76)</f>
        <v/>
      </c>
      <c r="AB57" s="679"/>
      <c r="AC57" s="680" t="str">
        <f>IF(ISBLANK(発行依頼書!W76),"",発行依頼書!W76)</f>
        <v/>
      </c>
      <c r="AD57" s="678"/>
      <c r="AE57" s="679"/>
      <c r="AF57" s="662" t="str">
        <f>IF(ISBLANK(発行依頼書!X75),"",発行依頼書!X75)</f>
        <v/>
      </c>
      <c r="AG57" s="663"/>
      <c r="AH57" s="663"/>
      <c r="AI57" s="664"/>
      <c r="AJ57" s="10"/>
      <c r="AL57" s="47"/>
      <c r="AM57" s="47"/>
      <c r="AN57" s="47"/>
      <c r="AO57" s="47"/>
      <c r="AP57" s="47"/>
    </row>
    <row r="58" spans="1:42" x14ac:dyDescent="0.15">
      <c r="A58" s="13"/>
      <c r="AI58" s="146"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ht="21" customHeight="1"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ht="15" customHeight="1" x14ac:dyDescent="0.15">
      <c r="A62" s="13"/>
      <c r="AJ62" s="14"/>
      <c r="AL62" s="47"/>
      <c r="AM62" s="47"/>
      <c r="AN62" s="47"/>
      <c r="AO62" s="47"/>
      <c r="AP62" s="47"/>
    </row>
    <row r="63" spans="1:42" ht="17.25" customHeight="1" x14ac:dyDescent="0.15">
      <c r="A63" s="7"/>
      <c r="B63" s="690" t="s">
        <v>474</v>
      </c>
      <c r="C63" s="691"/>
      <c r="D63" s="691"/>
      <c r="E63" s="691"/>
      <c r="F63" s="691"/>
      <c r="G63" s="691"/>
      <c r="H63" s="691"/>
      <c r="I63" s="690" t="s">
        <v>473</v>
      </c>
      <c r="J63" s="691"/>
      <c r="K63" s="691"/>
      <c r="L63" s="691"/>
      <c r="M63" s="691"/>
      <c r="N63" s="691"/>
      <c r="O63" s="691"/>
      <c r="P63" s="691"/>
      <c r="Q63" s="691"/>
      <c r="R63" s="691"/>
      <c r="S63" s="691"/>
      <c r="T63" s="691"/>
      <c r="U63" s="691"/>
      <c r="V63" s="691"/>
      <c r="W63" s="691"/>
      <c r="X63" s="691"/>
      <c r="Y63" s="691"/>
      <c r="Z63" s="691"/>
      <c r="AA63" s="691"/>
      <c r="AB63" s="692"/>
      <c r="AC63" s="690" t="s">
        <v>476</v>
      </c>
      <c r="AD63" s="691"/>
      <c r="AE63" s="692"/>
      <c r="AF63" s="691" t="s">
        <v>472</v>
      </c>
      <c r="AG63" s="691"/>
      <c r="AH63" s="691"/>
      <c r="AI63" s="692"/>
      <c r="AJ63" s="10"/>
      <c r="AL63" s="47"/>
      <c r="AM63" s="47"/>
      <c r="AN63" s="47"/>
      <c r="AO63" s="47"/>
      <c r="AP63" s="47"/>
    </row>
    <row r="64" spans="1:42" ht="17.25" customHeight="1" x14ac:dyDescent="0.15">
      <c r="A64" s="7"/>
      <c r="B64" s="687" t="str">
        <f>IF(ISBLANK(発行依頼書!C77),"",発行依頼書!C77)</f>
        <v/>
      </c>
      <c r="C64" s="688"/>
      <c r="D64" s="688"/>
      <c r="E64" s="688"/>
      <c r="F64" s="688"/>
      <c r="G64" s="688"/>
      <c r="H64" s="689"/>
      <c r="I64" s="686" t="str">
        <f>IF(ISBLANK(発行依頼書!L77),"",TEXT(発行依頼書!L77,"M/D"))</f>
        <v/>
      </c>
      <c r="J64" s="684"/>
      <c r="K64" s="684" t="str">
        <f>IF(ISBLANK(発行依頼書!M77),"",TEXT(発行依頼書!M77,"M/D"))</f>
        <v/>
      </c>
      <c r="L64" s="684"/>
      <c r="M64" s="684" t="str">
        <f>IF(ISBLANK(発行依頼書!N77),"",TEXT(発行依頼書!N77,"M/D"))</f>
        <v/>
      </c>
      <c r="N64" s="684"/>
      <c r="O64" s="684" t="str">
        <f>IF(ISBLANK(発行依頼書!O77),"",TEXT(発行依頼書!O77,"M/D"))</f>
        <v/>
      </c>
      <c r="P64" s="684"/>
      <c r="Q64" s="684" t="str">
        <f>IF(ISBLANK(発行依頼書!P77),"",TEXT(発行依頼書!P77,"M/D"))</f>
        <v/>
      </c>
      <c r="R64" s="684"/>
      <c r="S64" s="684" t="str">
        <f>IF(ISBLANK(発行依頼書!Q77),"",TEXT(発行依頼書!Q77,"M/D"))</f>
        <v/>
      </c>
      <c r="T64" s="684"/>
      <c r="U64" s="684" t="str">
        <f>IF(ISBLANK(発行依頼書!R77),"",TEXT(発行依頼書!R77,"M/D"))</f>
        <v/>
      </c>
      <c r="V64" s="684"/>
      <c r="W64" s="684" t="str">
        <f>IF(ISBLANK(発行依頼書!S77),"",TEXT(発行依頼書!S77,"M/D"))</f>
        <v/>
      </c>
      <c r="X64" s="684"/>
      <c r="Y64" s="684" t="str">
        <f>IF(ISBLANK(発行依頼書!T77),"",TEXT(発行依頼書!T77,"M/D"))</f>
        <v/>
      </c>
      <c r="Z64" s="684"/>
      <c r="AA64" s="684" t="str">
        <f>IF(ISBLANK(発行依頼書!U77),"",TEXT(発行依頼書!U77,"M/D"))</f>
        <v/>
      </c>
      <c r="AB64" s="685"/>
      <c r="AC64" s="686"/>
      <c r="AD64" s="684"/>
      <c r="AE64" s="685"/>
      <c r="AF64" s="681" t="str">
        <f>IF(ISBLANK(発行依頼書!I77),"",発行依頼書!I77)</f>
        <v/>
      </c>
      <c r="AG64" s="682"/>
      <c r="AH64" s="682"/>
      <c r="AI64" s="683"/>
      <c r="AJ64" s="10"/>
      <c r="AL64" s="47"/>
      <c r="AM64" s="47"/>
      <c r="AN64" s="47"/>
      <c r="AO64" s="47"/>
      <c r="AP64" s="47"/>
    </row>
    <row r="65" spans="1:42" ht="17.25" customHeight="1" x14ac:dyDescent="0.15">
      <c r="A65" s="7"/>
      <c r="B65" s="670" t="str">
        <f>IF(ISBLANK(発行依頼書!F77),"",発行依頼書!F77)</f>
        <v/>
      </c>
      <c r="C65" s="663"/>
      <c r="D65" s="663"/>
      <c r="E65" s="663"/>
      <c r="F65" s="663"/>
      <c r="G65" s="663"/>
      <c r="H65" s="671"/>
      <c r="I65" s="680" t="str">
        <f>IF(ISBLANK(発行依頼書!L78),"",発行依頼書!L78)</f>
        <v/>
      </c>
      <c r="J65" s="678"/>
      <c r="K65" s="678" t="str">
        <f>IF(ISBLANK(発行依頼書!M78),"",発行依頼書!M78)</f>
        <v/>
      </c>
      <c r="L65" s="678"/>
      <c r="M65" s="678" t="str">
        <f>IF(ISBLANK(発行依頼書!N78),"",発行依頼書!N78)</f>
        <v/>
      </c>
      <c r="N65" s="678"/>
      <c r="O65" s="678" t="str">
        <f>IF(ISBLANK(発行依頼書!O78),"",発行依頼書!O78)</f>
        <v/>
      </c>
      <c r="P65" s="678"/>
      <c r="Q65" s="678" t="str">
        <f>IF(ISBLANK(発行依頼書!P78),"",発行依頼書!P78)</f>
        <v/>
      </c>
      <c r="R65" s="678"/>
      <c r="S65" s="678" t="str">
        <f>IF(ISBLANK(発行依頼書!Q78),"",発行依頼書!Q78)</f>
        <v/>
      </c>
      <c r="T65" s="678"/>
      <c r="U65" s="678" t="str">
        <f>IF(ISBLANK(発行依頼書!R78),"",発行依頼書!R78)</f>
        <v/>
      </c>
      <c r="V65" s="678"/>
      <c r="W65" s="678" t="str">
        <f>IF(ISBLANK(発行依頼書!S78),"",発行依頼書!S78)</f>
        <v/>
      </c>
      <c r="X65" s="678"/>
      <c r="Y65" s="678" t="str">
        <f>IF(ISBLANK(発行依頼書!T78),"",発行依頼書!T78)</f>
        <v/>
      </c>
      <c r="Z65" s="678"/>
      <c r="AA65" s="678" t="str">
        <f>IF(ISBLANK(発行依頼書!U78),"",発行依頼書!U78)</f>
        <v/>
      </c>
      <c r="AB65" s="679"/>
      <c r="AC65" s="680" t="str">
        <f>IF(ISBLANK(発行依頼書!W78),"",発行依頼書!W78)</f>
        <v/>
      </c>
      <c r="AD65" s="678"/>
      <c r="AE65" s="679"/>
      <c r="AF65" s="662" t="str">
        <f>IF(ISBLANK(発行依頼書!X77),"",発行依頼書!X77)</f>
        <v/>
      </c>
      <c r="AG65" s="663"/>
      <c r="AH65" s="663"/>
      <c r="AI65" s="664"/>
      <c r="AJ65" s="10"/>
      <c r="AL65" s="47"/>
      <c r="AM65" s="47"/>
      <c r="AN65" s="47"/>
      <c r="AO65" s="47"/>
      <c r="AP65" s="47"/>
    </row>
    <row r="66" spans="1:42" ht="17.25" customHeight="1" x14ac:dyDescent="0.15">
      <c r="A66" s="7"/>
      <c r="B66" s="675" t="str">
        <f>IF(ISBLANK(発行依頼書!C79),"",発行依頼書!C79)</f>
        <v/>
      </c>
      <c r="C66" s="676"/>
      <c r="D66" s="676"/>
      <c r="E66" s="676"/>
      <c r="F66" s="676"/>
      <c r="G66" s="676"/>
      <c r="H66" s="677"/>
      <c r="I66" s="674" t="str">
        <f>IF(ISBLANK(発行依頼書!L79),"",TEXT(発行依頼書!L79,"M/D"))</f>
        <v/>
      </c>
      <c r="J66" s="672"/>
      <c r="K66" s="672" t="str">
        <f>IF(ISBLANK(発行依頼書!M79),"",TEXT(発行依頼書!M79,"M/D"))</f>
        <v/>
      </c>
      <c r="L66" s="672"/>
      <c r="M66" s="672" t="str">
        <f>IF(ISBLANK(発行依頼書!N79),"",TEXT(発行依頼書!N79,"M/D"))</f>
        <v/>
      </c>
      <c r="N66" s="672"/>
      <c r="O66" s="672" t="str">
        <f>IF(ISBLANK(発行依頼書!O79),"",TEXT(発行依頼書!O79,"M/D"))</f>
        <v/>
      </c>
      <c r="P66" s="672"/>
      <c r="Q66" s="672" t="str">
        <f>IF(ISBLANK(発行依頼書!P79),"",TEXT(発行依頼書!P79,"M/D"))</f>
        <v/>
      </c>
      <c r="R66" s="672"/>
      <c r="S66" s="672" t="str">
        <f>IF(ISBLANK(発行依頼書!Q79),"",TEXT(発行依頼書!Q79,"M/D"))</f>
        <v/>
      </c>
      <c r="T66" s="672"/>
      <c r="U66" s="672" t="str">
        <f>IF(ISBLANK(発行依頼書!R79),"",TEXT(発行依頼書!R79,"M/D"))</f>
        <v/>
      </c>
      <c r="V66" s="672"/>
      <c r="W66" s="672" t="str">
        <f>IF(ISBLANK(発行依頼書!S79),"",TEXT(発行依頼書!S79,"M/D"))</f>
        <v/>
      </c>
      <c r="X66" s="672"/>
      <c r="Y66" s="672" t="str">
        <f>IF(ISBLANK(発行依頼書!T79),"",TEXT(発行依頼書!T79,"M/D"))</f>
        <v/>
      </c>
      <c r="Z66" s="672"/>
      <c r="AA66" s="672" t="str">
        <f>IF(ISBLANK(発行依頼書!U79),"",TEXT(発行依頼書!U79,"M/D"))</f>
        <v/>
      </c>
      <c r="AB66" s="673"/>
      <c r="AC66" s="674"/>
      <c r="AD66" s="672"/>
      <c r="AE66" s="673"/>
      <c r="AF66" s="667" t="str">
        <f>IF(ISBLANK(発行依頼書!I79),"",発行依頼書!I79)</f>
        <v/>
      </c>
      <c r="AG66" s="668"/>
      <c r="AH66" s="668"/>
      <c r="AI66" s="669"/>
      <c r="AJ66" s="10"/>
      <c r="AL66" s="47"/>
      <c r="AM66" s="47"/>
      <c r="AN66" s="47"/>
      <c r="AO66" s="47"/>
      <c r="AP66" s="47"/>
    </row>
    <row r="67" spans="1:42" ht="17.25" customHeight="1" x14ac:dyDescent="0.15">
      <c r="A67" s="7"/>
      <c r="B67" s="670" t="str">
        <f>IF(ISBLANK(発行依頼書!F79),"",発行依頼書!F79)</f>
        <v/>
      </c>
      <c r="C67" s="663"/>
      <c r="D67" s="663"/>
      <c r="E67" s="663"/>
      <c r="F67" s="663"/>
      <c r="G67" s="663"/>
      <c r="H67" s="671"/>
      <c r="I67" s="680" t="str">
        <f>IF(ISBLANK(発行依頼書!L80),"",発行依頼書!L80)</f>
        <v/>
      </c>
      <c r="J67" s="678"/>
      <c r="K67" s="678" t="str">
        <f>IF(ISBLANK(発行依頼書!M80),"",発行依頼書!M80)</f>
        <v/>
      </c>
      <c r="L67" s="678"/>
      <c r="M67" s="678" t="str">
        <f>IF(ISBLANK(発行依頼書!N80),"",発行依頼書!N80)</f>
        <v/>
      </c>
      <c r="N67" s="678"/>
      <c r="O67" s="678" t="str">
        <f>IF(ISBLANK(発行依頼書!O80),"",発行依頼書!O80)</f>
        <v/>
      </c>
      <c r="P67" s="678"/>
      <c r="Q67" s="678" t="str">
        <f>IF(ISBLANK(発行依頼書!P80),"",発行依頼書!P80)</f>
        <v/>
      </c>
      <c r="R67" s="678"/>
      <c r="S67" s="678" t="str">
        <f>IF(ISBLANK(発行依頼書!Q80),"",発行依頼書!Q80)</f>
        <v/>
      </c>
      <c r="T67" s="678"/>
      <c r="U67" s="678" t="str">
        <f>IF(ISBLANK(発行依頼書!R80),"",発行依頼書!R80)</f>
        <v/>
      </c>
      <c r="V67" s="678"/>
      <c r="W67" s="678" t="str">
        <f>IF(ISBLANK(発行依頼書!S80),"",発行依頼書!S80)</f>
        <v/>
      </c>
      <c r="X67" s="678"/>
      <c r="Y67" s="678" t="str">
        <f>IF(ISBLANK(発行依頼書!T80),"",発行依頼書!T80)</f>
        <v/>
      </c>
      <c r="Z67" s="678"/>
      <c r="AA67" s="678" t="str">
        <f>IF(ISBLANK(発行依頼書!U80),"",発行依頼書!U80)</f>
        <v/>
      </c>
      <c r="AB67" s="679"/>
      <c r="AC67" s="680" t="str">
        <f>IF(ISBLANK(発行依頼書!W80),"",発行依頼書!W80)</f>
        <v/>
      </c>
      <c r="AD67" s="678"/>
      <c r="AE67" s="679"/>
      <c r="AF67" s="662" t="str">
        <f>IF(ISBLANK(発行依頼書!X79),"",発行依頼書!X79)</f>
        <v/>
      </c>
      <c r="AG67" s="663"/>
      <c r="AH67" s="663"/>
      <c r="AI67" s="664"/>
      <c r="AJ67" s="10"/>
      <c r="AL67" s="47"/>
      <c r="AM67" s="47"/>
      <c r="AN67" s="47"/>
      <c r="AO67" s="47"/>
      <c r="AP67" s="47"/>
    </row>
    <row r="68" spans="1:42" ht="17.25" customHeight="1" x14ac:dyDescent="0.15">
      <c r="A68" s="7"/>
      <c r="B68" s="675" t="str">
        <f>IF(ISBLANK(発行依頼書!C81),"",発行依頼書!C81)</f>
        <v/>
      </c>
      <c r="C68" s="676"/>
      <c r="D68" s="676"/>
      <c r="E68" s="676"/>
      <c r="F68" s="676"/>
      <c r="G68" s="676"/>
      <c r="H68" s="677"/>
      <c r="I68" s="674" t="str">
        <f>IF(ISBLANK(発行依頼書!L81),"",TEXT(発行依頼書!L81,"M/D"))</f>
        <v/>
      </c>
      <c r="J68" s="672"/>
      <c r="K68" s="672" t="str">
        <f>IF(ISBLANK(発行依頼書!M81),"",TEXT(発行依頼書!M81,"M/D"))</f>
        <v/>
      </c>
      <c r="L68" s="672"/>
      <c r="M68" s="672" t="str">
        <f>IF(ISBLANK(発行依頼書!N81),"",TEXT(発行依頼書!N81,"M/D"))</f>
        <v/>
      </c>
      <c r="N68" s="672"/>
      <c r="O68" s="672" t="str">
        <f>IF(ISBLANK(発行依頼書!O81),"",TEXT(発行依頼書!O81,"M/D"))</f>
        <v/>
      </c>
      <c r="P68" s="672"/>
      <c r="Q68" s="672" t="str">
        <f>IF(ISBLANK(発行依頼書!P81),"",TEXT(発行依頼書!P81,"M/D"))</f>
        <v/>
      </c>
      <c r="R68" s="672"/>
      <c r="S68" s="672" t="str">
        <f>IF(ISBLANK(発行依頼書!Q81),"",TEXT(発行依頼書!Q81,"M/D"))</f>
        <v/>
      </c>
      <c r="T68" s="672"/>
      <c r="U68" s="672" t="str">
        <f>IF(ISBLANK(発行依頼書!R81),"",TEXT(発行依頼書!R81,"M/D"))</f>
        <v/>
      </c>
      <c r="V68" s="672"/>
      <c r="W68" s="672" t="str">
        <f>IF(ISBLANK(発行依頼書!S81),"",TEXT(発行依頼書!S81,"M/D"))</f>
        <v/>
      </c>
      <c r="X68" s="672"/>
      <c r="Y68" s="672" t="str">
        <f>IF(ISBLANK(発行依頼書!T81),"",TEXT(発行依頼書!T81,"M/D"))</f>
        <v/>
      </c>
      <c r="Z68" s="672"/>
      <c r="AA68" s="672" t="str">
        <f>IF(ISBLANK(発行依頼書!U81),"",TEXT(発行依頼書!U81,"M/D"))</f>
        <v/>
      </c>
      <c r="AB68" s="673"/>
      <c r="AC68" s="674"/>
      <c r="AD68" s="672"/>
      <c r="AE68" s="673"/>
      <c r="AF68" s="667" t="str">
        <f>IF(ISBLANK(発行依頼書!I81),"",発行依頼書!I81)</f>
        <v/>
      </c>
      <c r="AG68" s="668"/>
      <c r="AH68" s="668"/>
      <c r="AI68" s="669"/>
      <c r="AJ68" s="10"/>
      <c r="AL68" s="47"/>
      <c r="AM68" s="47"/>
      <c r="AN68" s="47"/>
      <c r="AO68" s="47"/>
      <c r="AP68" s="47"/>
    </row>
    <row r="69" spans="1:42" ht="17.25" customHeight="1" x14ac:dyDescent="0.15">
      <c r="A69" s="7"/>
      <c r="B69" s="670" t="str">
        <f>IF(ISBLANK(発行依頼書!F81),"",発行依頼書!F81)</f>
        <v/>
      </c>
      <c r="C69" s="663"/>
      <c r="D69" s="663"/>
      <c r="E69" s="663"/>
      <c r="F69" s="663"/>
      <c r="G69" s="663"/>
      <c r="H69" s="671"/>
      <c r="I69" s="680" t="str">
        <f>IF(ISBLANK(発行依頼書!L82),"",発行依頼書!L82)</f>
        <v/>
      </c>
      <c r="J69" s="678"/>
      <c r="K69" s="678" t="str">
        <f>IF(ISBLANK(発行依頼書!M82),"",発行依頼書!M82)</f>
        <v/>
      </c>
      <c r="L69" s="678"/>
      <c r="M69" s="678" t="str">
        <f>IF(ISBLANK(発行依頼書!N82),"",発行依頼書!N82)</f>
        <v/>
      </c>
      <c r="N69" s="678"/>
      <c r="O69" s="678" t="str">
        <f>IF(ISBLANK(発行依頼書!O82),"",発行依頼書!O82)</f>
        <v/>
      </c>
      <c r="P69" s="678"/>
      <c r="Q69" s="678" t="str">
        <f>IF(ISBLANK(発行依頼書!P82),"",発行依頼書!P82)</f>
        <v/>
      </c>
      <c r="R69" s="678"/>
      <c r="S69" s="678" t="str">
        <f>IF(ISBLANK(発行依頼書!Q82),"",発行依頼書!Q82)</f>
        <v/>
      </c>
      <c r="T69" s="678"/>
      <c r="U69" s="678" t="str">
        <f>IF(ISBLANK(発行依頼書!R82),"",発行依頼書!R82)</f>
        <v/>
      </c>
      <c r="V69" s="678"/>
      <c r="W69" s="678" t="str">
        <f>IF(ISBLANK(発行依頼書!S82),"",発行依頼書!S82)</f>
        <v/>
      </c>
      <c r="X69" s="678"/>
      <c r="Y69" s="678" t="str">
        <f>IF(ISBLANK(発行依頼書!T82),"",発行依頼書!T82)</f>
        <v/>
      </c>
      <c r="Z69" s="678"/>
      <c r="AA69" s="678" t="str">
        <f>IF(ISBLANK(発行依頼書!U82),"",発行依頼書!U82)</f>
        <v/>
      </c>
      <c r="AB69" s="679"/>
      <c r="AC69" s="680" t="str">
        <f>IF(ISBLANK(発行依頼書!W82),"",発行依頼書!W82)</f>
        <v/>
      </c>
      <c r="AD69" s="678"/>
      <c r="AE69" s="679"/>
      <c r="AF69" s="662" t="str">
        <f>IF(ISBLANK(発行依頼書!X81),"",発行依頼書!X81)</f>
        <v/>
      </c>
      <c r="AG69" s="663"/>
      <c r="AH69" s="663"/>
      <c r="AI69" s="664"/>
      <c r="AJ69" s="10"/>
      <c r="AL69" s="47"/>
      <c r="AM69" s="47"/>
      <c r="AN69" s="47"/>
      <c r="AO69" s="47"/>
      <c r="AP69" s="47"/>
    </row>
    <row r="70" spans="1:42" ht="17.25" customHeight="1" x14ac:dyDescent="0.15">
      <c r="A70" s="7"/>
      <c r="B70" s="675" t="str">
        <f>IF(ISBLANK(発行依頼書!C83),"",発行依頼書!C83)</f>
        <v/>
      </c>
      <c r="C70" s="676"/>
      <c r="D70" s="676"/>
      <c r="E70" s="676"/>
      <c r="F70" s="676"/>
      <c r="G70" s="676"/>
      <c r="H70" s="677"/>
      <c r="I70" s="674" t="str">
        <f>IF(ISBLANK(発行依頼書!L83),"",TEXT(発行依頼書!L83,"M/D"))</f>
        <v/>
      </c>
      <c r="J70" s="672"/>
      <c r="K70" s="672" t="str">
        <f>IF(ISBLANK(発行依頼書!M83),"",TEXT(発行依頼書!M83,"M/D"))</f>
        <v/>
      </c>
      <c r="L70" s="672"/>
      <c r="M70" s="672" t="str">
        <f>IF(ISBLANK(発行依頼書!N83),"",TEXT(発行依頼書!N83,"M/D"))</f>
        <v/>
      </c>
      <c r="N70" s="672"/>
      <c r="O70" s="672" t="str">
        <f>IF(ISBLANK(発行依頼書!O83),"",TEXT(発行依頼書!O83,"M/D"))</f>
        <v/>
      </c>
      <c r="P70" s="672"/>
      <c r="Q70" s="672" t="str">
        <f>IF(ISBLANK(発行依頼書!P83),"",TEXT(発行依頼書!P83,"M/D"))</f>
        <v/>
      </c>
      <c r="R70" s="672"/>
      <c r="S70" s="672" t="str">
        <f>IF(ISBLANK(発行依頼書!Q83),"",TEXT(発行依頼書!Q83,"M/D"))</f>
        <v/>
      </c>
      <c r="T70" s="672"/>
      <c r="U70" s="672" t="str">
        <f>IF(ISBLANK(発行依頼書!R83),"",TEXT(発行依頼書!R83,"M/D"))</f>
        <v/>
      </c>
      <c r="V70" s="672"/>
      <c r="W70" s="672" t="str">
        <f>IF(ISBLANK(発行依頼書!S83),"",TEXT(発行依頼書!S83,"M/D"))</f>
        <v/>
      </c>
      <c r="X70" s="672"/>
      <c r="Y70" s="672" t="str">
        <f>IF(ISBLANK(発行依頼書!T83),"",TEXT(発行依頼書!T83,"M/D"))</f>
        <v/>
      </c>
      <c r="Z70" s="672"/>
      <c r="AA70" s="672" t="str">
        <f>IF(ISBLANK(発行依頼書!U83),"",TEXT(発行依頼書!U83,"M/D"))</f>
        <v/>
      </c>
      <c r="AB70" s="673"/>
      <c r="AC70" s="674"/>
      <c r="AD70" s="672"/>
      <c r="AE70" s="673"/>
      <c r="AF70" s="667" t="str">
        <f>IF(ISBLANK(発行依頼書!I83),"",発行依頼書!I83)</f>
        <v/>
      </c>
      <c r="AG70" s="668"/>
      <c r="AH70" s="668"/>
      <c r="AI70" s="669"/>
      <c r="AJ70" s="10"/>
      <c r="AL70" s="47"/>
      <c r="AM70" s="47"/>
      <c r="AN70" s="47"/>
      <c r="AO70" s="47"/>
      <c r="AP70" s="47"/>
    </row>
    <row r="71" spans="1:42" ht="17.25" customHeight="1" x14ac:dyDescent="0.15">
      <c r="A71" s="7"/>
      <c r="B71" s="670" t="str">
        <f>IF(ISBLANK(発行依頼書!F83),"",発行依頼書!F83)</f>
        <v/>
      </c>
      <c r="C71" s="663"/>
      <c r="D71" s="663"/>
      <c r="E71" s="663"/>
      <c r="F71" s="663"/>
      <c r="G71" s="663"/>
      <c r="H71" s="671"/>
      <c r="I71" s="680" t="str">
        <f>IF(ISBLANK(発行依頼書!L84),"",発行依頼書!L84)</f>
        <v/>
      </c>
      <c r="J71" s="678"/>
      <c r="K71" s="678" t="str">
        <f>IF(ISBLANK(発行依頼書!M84),"",発行依頼書!M84)</f>
        <v/>
      </c>
      <c r="L71" s="678"/>
      <c r="M71" s="678" t="str">
        <f>IF(ISBLANK(発行依頼書!N84),"",発行依頼書!N84)</f>
        <v/>
      </c>
      <c r="N71" s="678"/>
      <c r="O71" s="678" t="str">
        <f>IF(ISBLANK(発行依頼書!O84),"",発行依頼書!O84)</f>
        <v/>
      </c>
      <c r="P71" s="678"/>
      <c r="Q71" s="678" t="str">
        <f>IF(ISBLANK(発行依頼書!P84),"",発行依頼書!P84)</f>
        <v/>
      </c>
      <c r="R71" s="678"/>
      <c r="S71" s="678" t="str">
        <f>IF(ISBLANK(発行依頼書!Q84),"",発行依頼書!Q84)</f>
        <v/>
      </c>
      <c r="T71" s="678"/>
      <c r="U71" s="678" t="str">
        <f>IF(ISBLANK(発行依頼書!R84),"",発行依頼書!R84)</f>
        <v/>
      </c>
      <c r="V71" s="678"/>
      <c r="W71" s="678" t="str">
        <f>IF(ISBLANK(発行依頼書!S84),"",発行依頼書!S84)</f>
        <v/>
      </c>
      <c r="X71" s="678"/>
      <c r="Y71" s="678" t="str">
        <f>IF(ISBLANK(発行依頼書!T84),"",発行依頼書!T84)</f>
        <v/>
      </c>
      <c r="Z71" s="678"/>
      <c r="AA71" s="678" t="str">
        <f>IF(ISBLANK(発行依頼書!U84),"",発行依頼書!U84)</f>
        <v/>
      </c>
      <c r="AB71" s="679"/>
      <c r="AC71" s="680" t="str">
        <f>IF(ISBLANK(発行依頼書!W84),"",発行依頼書!W84)</f>
        <v/>
      </c>
      <c r="AD71" s="678"/>
      <c r="AE71" s="679"/>
      <c r="AF71" s="662" t="str">
        <f>IF(ISBLANK(発行依頼書!X83),"",発行依頼書!X83)</f>
        <v/>
      </c>
      <c r="AG71" s="663"/>
      <c r="AH71" s="663"/>
      <c r="AI71" s="664"/>
      <c r="AJ71" s="10"/>
      <c r="AL71" s="47"/>
      <c r="AM71" s="47"/>
      <c r="AN71" s="47"/>
      <c r="AO71" s="47"/>
      <c r="AP71" s="47"/>
    </row>
    <row r="72" spans="1:42" ht="17.25" customHeight="1" x14ac:dyDescent="0.15">
      <c r="A72" s="7"/>
      <c r="B72" s="675" t="str">
        <f>IF(ISBLANK(発行依頼書!C85),"",発行依頼書!C85)</f>
        <v/>
      </c>
      <c r="C72" s="676"/>
      <c r="D72" s="676"/>
      <c r="E72" s="676"/>
      <c r="F72" s="676"/>
      <c r="G72" s="676"/>
      <c r="H72" s="677"/>
      <c r="I72" s="674" t="str">
        <f>IF(ISBLANK(発行依頼書!L85),"",TEXT(発行依頼書!L85,"M/D"))</f>
        <v/>
      </c>
      <c r="J72" s="672"/>
      <c r="K72" s="672" t="str">
        <f>IF(ISBLANK(発行依頼書!M85),"",TEXT(発行依頼書!M85,"M/D"))</f>
        <v/>
      </c>
      <c r="L72" s="672"/>
      <c r="M72" s="672" t="str">
        <f>IF(ISBLANK(発行依頼書!N85),"",TEXT(発行依頼書!N85,"M/D"))</f>
        <v/>
      </c>
      <c r="N72" s="672"/>
      <c r="O72" s="672" t="str">
        <f>IF(ISBLANK(発行依頼書!O85),"",TEXT(発行依頼書!O85,"M/D"))</f>
        <v/>
      </c>
      <c r="P72" s="672"/>
      <c r="Q72" s="672" t="str">
        <f>IF(ISBLANK(発行依頼書!P85),"",TEXT(発行依頼書!P85,"M/D"))</f>
        <v/>
      </c>
      <c r="R72" s="672"/>
      <c r="S72" s="672" t="str">
        <f>IF(ISBLANK(発行依頼書!Q85),"",TEXT(発行依頼書!Q85,"M/D"))</f>
        <v/>
      </c>
      <c r="T72" s="672"/>
      <c r="U72" s="672" t="str">
        <f>IF(ISBLANK(発行依頼書!R85),"",TEXT(発行依頼書!R85,"M/D"))</f>
        <v/>
      </c>
      <c r="V72" s="672"/>
      <c r="W72" s="672" t="str">
        <f>IF(ISBLANK(発行依頼書!S85),"",TEXT(発行依頼書!S85,"M/D"))</f>
        <v/>
      </c>
      <c r="X72" s="672"/>
      <c r="Y72" s="672" t="str">
        <f>IF(ISBLANK(発行依頼書!T85),"",TEXT(発行依頼書!T85,"M/D"))</f>
        <v/>
      </c>
      <c r="Z72" s="672"/>
      <c r="AA72" s="672" t="str">
        <f>IF(ISBLANK(発行依頼書!U85),"",TEXT(発行依頼書!U85,"M/D"))</f>
        <v/>
      </c>
      <c r="AB72" s="673"/>
      <c r="AC72" s="674"/>
      <c r="AD72" s="672"/>
      <c r="AE72" s="673"/>
      <c r="AF72" s="667" t="str">
        <f>IF(ISBLANK(発行依頼書!I85),"",発行依頼書!I85)</f>
        <v/>
      </c>
      <c r="AG72" s="668"/>
      <c r="AH72" s="668"/>
      <c r="AI72" s="669"/>
      <c r="AJ72" s="10"/>
      <c r="AL72" s="47"/>
      <c r="AM72" s="47"/>
      <c r="AN72" s="47"/>
      <c r="AO72" s="47"/>
      <c r="AP72" s="47"/>
    </row>
    <row r="73" spans="1:42" ht="17.25" customHeight="1" x14ac:dyDescent="0.15">
      <c r="A73" s="7"/>
      <c r="B73" s="670" t="str">
        <f>IF(ISBLANK(発行依頼書!F85),"",発行依頼書!F85)</f>
        <v/>
      </c>
      <c r="C73" s="663"/>
      <c r="D73" s="663"/>
      <c r="E73" s="663"/>
      <c r="F73" s="663"/>
      <c r="G73" s="663"/>
      <c r="H73" s="671"/>
      <c r="I73" s="680" t="str">
        <f>IF(ISBLANK(発行依頼書!L86),"",発行依頼書!L86)</f>
        <v/>
      </c>
      <c r="J73" s="678"/>
      <c r="K73" s="678" t="str">
        <f>IF(ISBLANK(発行依頼書!M86),"",発行依頼書!M86)</f>
        <v/>
      </c>
      <c r="L73" s="678"/>
      <c r="M73" s="678" t="str">
        <f>IF(ISBLANK(発行依頼書!N86),"",発行依頼書!N86)</f>
        <v/>
      </c>
      <c r="N73" s="678"/>
      <c r="O73" s="678" t="str">
        <f>IF(ISBLANK(発行依頼書!O86),"",発行依頼書!O86)</f>
        <v/>
      </c>
      <c r="P73" s="678"/>
      <c r="Q73" s="678" t="str">
        <f>IF(ISBLANK(発行依頼書!P86),"",発行依頼書!P86)</f>
        <v/>
      </c>
      <c r="R73" s="678"/>
      <c r="S73" s="678" t="str">
        <f>IF(ISBLANK(発行依頼書!Q86),"",発行依頼書!Q86)</f>
        <v/>
      </c>
      <c r="T73" s="678"/>
      <c r="U73" s="678" t="str">
        <f>IF(ISBLANK(発行依頼書!R86),"",発行依頼書!R86)</f>
        <v/>
      </c>
      <c r="V73" s="678"/>
      <c r="W73" s="678" t="str">
        <f>IF(ISBLANK(発行依頼書!S86),"",発行依頼書!S86)</f>
        <v/>
      </c>
      <c r="X73" s="678"/>
      <c r="Y73" s="678" t="str">
        <f>IF(ISBLANK(発行依頼書!T86),"",発行依頼書!T86)</f>
        <v/>
      </c>
      <c r="Z73" s="678"/>
      <c r="AA73" s="678" t="str">
        <f>IF(ISBLANK(発行依頼書!U86),"",発行依頼書!U86)</f>
        <v/>
      </c>
      <c r="AB73" s="679"/>
      <c r="AC73" s="680" t="str">
        <f>IF(ISBLANK(発行依頼書!W86),"",発行依頼書!W86)</f>
        <v/>
      </c>
      <c r="AD73" s="678"/>
      <c r="AE73" s="679"/>
      <c r="AF73" s="662" t="str">
        <f>IF(ISBLANK(発行依頼書!X85),"",発行依頼書!X85)</f>
        <v/>
      </c>
      <c r="AG73" s="663"/>
      <c r="AH73" s="663"/>
      <c r="AI73" s="664"/>
      <c r="AJ73" s="10"/>
      <c r="AL73" s="47"/>
      <c r="AM73" s="47"/>
      <c r="AN73" s="47"/>
      <c r="AO73" s="47"/>
      <c r="AP73" s="47"/>
    </row>
    <row r="74" spans="1:42" ht="17.25" customHeight="1" x14ac:dyDescent="0.15">
      <c r="A74" s="7"/>
      <c r="B74" s="675" t="str">
        <f>IF(ISBLANK(発行依頼書!C87),"",発行依頼書!C87)</f>
        <v/>
      </c>
      <c r="C74" s="676"/>
      <c r="D74" s="676"/>
      <c r="E74" s="676"/>
      <c r="F74" s="676"/>
      <c r="G74" s="676"/>
      <c r="H74" s="677"/>
      <c r="I74" s="674" t="str">
        <f>IF(ISBLANK(発行依頼書!L87),"",TEXT(発行依頼書!L87,"M/D"))</f>
        <v/>
      </c>
      <c r="J74" s="672"/>
      <c r="K74" s="672" t="str">
        <f>IF(ISBLANK(発行依頼書!M87),"",TEXT(発行依頼書!M87,"M/D"))</f>
        <v/>
      </c>
      <c r="L74" s="672"/>
      <c r="M74" s="672" t="str">
        <f>IF(ISBLANK(発行依頼書!N87),"",TEXT(発行依頼書!N87,"M/D"))</f>
        <v/>
      </c>
      <c r="N74" s="672"/>
      <c r="O74" s="672" t="str">
        <f>IF(ISBLANK(発行依頼書!O87),"",TEXT(発行依頼書!O87,"M/D"))</f>
        <v/>
      </c>
      <c r="P74" s="672"/>
      <c r="Q74" s="672" t="str">
        <f>IF(ISBLANK(発行依頼書!P87),"",TEXT(発行依頼書!P87,"M/D"))</f>
        <v/>
      </c>
      <c r="R74" s="672"/>
      <c r="S74" s="672" t="str">
        <f>IF(ISBLANK(発行依頼書!Q87),"",TEXT(発行依頼書!Q87,"M/D"))</f>
        <v/>
      </c>
      <c r="T74" s="672"/>
      <c r="U74" s="672" t="str">
        <f>IF(ISBLANK(発行依頼書!R87),"",TEXT(発行依頼書!R87,"M/D"))</f>
        <v/>
      </c>
      <c r="V74" s="672"/>
      <c r="W74" s="672" t="str">
        <f>IF(ISBLANK(発行依頼書!S87),"",TEXT(発行依頼書!S87,"M/D"))</f>
        <v/>
      </c>
      <c r="X74" s="672"/>
      <c r="Y74" s="672" t="str">
        <f>IF(ISBLANK(発行依頼書!T87),"",TEXT(発行依頼書!T87,"M/D"))</f>
        <v/>
      </c>
      <c r="Z74" s="672"/>
      <c r="AA74" s="672" t="str">
        <f>IF(ISBLANK(発行依頼書!U87),"",TEXT(発行依頼書!U87,"M/D"))</f>
        <v/>
      </c>
      <c r="AB74" s="673"/>
      <c r="AC74" s="674"/>
      <c r="AD74" s="672"/>
      <c r="AE74" s="673"/>
      <c r="AF74" s="667" t="str">
        <f>IF(ISBLANK(発行依頼書!I87),"",発行依頼書!I87)</f>
        <v/>
      </c>
      <c r="AG74" s="668"/>
      <c r="AH74" s="668"/>
      <c r="AI74" s="669"/>
      <c r="AJ74" s="10"/>
      <c r="AL74" s="47"/>
      <c r="AM74" s="47"/>
      <c r="AN74" s="47"/>
      <c r="AO74" s="47"/>
      <c r="AP74" s="47"/>
    </row>
    <row r="75" spans="1:42" ht="17.25" customHeight="1" x14ac:dyDescent="0.15">
      <c r="A75" s="7"/>
      <c r="B75" s="670" t="str">
        <f>IF(ISBLANK(発行依頼書!F87),"",発行依頼書!F87)</f>
        <v/>
      </c>
      <c r="C75" s="663"/>
      <c r="D75" s="663"/>
      <c r="E75" s="663"/>
      <c r="F75" s="663"/>
      <c r="G75" s="663"/>
      <c r="H75" s="671"/>
      <c r="I75" s="680" t="str">
        <f>IF(ISBLANK(発行依頼書!L88),"",発行依頼書!L88)</f>
        <v/>
      </c>
      <c r="J75" s="678"/>
      <c r="K75" s="678" t="str">
        <f>IF(ISBLANK(発行依頼書!M88),"",発行依頼書!M88)</f>
        <v/>
      </c>
      <c r="L75" s="678"/>
      <c r="M75" s="678" t="str">
        <f>IF(ISBLANK(発行依頼書!N88),"",発行依頼書!N88)</f>
        <v/>
      </c>
      <c r="N75" s="678"/>
      <c r="O75" s="678" t="str">
        <f>IF(ISBLANK(発行依頼書!O88),"",発行依頼書!O88)</f>
        <v/>
      </c>
      <c r="P75" s="678"/>
      <c r="Q75" s="678" t="str">
        <f>IF(ISBLANK(発行依頼書!P88),"",発行依頼書!P88)</f>
        <v/>
      </c>
      <c r="R75" s="678"/>
      <c r="S75" s="678" t="str">
        <f>IF(ISBLANK(発行依頼書!Q88),"",発行依頼書!Q88)</f>
        <v/>
      </c>
      <c r="T75" s="678"/>
      <c r="U75" s="678" t="str">
        <f>IF(ISBLANK(発行依頼書!R88),"",発行依頼書!R88)</f>
        <v/>
      </c>
      <c r="V75" s="678"/>
      <c r="W75" s="678" t="str">
        <f>IF(ISBLANK(発行依頼書!S88),"",発行依頼書!S88)</f>
        <v/>
      </c>
      <c r="X75" s="678"/>
      <c r="Y75" s="678" t="str">
        <f>IF(ISBLANK(発行依頼書!T88),"",発行依頼書!T88)</f>
        <v/>
      </c>
      <c r="Z75" s="678"/>
      <c r="AA75" s="678" t="str">
        <f>IF(ISBLANK(発行依頼書!U88),"",発行依頼書!U88)</f>
        <v/>
      </c>
      <c r="AB75" s="679"/>
      <c r="AC75" s="680" t="str">
        <f>IF(ISBLANK(発行依頼書!W88),"",発行依頼書!W88)</f>
        <v/>
      </c>
      <c r="AD75" s="678"/>
      <c r="AE75" s="679"/>
      <c r="AF75" s="662" t="str">
        <f>IF(ISBLANK(発行依頼書!X87),"",発行依頼書!X87)</f>
        <v/>
      </c>
      <c r="AG75" s="663"/>
      <c r="AH75" s="663"/>
      <c r="AI75" s="664"/>
      <c r="AJ75" s="10"/>
      <c r="AL75" s="47"/>
      <c r="AM75" s="47"/>
      <c r="AN75" s="47"/>
      <c r="AO75" s="47"/>
      <c r="AP75" s="47"/>
    </row>
    <row r="76" spans="1:42" ht="17.25" customHeight="1" x14ac:dyDescent="0.15">
      <c r="A76" s="7"/>
      <c r="B76" s="675" t="str">
        <f>IF(ISBLANK(発行依頼書!C89),"",発行依頼書!C89)</f>
        <v/>
      </c>
      <c r="C76" s="676"/>
      <c r="D76" s="676"/>
      <c r="E76" s="676"/>
      <c r="F76" s="676"/>
      <c r="G76" s="676"/>
      <c r="H76" s="677"/>
      <c r="I76" s="674" t="str">
        <f>IF(ISBLANK(発行依頼書!L89),"",TEXT(発行依頼書!L89,"M/D"))</f>
        <v/>
      </c>
      <c r="J76" s="672"/>
      <c r="K76" s="672" t="str">
        <f>IF(ISBLANK(発行依頼書!M89),"",TEXT(発行依頼書!M89,"M/D"))</f>
        <v/>
      </c>
      <c r="L76" s="672"/>
      <c r="M76" s="672" t="str">
        <f>IF(ISBLANK(発行依頼書!N89),"",TEXT(発行依頼書!N89,"M/D"))</f>
        <v/>
      </c>
      <c r="N76" s="672"/>
      <c r="O76" s="672" t="str">
        <f>IF(ISBLANK(発行依頼書!O89),"",TEXT(発行依頼書!O89,"M/D"))</f>
        <v/>
      </c>
      <c r="P76" s="672"/>
      <c r="Q76" s="672" t="str">
        <f>IF(ISBLANK(発行依頼書!P89),"",TEXT(発行依頼書!P89,"M/D"))</f>
        <v/>
      </c>
      <c r="R76" s="672"/>
      <c r="S76" s="672" t="str">
        <f>IF(ISBLANK(発行依頼書!Q89),"",TEXT(発行依頼書!Q89,"M/D"))</f>
        <v/>
      </c>
      <c r="T76" s="672"/>
      <c r="U76" s="672" t="str">
        <f>IF(ISBLANK(発行依頼書!R89),"",TEXT(発行依頼書!R89,"M/D"))</f>
        <v/>
      </c>
      <c r="V76" s="672"/>
      <c r="W76" s="672" t="str">
        <f>IF(ISBLANK(発行依頼書!S89),"",TEXT(発行依頼書!S89,"M/D"))</f>
        <v/>
      </c>
      <c r="X76" s="672"/>
      <c r="Y76" s="672" t="str">
        <f>IF(ISBLANK(発行依頼書!T89),"",TEXT(発行依頼書!T89,"M/D"))</f>
        <v/>
      </c>
      <c r="Z76" s="672"/>
      <c r="AA76" s="672" t="str">
        <f>IF(ISBLANK(発行依頼書!U89),"",TEXT(発行依頼書!U89,"M/D"))</f>
        <v/>
      </c>
      <c r="AB76" s="673"/>
      <c r="AC76" s="674"/>
      <c r="AD76" s="672"/>
      <c r="AE76" s="673"/>
      <c r="AF76" s="667" t="str">
        <f>IF(ISBLANK(発行依頼書!I89),"",発行依頼書!I89)</f>
        <v/>
      </c>
      <c r="AG76" s="668"/>
      <c r="AH76" s="668"/>
      <c r="AI76" s="669"/>
      <c r="AJ76" s="10"/>
      <c r="AL76" s="47"/>
      <c r="AM76" s="47"/>
      <c r="AN76" s="47"/>
      <c r="AO76" s="47"/>
      <c r="AP76" s="47"/>
    </row>
    <row r="77" spans="1:42" ht="17.25" customHeight="1" x14ac:dyDescent="0.15">
      <c r="A77" s="7"/>
      <c r="B77" s="670" t="str">
        <f>IF(ISBLANK(発行依頼書!F89),"",発行依頼書!F89)</f>
        <v/>
      </c>
      <c r="C77" s="663"/>
      <c r="D77" s="663"/>
      <c r="E77" s="663"/>
      <c r="F77" s="663"/>
      <c r="G77" s="663"/>
      <c r="H77" s="671"/>
      <c r="I77" s="680" t="str">
        <f>IF(ISBLANK(発行依頼書!L90),"",発行依頼書!L90)</f>
        <v/>
      </c>
      <c r="J77" s="678"/>
      <c r="K77" s="678" t="str">
        <f>IF(ISBLANK(発行依頼書!M90),"",発行依頼書!M90)</f>
        <v/>
      </c>
      <c r="L77" s="678"/>
      <c r="M77" s="678" t="str">
        <f>IF(ISBLANK(発行依頼書!N90),"",発行依頼書!N90)</f>
        <v/>
      </c>
      <c r="N77" s="678"/>
      <c r="O77" s="678" t="str">
        <f>IF(ISBLANK(発行依頼書!O90),"",発行依頼書!O90)</f>
        <v/>
      </c>
      <c r="P77" s="678"/>
      <c r="Q77" s="678" t="str">
        <f>IF(ISBLANK(発行依頼書!P90),"",発行依頼書!P90)</f>
        <v/>
      </c>
      <c r="R77" s="678"/>
      <c r="S77" s="678" t="str">
        <f>IF(ISBLANK(発行依頼書!Q90),"",発行依頼書!Q90)</f>
        <v/>
      </c>
      <c r="T77" s="678"/>
      <c r="U77" s="678" t="str">
        <f>IF(ISBLANK(発行依頼書!R90),"",発行依頼書!R90)</f>
        <v/>
      </c>
      <c r="V77" s="678"/>
      <c r="W77" s="678" t="str">
        <f>IF(ISBLANK(発行依頼書!S90),"",発行依頼書!S90)</f>
        <v/>
      </c>
      <c r="X77" s="678"/>
      <c r="Y77" s="678" t="str">
        <f>IF(ISBLANK(発行依頼書!T90),"",発行依頼書!T90)</f>
        <v/>
      </c>
      <c r="Z77" s="678"/>
      <c r="AA77" s="678" t="str">
        <f>IF(ISBLANK(発行依頼書!U90),"",発行依頼書!U90)</f>
        <v/>
      </c>
      <c r="AB77" s="679"/>
      <c r="AC77" s="680" t="str">
        <f>IF(ISBLANK(発行依頼書!W90),"",発行依頼書!W90)</f>
        <v/>
      </c>
      <c r="AD77" s="678"/>
      <c r="AE77" s="679"/>
      <c r="AF77" s="662" t="str">
        <f>IF(ISBLANK(発行依頼書!X89),"",発行依頼書!X89)</f>
        <v/>
      </c>
      <c r="AG77" s="663"/>
      <c r="AH77" s="663"/>
      <c r="AI77" s="664"/>
      <c r="AJ77" s="10"/>
      <c r="AL77" s="47"/>
      <c r="AM77" s="47"/>
      <c r="AN77" s="47"/>
      <c r="AO77" s="47"/>
      <c r="AP77" s="47"/>
    </row>
    <row r="78" spans="1:42" ht="17.25" customHeight="1" x14ac:dyDescent="0.15">
      <c r="A78" s="7"/>
      <c r="B78" s="675" t="str">
        <f>IF(ISBLANK(発行依頼書!C91),"",発行依頼書!C91)</f>
        <v/>
      </c>
      <c r="C78" s="676"/>
      <c r="D78" s="676"/>
      <c r="E78" s="676"/>
      <c r="F78" s="676"/>
      <c r="G78" s="676"/>
      <c r="H78" s="677"/>
      <c r="I78" s="674" t="str">
        <f>IF(ISBLANK(発行依頼書!L91),"",TEXT(発行依頼書!L91,"M/D"))</f>
        <v/>
      </c>
      <c r="J78" s="672"/>
      <c r="K78" s="672" t="str">
        <f>IF(ISBLANK(発行依頼書!M91),"",TEXT(発行依頼書!M91,"M/D"))</f>
        <v/>
      </c>
      <c r="L78" s="672"/>
      <c r="M78" s="672" t="str">
        <f>IF(ISBLANK(発行依頼書!N91),"",TEXT(発行依頼書!N91,"M/D"))</f>
        <v/>
      </c>
      <c r="N78" s="672"/>
      <c r="O78" s="672" t="str">
        <f>IF(ISBLANK(発行依頼書!O91),"",TEXT(発行依頼書!O91,"M/D"))</f>
        <v/>
      </c>
      <c r="P78" s="672"/>
      <c r="Q78" s="672" t="str">
        <f>IF(ISBLANK(発行依頼書!P91),"",TEXT(発行依頼書!P91,"M/D"))</f>
        <v/>
      </c>
      <c r="R78" s="672"/>
      <c r="S78" s="672" t="str">
        <f>IF(ISBLANK(発行依頼書!Q91),"",TEXT(発行依頼書!Q91,"M/D"))</f>
        <v/>
      </c>
      <c r="T78" s="672"/>
      <c r="U78" s="672" t="str">
        <f>IF(ISBLANK(発行依頼書!R91),"",TEXT(発行依頼書!R91,"M/D"))</f>
        <v/>
      </c>
      <c r="V78" s="672"/>
      <c r="W78" s="672" t="str">
        <f>IF(ISBLANK(発行依頼書!S91),"",TEXT(発行依頼書!S91,"M/D"))</f>
        <v/>
      </c>
      <c r="X78" s="672"/>
      <c r="Y78" s="672" t="str">
        <f>IF(ISBLANK(発行依頼書!T91),"",TEXT(発行依頼書!T91,"M/D"))</f>
        <v/>
      </c>
      <c r="Z78" s="672"/>
      <c r="AA78" s="672" t="str">
        <f>IF(ISBLANK(発行依頼書!U91),"",TEXT(発行依頼書!U91,"M/D"))</f>
        <v/>
      </c>
      <c r="AB78" s="673"/>
      <c r="AC78" s="674"/>
      <c r="AD78" s="672"/>
      <c r="AE78" s="673"/>
      <c r="AF78" s="667" t="str">
        <f>IF(ISBLANK(発行依頼書!I91),"",発行依頼書!I91)</f>
        <v/>
      </c>
      <c r="AG78" s="668"/>
      <c r="AH78" s="668"/>
      <c r="AI78" s="669"/>
      <c r="AJ78" s="10"/>
      <c r="AL78" s="47"/>
      <c r="AM78" s="47"/>
      <c r="AN78" s="47"/>
      <c r="AO78" s="47"/>
      <c r="AP78" s="47"/>
    </row>
    <row r="79" spans="1:42" ht="17.25" customHeight="1" x14ac:dyDescent="0.15">
      <c r="A79" s="7"/>
      <c r="B79" s="670" t="str">
        <f>IF(ISBLANK(発行依頼書!F91),"",発行依頼書!F91)</f>
        <v/>
      </c>
      <c r="C79" s="663"/>
      <c r="D79" s="663"/>
      <c r="E79" s="663"/>
      <c r="F79" s="663"/>
      <c r="G79" s="663"/>
      <c r="H79" s="671"/>
      <c r="I79" s="680" t="str">
        <f>IF(ISBLANK(発行依頼書!L92),"",発行依頼書!L92)</f>
        <v/>
      </c>
      <c r="J79" s="678"/>
      <c r="K79" s="678" t="str">
        <f>IF(ISBLANK(発行依頼書!M92),"",発行依頼書!M92)</f>
        <v/>
      </c>
      <c r="L79" s="678"/>
      <c r="M79" s="678" t="str">
        <f>IF(ISBLANK(発行依頼書!N92),"",発行依頼書!N92)</f>
        <v/>
      </c>
      <c r="N79" s="678"/>
      <c r="O79" s="678" t="str">
        <f>IF(ISBLANK(発行依頼書!O92),"",発行依頼書!O92)</f>
        <v/>
      </c>
      <c r="P79" s="678"/>
      <c r="Q79" s="678" t="str">
        <f>IF(ISBLANK(発行依頼書!P92),"",発行依頼書!P92)</f>
        <v/>
      </c>
      <c r="R79" s="678"/>
      <c r="S79" s="678" t="str">
        <f>IF(ISBLANK(発行依頼書!Q92),"",発行依頼書!Q92)</f>
        <v/>
      </c>
      <c r="T79" s="678"/>
      <c r="U79" s="678" t="str">
        <f>IF(ISBLANK(発行依頼書!R92),"",発行依頼書!R92)</f>
        <v/>
      </c>
      <c r="V79" s="678"/>
      <c r="W79" s="678" t="str">
        <f>IF(ISBLANK(発行依頼書!S92),"",発行依頼書!S92)</f>
        <v/>
      </c>
      <c r="X79" s="678"/>
      <c r="Y79" s="678" t="str">
        <f>IF(ISBLANK(発行依頼書!T92),"",発行依頼書!T92)</f>
        <v/>
      </c>
      <c r="Z79" s="678"/>
      <c r="AA79" s="678" t="str">
        <f>IF(ISBLANK(発行依頼書!U92),"",発行依頼書!U92)</f>
        <v/>
      </c>
      <c r="AB79" s="679"/>
      <c r="AC79" s="680" t="str">
        <f>IF(ISBLANK(発行依頼書!W92),"",発行依頼書!W92)</f>
        <v/>
      </c>
      <c r="AD79" s="678"/>
      <c r="AE79" s="679"/>
      <c r="AF79" s="662" t="str">
        <f>IF(ISBLANK(発行依頼書!X91),"",発行依頼書!X91)</f>
        <v/>
      </c>
      <c r="AG79" s="663"/>
      <c r="AH79" s="663"/>
      <c r="AI79" s="664"/>
      <c r="AJ79" s="10"/>
      <c r="AL79" s="47"/>
      <c r="AM79" s="47"/>
      <c r="AN79" s="47"/>
      <c r="AO79" s="47"/>
      <c r="AP79" s="47"/>
    </row>
    <row r="80" spans="1:42" ht="17.25" customHeight="1" x14ac:dyDescent="0.15">
      <c r="A80" s="7"/>
      <c r="B80" s="675" t="str">
        <f>IF(ISBLANK(発行依頼書!C93),"",発行依頼書!C93)</f>
        <v/>
      </c>
      <c r="C80" s="676"/>
      <c r="D80" s="676"/>
      <c r="E80" s="676"/>
      <c r="F80" s="676"/>
      <c r="G80" s="676"/>
      <c r="H80" s="677"/>
      <c r="I80" s="674" t="str">
        <f>IF(ISBLANK(発行依頼書!L93),"",TEXT(発行依頼書!L93,"M/D"))</f>
        <v/>
      </c>
      <c r="J80" s="672"/>
      <c r="K80" s="672" t="str">
        <f>IF(ISBLANK(発行依頼書!M93),"",TEXT(発行依頼書!M93,"M/D"))</f>
        <v/>
      </c>
      <c r="L80" s="672"/>
      <c r="M80" s="672" t="str">
        <f>IF(ISBLANK(発行依頼書!N93),"",TEXT(発行依頼書!N93,"M/D"))</f>
        <v/>
      </c>
      <c r="N80" s="672"/>
      <c r="O80" s="672" t="str">
        <f>IF(ISBLANK(発行依頼書!O93),"",TEXT(発行依頼書!O93,"M/D"))</f>
        <v/>
      </c>
      <c r="P80" s="672"/>
      <c r="Q80" s="672" t="str">
        <f>IF(ISBLANK(発行依頼書!P93),"",TEXT(発行依頼書!P93,"M/D"))</f>
        <v/>
      </c>
      <c r="R80" s="672"/>
      <c r="S80" s="672" t="str">
        <f>IF(ISBLANK(発行依頼書!Q93),"",TEXT(発行依頼書!Q93,"M/D"))</f>
        <v/>
      </c>
      <c r="T80" s="672"/>
      <c r="U80" s="672" t="str">
        <f>IF(ISBLANK(発行依頼書!R93),"",TEXT(発行依頼書!R93,"M/D"))</f>
        <v/>
      </c>
      <c r="V80" s="672"/>
      <c r="W80" s="672" t="str">
        <f>IF(ISBLANK(発行依頼書!S93),"",TEXT(発行依頼書!S93,"M/D"))</f>
        <v/>
      </c>
      <c r="X80" s="672"/>
      <c r="Y80" s="672" t="str">
        <f>IF(ISBLANK(発行依頼書!T93),"",TEXT(発行依頼書!T93,"M/D"))</f>
        <v/>
      </c>
      <c r="Z80" s="672"/>
      <c r="AA80" s="672" t="str">
        <f>IF(ISBLANK(発行依頼書!U93),"",TEXT(発行依頼書!U93,"M/D"))</f>
        <v/>
      </c>
      <c r="AB80" s="673"/>
      <c r="AC80" s="674"/>
      <c r="AD80" s="672"/>
      <c r="AE80" s="673"/>
      <c r="AF80" s="667" t="str">
        <f>IF(ISBLANK(発行依頼書!I93),"",発行依頼書!I93)</f>
        <v/>
      </c>
      <c r="AG80" s="668"/>
      <c r="AH80" s="668"/>
      <c r="AI80" s="669"/>
      <c r="AJ80" s="10"/>
      <c r="AL80" s="47"/>
      <c r="AM80" s="47"/>
      <c r="AN80" s="47"/>
      <c r="AO80" s="47"/>
      <c r="AP80" s="47"/>
    </row>
    <row r="81" spans="1:42" ht="17.25" customHeight="1" x14ac:dyDescent="0.15">
      <c r="A81" s="7"/>
      <c r="B81" s="670" t="str">
        <f>IF(ISBLANK(発行依頼書!F93),"",発行依頼書!F93)</f>
        <v/>
      </c>
      <c r="C81" s="663"/>
      <c r="D81" s="663"/>
      <c r="E81" s="663"/>
      <c r="F81" s="663"/>
      <c r="G81" s="663"/>
      <c r="H81" s="671"/>
      <c r="I81" s="680" t="str">
        <f>IF(ISBLANK(発行依頼書!L94),"",発行依頼書!L94)</f>
        <v/>
      </c>
      <c r="J81" s="678"/>
      <c r="K81" s="678" t="str">
        <f>IF(ISBLANK(発行依頼書!M94),"",発行依頼書!M94)</f>
        <v/>
      </c>
      <c r="L81" s="678"/>
      <c r="M81" s="678" t="str">
        <f>IF(ISBLANK(発行依頼書!N94),"",発行依頼書!N94)</f>
        <v/>
      </c>
      <c r="N81" s="678"/>
      <c r="O81" s="678" t="str">
        <f>IF(ISBLANK(発行依頼書!O94),"",発行依頼書!O94)</f>
        <v/>
      </c>
      <c r="P81" s="678"/>
      <c r="Q81" s="678" t="str">
        <f>IF(ISBLANK(発行依頼書!P94),"",発行依頼書!P94)</f>
        <v/>
      </c>
      <c r="R81" s="678"/>
      <c r="S81" s="678" t="str">
        <f>IF(ISBLANK(発行依頼書!Q94),"",発行依頼書!Q94)</f>
        <v/>
      </c>
      <c r="T81" s="678"/>
      <c r="U81" s="678" t="str">
        <f>IF(ISBLANK(発行依頼書!R94),"",発行依頼書!R94)</f>
        <v/>
      </c>
      <c r="V81" s="678"/>
      <c r="W81" s="678" t="str">
        <f>IF(ISBLANK(発行依頼書!S94),"",発行依頼書!S94)</f>
        <v/>
      </c>
      <c r="X81" s="678"/>
      <c r="Y81" s="678" t="str">
        <f>IF(ISBLANK(発行依頼書!T94),"",発行依頼書!T94)</f>
        <v/>
      </c>
      <c r="Z81" s="678"/>
      <c r="AA81" s="678" t="str">
        <f>IF(ISBLANK(発行依頼書!U94),"",発行依頼書!U94)</f>
        <v/>
      </c>
      <c r="AB81" s="679"/>
      <c r="AC81" s="680" t="str">
        <f>IF(ISBLANK(発行依頼書!W94),"",発行依頼書!W94)</f>
        <v/>
      </c>
      <c r="AD81" s="678"/>
      <c r="AE81" s="679"/>
      <c r="AF81" s="662" t="str">
        <f>IF(ISBLANK(発行依頼書!X93),"",発行依頼書!X93)</f>
        <v/>
      </c>
      <c r="AG81" s="663"/>
      <c r="AH81" s="663"/>
      <c r="AI81" s="664"/>
      <c r="AJ81" s="10"/>
      <c r="AL81" s="47"/>
      <c r="AM81" s="47"/>
      <c r="AN81" s="47"/>
      <c r="AO81" s="47"/>
      <c r="AP81" s="47"/>
    </row>
    <row r="82" spans="1:42" ht="17.25" customHeight="1" x14ac:dyDescent="0.15">
      <c r="A82" s="7"/>
      <c r="B82" s="675" t="str">
        <f>IF(ISBLANK(発行依頼書!C95),"",発行依頼書!C95)</f>
        <v/>
      </c>
      <c r="C82" s="676"/>
      <c r="D82" s="676"/>
      <c r="E82" s="676"/>
      <c r="F82" s="676"/>
      <c r="G82" s="676"/>
      <c r="H82" s="677"/>
      <c r="I82" s="674" t="str">
        <f>IF(ISBLANK(発行依頼書!L95),"",TEXT(発行依頼書!L95,"M/D"))</f>
        <v/>
      </c>
      <c r="J82" s="672"/>
      <c r="K82" s="672" t="str">
        <f>IF(ISBLANK(発行依頼書!M95),"",TEXT(発行依頼書!M95,"M/D"))</f>
        <v/>
      </c>
      <c r="L82" s="672"/>
      <c r="M82" s="672" t="str">
        <f>IF(ISBLANK(発行依頼書!N95),"",TEXT(発行依頼書!N95,"M/D"))</f>
        <v/>
      </c>
      <c r="N82" s="672"/>
      <c r="O82" s="672" t="str">
        <f>IF(ISBLANK(発行依頼書!O95),"",TEXT(発行依頼書!O95,"M/D"))</f>
        <v/>
      </c>
      <c r="P82" s="672"/>
      <c r="Q82" s="672" t="str">
        <f>IF(ISBLANK(発行依頼書!P95),"",TEXT(発行依頼書!P95,"M/D"))</f>
        <v/>
      </c>
      <c r="R82" s="672"/>
      <c r="S82" s="672" t="str">
        <f>IF(ISBLANK(発行依頼書!Q95),"",TEXT(発行依頼書!Q95,"M/D"))</f>
        <v/>
      </c>
      <c r="T82" s="672"/>
      <c r="U82" s="672" t="str">
        <f>IF(ISBLANK(発行依頼書!R95),"",TEXT(発行依頼書!R95,"M/D"))</f>
        <v/>
      </c>
      <c r="V82" s="672"/>
      <c r="W82" s="672" t="str">
        <f>IF(ISBLANK(発行依頼書!S95),"",TEXT(発行依頼書!S95,"M/D"))</f>
        <v/>
      </c>
      <c r="X82" s="672"/>
      <c r="Y82" s="672" t="str">
        <f>IF(ISBLANK(発行依頼書!T95),"",TEXT(発行依頼書!T95,"M/D"))</f>
        <v/>
      </c>
      <c r="Z82" s="672"/>
      <c r="AA82" s="672" t="str">
        <f>IF(ISBLANK(発行依頼書!U95),"",TEXT(発行依頼書!U95,"M/D"))</f>
        <v/>
      </c>
      <c r="AB82" s="673"/>
      <c r="AC82" s="674"/>
      <c r="AD82" s="672"/>
      <c r="AE82" s="673"/>
      <c r="AF82" s="667" t="str">
        <f>IF(ISBLANK(発行依頼書!I95),"",発行依頼書!I95)</f>
        <v/>
      </c>
      <c r="AG82" s="668"/>
      <c r="AH82" s="668"/>
      <c r="AI82" s="669"/>
      <c r="AJ82" s="10"/>
      <c r="AL82" s="47"/>
      <c r="AM82" s="47"/>
      <c r="AN82" s="47"/>
      <c r="AO82" s="47"/>
      <c r="AP82" s="47"/>
    </row>
    <row r="83" spans="1:42" ht="17.25" customHeight="1" x14ac:dyDescent="0.15">
      <c r="A83" s="7"/>
      <c r="B83" s="670" t="str">
        <f>IF(ISBLANK(発行依頼書!F95),"",発行依頼書!F95)</f>
        <v/>
      </c>
      <c r="C83" s="663"/>
      <c r="D83" s="663"/>
      <c r="E83" s="663"/>
      <c r="F83" s="663"/>
      <c r="G83" s="663"/>
      <c r="H83" s="671"/>
      <c r="I83" s="680" t="str">
        <f>IF(ISBLANK(発行依頼書!L96),"",発行依頼書!L96)</f>
        <v/>
      </c>
      <c r="J83" s="678"/>
      <c r="K83" s="678" t="str">
        <f>IF(ISBLANK(発行依頼書!M96),"",発行依頼書!M96)</f>
        <v/>
      </c>
      <c r="L83" s="678"/>
      <c r="M83" s="678" t="str">
        <f>IF(ISBLANK(発行依頼書!N96),"",発行依頼書!N96)</f>
        <v/>
      </c>
      <c r="N83" s="678"/>
      <c r="O83" s="678" t="str">
        <f>IF(ISBLANK(発行依頼書!O96),"",発行依頼書!O96)</f>
        <v/>
      </c>
      <c r="P83" s="678"/>
      <c r="Q83" s="678" t="str">
        <f>IF(ISBLANK(発行依頼書!P96),"",発行依頼書!P96)</f>
        <v/>
      </c>
      <c r="R83" s="678"/>
      <c r="S83" s="678" t="str">
        <f>IF(ISBLANK(発行依頼書!Q96),"",発行依頼書!Q96)</f>
        <v/>
      </c>
      <c r="T83" s="678"/>
      <c r="U83" s="678" t="str">
        <f>IF(ISBLANK(発行依頼書!R96),"",発行依頼書!R96)</f>
        <v/>
      </c>
      <c r="V83" s="678"/>
      <c r="W83" s="678" t="str">
        <f>IF(ISBLANK(発行依頼書!S96),"",発行依頼書!S96)</f>
        <v/>
      </c>
      <c r="X83" s="678"/>
      <c r="Y83" s="678" t="str">
        <f>IF(ISBLANK(発行依頼書!T96),"",発行依頼書!T96)</f>
        <v/>
      </c>
      <c r="Z83" s="678"/>
      <c r="AA83" s="678" t="str">
        <f>IF(ISBLANK(発行依頼書!U96),"",発行依頼書!U96)</f>
        <v/>
      </c>
      <c r="AB83" s="679"/>
      <c r="AC83" s="680" t="str">
        <f>IF(ISBLANK(発行依頼書!W96),"",発行依頼書!W96)</f>
        <v/>
      </c>
      <c r="AD83" s="678"/>
      <c r="AE83" s="679"/>
      <c r="AF83" s="662" t="str">
        <f>IF(ISBLANK(発行依頼書!X95),"",発行依頼書!X95)</f>
        <v/>
      </c>
      <c r="AG83" s="663"/>
      <c r="AH83" s="663"/>
      <c r="AI83" s="664"/>
      <c r="AJ83" s="10"/>
      <c r="AL83" s="47"/>
      <c r="AM83" s="47"/>
      <c r="AN83" s="47"/>
      <c r="AO83" s="47"/>
      <c r="AP83" s="47"/>
    </row>
    <row r="84" spans="1:42" ht="17.25" customHeight="1" x14ac:dyDescent="0.15">
      <c r="A84" s="7"/>
      <c r="B84" s="675" t="str">
        <f>IF(ISBLANK(発行依頼書!C97),"",発行依頼書!C97)</f>
        <v/>
      </c>
      <c r="C84" s="676"/>
      <c r="D84" s="676"/>
      <c r="E84" s="676"/>
      <c r="F84" s="676"/>
      <c r="G84" s="676"/>
      <c r="H84" s="677"/>
      <c r="I84" s="674" t="str">
        <f>IF(ISBLANK(発行依頼書!L97),"",TEXT(発行依頼書!L97,"M/D"))</f>
        <v/>
      </c>
      <c r="J84" s="672"/>
      <c r="K84" s="672" t="str">
        <f>IF(ISBLANK(発行依頼書!M97),"",TEXT(発行依頼書!M97,"M/D"))</f>
        <v/>
      </c>
      <c r="L84" s="672"/>
      <c r="M84" s="672" t="str">
        <f>IF(ISBLANK(発行依頼書!N97),"",TEXT(発行依頼書!N97,"M/D"))</f>
        <v/>
      </c>
      <c r="N84" s="672"/>
      <c r="O84" s="672" t="str">
        <f>IF(ISBLANK(発行依頼書!O97),"",TEXT(発行依頼書!O97,"M/D"))</f>
        <v/>
      </c>
      <c r="P84" s="672"/>
      <c r="Q84" s="672" t="str">
        <f>IF(ISBLANK(発行依頼書!P97),"",TEXT(発行依頼書!P97,"M/D"))</f>
        <v/>
      </c>
      <c r="R84" s="672"/>
      <c r="S84" s="672" t="str">
        <f>IF(ISBLANK(発行依頼書!Q97),"",TEXT(発行依頼書!Q97,"M/D"))</f>
        <v/>
      </c>
      <c r="T84" s="672"/>
      <c r="U84" s="672" t="str">
        <f>IF(ISBLANK(発行依頼書!R97),"",TEXT(発行依頼書!R97,"M/D"))</f>
        <v/>
      </c>
      <c r="V84" s="672"/>
      <c r="W84" s="672" t="str">
        <f>IF(ISBLANK(発行依頼書!S97),"",TEXT(発行依頼書!S97,"M/D"))</f>
        <v/>
      </c>
      <c r="X84" s="672"/>
      <c r="Y84" s="672" t="str">
        <f>IF(ISBLANK(発行依頼書!T97),"",TEXT(発行依頼書!T97,"M/D"))</f>
        <v/>
      </c>
      <c r="Z84" s="672"/>
      <c r="AA84" s="672" t="str">
        <f>IF(ISBLANK(発行依頼書!U97),"",TEXT(発行依頼書!U97,"M/D"))</f>
        <v/>
      </c>
      <c r="AB84" s="673"/>
      <c r="AC84" s="674"/>
      <c r="AD84" s="672"/>
      <c r="AE84" s="673"/>
      <c r="AF84" s="667" t="str">
        <f>IF(ISBLANK(発行依頼書!I97),"",発行依頼書!I97)</f>
        <v/>
      </c>
      <c r="AG84" s="668"/>
      <c r="AH84" s="668"/>
      <c r="AI84" s="669"/>
      <c r="AJ84" s="10"/>
      <c r="AL84" s="47"/>
      <c r="AM84" s="47"/>
      <c r="AN84" s="47"/>
      <c r="AO84" s="47"/>
      <c r="AP84" s="47"/>
    </row>
    <row r="85" spans="1:42" ht="17.25" customHeight="1" x14ac:dyDescent="0.15">
      <c r="A85" s="7"/>
      <c r="B85" s="670" t="str">
        <f>IF(ISBLANK(発行依頼書!F97),"",発行依頼書!F97)</f>
        <v/>
      </c>
      <c r="C85" s="663"/>
      <c r="D85" s="663"/>
      <c r="E85" s="663"/>
      <c r="F85" s="663"/>
      <c r="G85" s="663"/>
      <c r="H85" s="671"/>
      <c r="I85" s="680" t="str">
        <f>IF(ISBLANK(発行依頼書!L98),"",発行依頼書!L98)</f>
        <v/>
      </c>
      <c r="J85" s="678"/>
      <c r="K85" s="678" t="str">
        <f>IF(ISBLANK(発行依頼書!M98),"",発行依頼書!M98)</f>
        <v/>
      </c>
      <c r="L85" s="678"/>
      <c r="M85" s="678" t="str">
        <f>IF(ISBLANK(発行依頼書!N98),"",発行依頼書!N98)</f>
        <v/>
      </c>
      <c r="N85" s="678"/>
      <c r="O85" s="678" t="str">
        <f>IF(ISBLANK(発行依頼書!O98),"",発行依頼書!O98)</f>
        <v/>
      </c>
      <c r="P85" s="678"/>
      <c r="Q85" s="678" t="str">
        <f>IF(ISBLANK(発行依頼書!P98),"",発行依頼書!P98)</f>
        <v/>
      </c>
      <c r="R85" s="678"/>
      <c r="S85" s="678" t="str">
        <f>IF(ISBLANK(発行依頼書!Q98),"",発行依頼書!Q98)</f>
        <v/>
      </c>
      <c r="T85" s="678"/>
      <c r="U85" s="678" t="str">
        <f>IF(ISBLANK(発行依頼書!R98),"",発行依頼書!R98)</f>
        <v/>
      </c>
      <c r="V85" s="678"/>
      <c r="W85" s="678" t="str">
        <f>IF(ISBLANK(発行依頼書!S98),"",発行依頼書!S98)</f>
        <v/>
      </c>
      <c r="X85" s="678"/>
      <c r="Y85" s="678" t="str">
        <f>IF(ISBLANK(発行依頼書!T98),"",発行依頼書!T98)</f>
        <v/>
      </c>
      <c r="Z85" s="678"/>
      <c r="AA85" s="678" t="str">
        <f>IF(ISBLANK(発行依頼書!U98),"",発行依頼書!U98)</f>
        <v/>
      </c>
      <c r="AB85" s="679"/>
      <c r="AC85" s="680" t="str">
        <f>IF(ISBLANK(発行依頼書!W98),"",発行依頼書!W98)</f>
        <v/>
      </c>
      <c r="AD85" s="678"/>
      <c r="AE85" s="679"/>
      <c r="AF85" s="662" t="str">
        <f>IF(ISBLANK(発行依頼書!X97),"",発行依頼書!X97)</f>
        <v/>
      </c>
      <c r="AG85" s="663"/>
      <c r="AH85" s="663"/>
      <c r="AI85" s="664"/>
      <c r="AJ85" s="10"/>
      <c r="AL85" s="47"/>
      <c r="AM85" s="47"/>
      <c r="AN85" s="47"/>
      <c r="AO85" s="47"/>
      <c r="AP85" s="47"/>
    </row>
    <row r="86" spans="1:42" ht="17.25" customHeight="1" x14ac:dyDescent="0.15">
      <c r="A86" s="7"/>
      <c r="B86" s="675" t="str">
        <f>IF(ISBLANK(発行依頼書!C99),"",発行依頼書!C99)</f>
        <v/>
      </c>
      <c r="C86" s="676"/>
      <c r="D86" s="676"/>
      <c r="E86" s="676"/>
      <c r="F86" s="676"/>
      <c r="G86" s="676"/>
      <c r="H86" s="677"/>
      <c r="I86" s="674" t="str">
        <f>IF(ISBLANK(発行依頼書!L99),"",TEXT(発行依頼書!L99,"M/D"))</f>
        <v/>
      </c>
      <c r="J86" s="672"/>
      <c r="K86" s="672" t="str">
        <f>IF(ISBLANK(発行依頼書!M99),"",TEXT(発行依頼書!M99,"M/D"))</f>
        <v/>
      </c>
      <c r="L86" s="672"/>
      <c r="M86" s="672" t="str">
        <f>IF(ISBLANK(発行依頼書!N99),"",TEXT(発行依頼書!N99,"M/D"))</f>
        <v/>
      </c>
      <c r="N86" s="672"/>
      <c r="O86" s="672" t="str">
        <f>IF(ISBLANK(発行依頼書!O99),"",TEXT(発行依頼書!O99,"M/D"))</f>
        <v/>
      </c>
      <c r="P86" s="672"/>
      <c r="Q86" s="672" t="str">
        <f>IF(ISBLANK(発行依頼書!P99),"",TEXT(発行依頼書!P99,"M/D"))</f>
        <v/>
      </c>
      <c r="R86" s="672"/>
      <c r="S86" s="672" t="str">
        <f>IF(ISBLANK(発行依頼書!Q99),"",TEXT(発行依頼書!Q99,"M/D"))</f>
        <v/>
      </c>
      <c r="T86" s="672"/>
      <c r="U86" s="672" t="str">
        <f>IF(ISBLANK(発行依頼書!R99),"",TEXT(発行依頼書!R99,"M/D"))</f>
        <v/>
      </c>
      <c r="V86" s="672"/>
      <c r="W86" s="672" t="str">
        <f>IF(ISBLANK(発行依頼書!S99),"",TEXT(発行依頼書!S99,"M/D"))</f>
        <v/>
      </c>
      <c r="X86" s="672"/>
      <c r="Y86" s="672" t="str">
        <f>IF(ISBLANK(発行依頼書!T99),"",TEXT(発行依頼書!T99,"M/D"))</f>
        <v/>
      </c>
      <c r="Z86" s="672"/>
      <c r="AA86" s="672" t="str">
        <f>IF(ISBLANK(発行依頼書!U99),"",TEXT(発行依頼書!U99,"M/D"))</f>
        <v/>
      </c>
      <c r="AB86" s="673"/>
      <c r="AC86" s="674"/>
      <c r="AD86" s="672"/>
      <c r="AE86" s="673"/>
      <c r="AF86" s="667" t="str">
        <f>IF(ISBLANK(発行依頼書!I99),"",発行依頼書!I99)</f>
        <v/>
      </c>
      <c r="AG86" s="668"/>
      <c r="AH86" s="668"/>
      <c r="AI86" s="669"/>
      <c r="AJ86" s="10"/>
      <c r="AL86" s="47"/>
      <c r="AM86" s="47"/>
      <c r="AN86" s="47"/>
      <c r="AO86" s="47"/>
      <c r="AP86" s="47"/>
    </row>
    <row r="87" spans="1:42" ht="17.25" customHeight="1" x14ac:dyDescent="0.15">
      <c r="A87" s="7"/>
      <c r="B87" s="670" t="str">
        <f>IF(ISBLANK(発行依頼書!F99),"",発行依頼書!F99)</f>
        <v/>
      </c>
      <c r="C87" s="663"/>
      <c r="D87" s="663"/>
      <c r="E87" s="663"/>
      <c r="F87" s="663"/>
      <c r="G87" s="663"/>
      <c r="H87" s="671"/>
      <c r="I87" s="680" t="str">
        <f>IF(ISBLANK(発行依頼書!L100),"",発行依頼書!L100)</f>
        <v/>
      </c>
      <c r="J87" s="678"/>
      <c r="K87" s="678" t="str">
        <f>IF(ISBLANK(発行依頼書!M100),"",発行依頼書!M100)</f>
        <v/>
      </c>
      <c r="L87" s="678"/>
      <c r="M87" s="678" t="str">
        <f>IF(ISBLANK(発行依頼書!N100),"",発行依頼書!N100)</f>
        <v/>
      </c>
      <c r="N87" s="678"/>
      <c r="O87" s="678" t="str">
        <f>IF(ISBLANK(発行依頼書!O100),"",発行依頼書!O100)</f>
        <v/>
      </c>
      <c r="P87" s="678"/>
      <c r="Q87" s="678" t="str">
        <f>IF(ISBLANK(発行依頼書!P100),"",発行依頼書!P100)</f>
        <v/>
      </c>
      <c r="R87" s="678"/>
      <c r="S87" s="678" t="str">
        <f>IF(ISBLANK(発行依頼書!Q100),"",発行依頼書!Q100)</f>
        <v/>
      </c>
      <c r="T87" s="678"/>
      <c r="U87" s="678" t="str">
        <f>IF(ISBLANK(発行依頼書!R100),"",発行依頼書!R100)</f>
        <v/>
      </c>
      <c r="V87" s="678"/>
      <c r="W87" s="678" t="str">
        <f>IF(ISBLANK(発行依頼書!S100),"",発行依頼書!S100)</f>
        <v/>
      </c>
      <c r="X87" s="678"/>
      <c r="Y87" s="678" t="str">
        <f>IF(ISBLANK(発行依頼書!T100),"",発行依頼書!T100)</f>
        <v/>
      </c>
      <c r="Z87" s="678"/>
      <c r="AA87" s="678" t="str">
        <f>IF(ISBLANK(発行依頼書!U100),"",発行依頼書!U100)</f>
        <v/>
      </c>
      <c r="AB87" s="679"/>
      <c r="AC87" s="680" t="str">
        <f>IF(ISBLANK(発行依頼書!W100),"",発行依頼書!W100)</f>
        <v/>
      </c>
      <c r="AD87" s="678"/>
      <c r="AE87" s="679"/>
      <c r="AF87" s="662" t="str">
        <f>IF(ISBLANK(発行依頼書!X99),"",発行依頼書!X99)</f>
        <v/>
      </c>
      <c r="AG87" s="663"/>
      <c r="AH87" s="663"/>
      <c r="AI87" s="664"/>
      <c r="AJ87" s="10"/>
      <c r="AL87" s="47"/>
      <c r="AM87" s="47"/>
      <c r="AN87" s="47"/>
      <c r="AO87" s="47"/>
      <c r="AP87" s="47"/>
    </row>
    <row r="88" spans="1:42" ht="17.25" customHeight="1" x14ac:dyDescent="0.15">
      <c r="A88" s="7"/>
      <c r="B88" s="675" t="str">
        <f>IF(ISBLANK(発行依頼書!C101),"",発行依頼書!C101)</f>
        <v/>
      </c>
      <c r="C88" s="676"/>
      <c r="D88" s="676"/>
      <c r="E88" s="676"/>
      <c r="F88" s="676"/>
      <c r="G88" s="676"/>
      <c r="H88" s="677"/>
      <c r="I88" s="674" t="str">
        <f>IF(ISBLANK(発行依頼書!L101),"",TEXT(発行依頼書!L101,"M/D"))</f>
        <v/>
      </c>
      <c r="J88" s="672"/>
      <c r="K88" s="672" t="str">
        <f>IF(ISBLANK(発行依頼書!M101),"",TEXT(発行依頼書!M101,"M/D"))</f>
        <v/>
      </c>
      <c r="L88" s="672"/>
      <c r="M88" s="672" t="str">
        <f>IF(ISBLANK(発行依頼書!N101),"",TEXT(発行依頼書!N101,"M/D"))</f>
        <v/>
      </c>
      <c r="N88" s="672"/>
      <c r="O88" s="672" t="str">
        <f>IF(ISBLANK(発行依頼書!O101),"",TEXT(発行依頼書!O101,"M/D"))</f>
        <v/>
      </c>
      <c r="P88" s="672"/>
      <c r="Q88" s="672" t="str">
        <f>IF(ISBLANK(発行依頼書!P101),"",TEXT(発行依頼書!P101,"M/D"))</f>
        <v/>
      </c>
      <c r="R88" s="672"/>
      <c r="S88" s="672" t="str">
        <f>IF(ISBLANK(発行依頼書!Q101),"",TEXT(発行依頼書!Q101,"M/D"))</f>
        <v/>
      </c>
      <c r="T88" s="672"/>
      <c r="U88" s="672" t="str">
        <f>IF(ISBLANK(発行依頼書!R101),"",TEXT(発行依頼書!R101,"M/D"))</f>
        <v/>
      </c>
      <c r="V88" s="672"/>
      <c r="W88" s="672" t="str">
        <f>IF(ISBLANK(発行依頼書!S101),"",TEXT(発行依頼書!S101,"M/D"))</f>
        <v/>
      </c>
      <c r="X88" s="672"/>
      <c r="Y88" s="672" t="str">
        <f>IF(ISBLANK(発行依頼書!T101),"",TEXT(発行依頼書!T101,"M/D"))</f>
        <v/>
      </c>
      <c r="Z88" s="672"/>
      <c r="AA88" s="672" t="str">
        <f>IF(ISBLANK(発行依頼書!U101),"",TEXT(発行依頼書!U101,"M/D"))</f>
        <v/>
      </c>
      <c r="AB88" s="673"/>
      <c r="AC88" s="674"/>
      <c r="AD88" s="672"/>
      <c r="AE88" s="673"/>
      <c r="AF88" s="667" t="str">
        <f>IF(ISBLANK(発行依頼書!I101),"",発行依頼書!I101)</f>
        <v/>
      </c>
      <c r="AG88" s="668"/>
      <c r="AH88" s="668"/>
      <c r="AI88" s="669"/>
      <c r="AJ88" s="10"/>
      <c r="AL88" s="47"/>
      <c r="AM88" s="47"/>
      <c r="AN88" s="47"/>
      <c r="AO88" s="47"/>
      <c r="AP88" s="47"/>
    </row>
    <row r="89" spans="1:42" ht="17.25" customHeight="1" x14ac:dyDescent="0.15">
      <c r="A89" s="7"/>
      <c r="B89" s="670" t="str">
        <f>IF(ISBLANK(発行依頼書!F101),"",発行依頼書!F101)</f>
        <v/>
      </c>
      <c r="C89" s="663"/>
      <c r="D89" s="663"/>
      <c r="E89" s="663"/>
      <c r="F89" s="663"/>
      <c r="G89" s="663"/>
      <c r="H89" s="671"/>
      <c r="I89" s="680" t="str">
        <f>IF(ISBLANK(発行依頼書!L102),"",発行依頼書!L102)</f>
        <v/>
      </c>
      <c r="J89" s="678"/>
      <c r="K89" s="678" t="str">
        <f>IF(ISBLANK(発行依頼書!M102),"",発行依頼書!M102)</f>
        <v/>
      </c>
      <c r="L89" s="678"/>
      <c r="M89" s="678" t="str">
        <f>IF(ISBLANK(発行依頼書!N102),"",発行依頼書!N102)</f>
        <v/>
      </c>
      <c r="N89" s="678"/>
      <c r="O89" s="678" t="str">
        <f>IF(ISBLANK(発行依頼書!O102),"",発行依頼書!O102)</f>
        <v/>
      </c>
      <c r="P89" s="678"/>
      <c r="Q89" s="678" t="str">
        <f>IF(ISBLANK(発行依頼書!P102),"",発行依頼書!P102)</f>
        <v/>
      </c>
      <c r="R89" s="678"/>
      <c r="S89" s="678" t="str">
        <f>IF(ISBLANK(発行依頼書!Q102),"",発行依頼書!Q102)</f>
        <v/>
      </c>
      <c r="T89" s="678"/>
      <c r="U89" s="678" t="str">
        <f>IF(ISBLANK(発行依頼書!R102),"",発行依頼書!R102)</f>
        <v/>
      </c>
      <c r="V89" s="678"/>
      <c r="W89" s="678" t="str">
        <f>IF(ISBLANK(発行依頼書!S102),"",発行依頼書!S102)</f>
        <v/>
      </c>
      <c r="X89" s="678"/>
      <c r="Y89" s="678" t="str">
        <f>IF(ISBLANK(発行依頼書!T102),"",発行依頼書!T102)</f>
        <v/>
      </c>
      <c r="Z89" s="678"/>
      <c r="AA89" s="678" t="str">
        <f>IF(ISBLANK(発行依頼書!U102),"",発行依頼書!U102)</f>
        <v/>
      </c>
      <c r="AB89" s="679"/>
      <c r="AC89" s="680" t="str">
        <f>IF(ISBLANK(発行依頼書!W102),"",発行依頼書!W102)</f>
        <v/>
      </c>
      <c r="AD89" s="678"/>
      <c r="AE89" s="679"/>
      <c r="AF89" s="662" t="str">
        <f>IF(ISBLANK(発行依頼書!X101),"",発行依頼書!X101)</f>
        <v/>
      </c>
      <c r="AG89" s="663"/>
      <c r="AH89" s="663"/>
      <c r="AI89" s="664"/>
      <c r="AJ89" s="10"/>
      <c r="AL89" s="47"/>
      <c r="AM89" s="47"/>
      <c r="AN89" s="47"/>
      <c r="AO89" s="47"/>
      <c r="AP89" s="47"/>
    </row>
    <row r="90" spans="1:42" ht="17.25" customHeight="1" x14ac:dyDescent="0.15">
      <c r="A90" s="7"/>
      <c r="B90" s="675" t="str">
        <f>IF(ISBLANK(発行依頼書!C103),"",発行依頼書!C103)</f>
        <v/>
      </c>
      <c r="C90" s="676"/>
      <c r="D90" s="676"/>
      <c r="E90" s="676"/>
      <c r="F90" s="676"/>
      <c r="G90" s="676"/>
      <c r="H90" s="677"/>
      <c r="I90" s="674" t="str">
        <f>IF(ISBLANK(発行依頼書!L103),"",TEXT(発行依頼書!L103,"M/D"))</f>
        <v/>
      </c>
      <c r="J90" s="672"/>
      <c r="K90" s="672" t="str">
        <f>IF(ISBLANK(発行依頼書!M103),"",TEXT(発行依頼書!M103,"M/D"))</f>
        <v/>
      </c>
      <c r="L90" s="672"/>
      <c r="M90" s="672" t="str">
        <f>IF(ISBLANK(発行依頼書!N103),"",TEXT(発行依頼書!N103,"M/D"))</f>
        <v/>
      </c>
      <c r="N90" s="672"/>
      <c r="O90" s="672" t="str">
        <f>IF(ISBLANK(発行依頼書!O103),"",TEXT(発行依頼書!O103,"M/D"))</f>
        <v/>
      </c>
      <c r="P90" s="672"/>
      <c r="Q90" s="672" t="str">
        <f>IF(ISBLANK(発行依頼書!P103),"",TEXT(発行依頼書!P103,"M/D"))</f>
        <v/>
      </c>
      <c r="R90" s="672"/>
      <c r="S90" s="672" t="str">
        <f>IF(ISBLANK(発行依頼書!Q103),"",TEXT(発行依頼書!Q103,"M/D"))</f>
        <v/>
      </c>
      <c r="T90" s="672"/>
      <c r="U90" s="672" t="str">
        <f>IF(ISBLANK(発行依頼書!R103),"",TEXT(発行依頼書!R103,"M/D"))</f>
        <v/>
      </c>
      <c r="V90" s="672"/>
      <c r="W90" s="672" t="str">
        <f>IF(ISBLANK(発行依頼書!S103),"",TEXT(発行依頼書!S103,"M/D"))</f>
        <v/>
      </c>
      <c r="X90" s="672"/>
      <c r="Y90" s="672" t="str">
        <f>IF(ISBLANK(発行依頼書!T103),"",TEXT(発行依頼書!T103,"M/D"))</f>
        <v/>
      </c>
      <c r="Z90" s="672"/>
      <c r="AA90" s="672" t="str">
        <f>IF(ISBLANK(発行依頼書!U103),"",TEXT(発行依頼書!U103,"M/D"))</f>
        <v/>
      </c>
      <c r="AB90" s="673"/>
      <c r="AC90" s="674"/>
      <c r="AD90" s="672"/>
      <c r="AE90" s="673"/>
      <c r="AF90" s="667" t="str">
        <f>IF(ISBLANK(発行依頼書!I103),"",発行依頼書!I103)</f>
        <v/>
      </c>
      <c r="AG90" s="668"/>
      <c r="AH90" s="668"/>
      <c r="AI90" s="669"/>
      <c r="AJ90" s="10"/>
      <c r="AL90" s="47"/>
      <c r="AM90" s="47"/>
      <c r="AN90" s="47"/>
      <c r="AO90" s="47"/>
      <c r="AP90" s="47"/>
    </row>
    <row r="91" spans="1:42" ht="17.25" customHeight="1" x14ac:dyDescent="0.15">
      <c r="A91" s="7"/>
      <c r="B91" s="670" t="str">
        <f>IF(ISBLANK(発行依頼書!F103),"",発行依頼書!F103)</f>
        <v/>
      </c>
      <c r="C91" s="663"/>
      <c r="D91" s="663"/>
      <c r="E91" s="663"/>
      <c r="F91" s="663"/>
      <c r="G91" s="663"/>
      <c r="H91" s="671"/>
      <c r="I91" s="680" t="str">
        <f>IF(ISBLANK(発行依頼書!L104),"",発行依頼書!L104)</f>
        <v/>
      </c>
      <c r="J91" s="678"/>
      <c r="K91" s="678" t="str">
        <f>IF(ISBLANK(発行依頼書!M104),"",発行依頼書!M104)</f>
        <v/>
      </c>
      <c r="L91" s="678"/>
      <c r="M91" s="678" t="str">
        <f>IF(ISBLANK(発行依頼書!N104),"",発行依頼書!N104)</f>
        <v/>
      </c>
      <c r="N91" s="678"/>
      <c r="O91" s="678" t="str">
        <f>IF(ISBLANK(発行依頼書!O104),"",発行依頼書!O104)</f>
        <v/>
      </c>
      <c r="P91" s="678"/>
      <c r="Q91" s="678" t="str">
        <f>IF(ISBLANK(発行依頼書!P104),"",発行依頼書!P104)</f>
        <v/>
      </c>
      <c r="R91" s="678"/>
      <c r="S91" s="678" t="str">
        <f>IF(ISBLANK(発行依頼書!Q104),"",発行依頼書!Q104)</f>
        <v/>
      </c>
      <c r="T91" s="678"/>
      <c r="U91" s="678" t="str">
        <f>IF(ISBLANK(発行依頼書!R104),"",発行依頼書!R104)</f>
        <v/>
      </c>
      <c r="V91" s="678"/>
      <c r="W91" s="678" t="str">
        <f>IF(ISBLANK(発行依頼書!S104),"",発行依頼書!S104)</f>
        <v/>
      </c>
      <c r="X91" s="678"/>
      <c r="Y91" s="678" t="str">
        <f>IF(ISBLANK(発行依頼書!T104),"",発行依頼書!T104)</f>
        <v/>
      </c>
      <c r="Z91" s="678"/>
      <c r="AA91" s="678" t="str">
        <f>IF(ISBLANK(発行依頼書!U104),"",発行依頼書!U104)</f>
        <v/>
      </c>
      <c r="AB91" s="679"/>
      <c r="AC91" s="680" t="str">
        <f>IF(ISBLANK(発行依頼書!W104),"",発行依頼書!W104)</f>
        <v/>
      </c>
      <c r="AD91" s="678"/>
      <c r="AE91" s="679"/>
      <c r="AF91" s="662" t="str">
        <f>IF(ISBLANK(発行依頼書!X103),"",発行依頼書!X103)</f>
        <v/>
      </c>
      <c r="AG91" s="663"/>
      <c r="AH91" s="663"/>
      <c r="AI91" s="664"/>
      <c r="AJ91" s="10"/>
      <c r="AL91" s="47"/>
      <c r="AM91" s="47"/>
      <c r="AN91" s="47"/>
      <c r="AO91" s="47"/>
      <c r="AP91" s="47"/>
    </row>
    <row r="92" spans="1:42" ht="17.25" customHeight="1" x14ac:dyDescent="0.15">
      <c r="A92" s="7"/>
      <c r="B92" s="665" t="str">
        <f>IF(ISBLANK(発行依頼書!C105),"",発行依頼書!C105)</f>
        <v/>
      </c>
      <c r="C92" s="666"/>
      <c r="D92" s="666"/>
      <c r="E92" s="666"/>
      <c r="F92" s="666"/>
      <c r="G92" s="666"/>
      <c r="H92" s="666"/>
      <c r="I92" s="657" t="str">
        <f>IF(ISBLANK(発行依頼書!L105),"",TEXT(発行依頼書!L105,"M/D"))</f>
        <v/>
      </c>
      <c r="J92" s="655"/>
      <c r="K92" s="654" t="str">
        <f>IF(ISBLANK(発行依頼書!M105),"",TEXT(発行依頼書!M105,"M/D"))</f>
        <v/>
      </c>
      <c r="L92" s="655"/>
      <c r="M92" s="654" t="str">
        <f>IF(ISBLANK(発行依頼書!N105),"",TEXT(発行依頼書!N105,"M/D"))</f>
        <v/>
      </c>
      <c r="N92" s="655"/>
      <c r="O92" s="654" t="str">
        <f>IF(ISBLANK(発行依頼書!O105),"",TEXT(発行依頼書!O105,"M/D"))</f>
        <v/>
      </c>
      <c r="P92" s="655"/>
      <c r="Q92" s="654" t="str">
        <f>IF(ISBLANK(発行依頼書!P105),"",TEXT(発行依頼書!P105,"M/D"))</f>
        <v/>
      </c>
      <c r="R92" s="655"/>
      <c r="S92" s="654" t="str">
        <f>IF(ISBLANK(発行依頼書!Q105),"",TEXT(発行依頼書!Q105,"M/D"))</f>
        <v/>
      </c>
      <c r="T92" s="655"/>
      <c r="U92" s="654" t="str">
        <f>IF(ISBLANK(発行依頼書!R105),"",TEXT(発行依頼書!R105,"M/D"))</f>
        <v/>
      </c>
      <c r="V92" s="655"/>
      <c r="W92" s="654" t="str">
        <f>IF(ISBLANK(発行依頼書!S105),"",TEXT(発行依頼書!S105,"M/D"))</f>
        <v/>
      </c>
      <c r="X92" s="655"/>
      <c r="Y92" s="654" t="str">
        <f>IF(ISBLANK(発行依頼書!T105),"",TEXT(発行依頼書!T105,"M/D"))</f>
        <v/>
      </c>
      <c r="Z92" s="655"/>
      <c r="AA92" s="654" t="str">
        <f>IF(ISBLANK(発行依頼書!U105),"",TEXT(発行依頼書!U105,"M/D"))</f>
        <v/>
      </c>
      <c r="AB92" s="656"/>
      <c r="AC92" s="657"/>
      <c r="AD92" s="658"/>
      <c r="AE92" s="656"/>
      <c r="AF92" s="651" t="str">
        <f>IF(ISBLANK(発行依頼書!I105),"",発行依頼書!I105)</f>
        <v/>
      </c>
      <c r="AG92" s="651"/>
      <c r="AH92" s="651"/>
      <c r="AI92" s="652"/>
      <c r="AJ92" s="10"/>
      <c r="AL92" s="47"/>
      <c r="AM92" s="47"/>
      <c r="AN92" s="47"/>
      <c r="AO92" s="47"/>
      <c r="AP92" s="47"/>
    </row>
    <row r="93" spans="1:42" ht="17.25" customHeight="1" x14ac:dyDescent="0.15">
      <c r="A93" s="7"/>
      <c r="B93" s="670" t="str">
        <f>IF(ISBLANK(発行依頼書!F105),"",発行依頼書!F105)</f>
        <v/>
      </c>
      <c r="C93" s="663"/>
      <c r="D93" s="663"/>
      <c r="E93" s="663"/>
      <c r="F93" s="663"/>
      <c r="G93" s="663"/>
      <c r="H93" s="671"/>
      <c r="I93" s="680" t="str">
        <f>IF(ISBLANK(発行依頼書!L106),"",発行依頼書!L106)</f>
        <v/>
      </c>
      <c r="J93" s="678"/>
      <c r="K93" s="678" t="str">
        <f>IF(ISBLANK(発行依頼書!M106),"",発行依頼書!M106)</f>
        <v/>
      </c>
      <c r="L93" s="678"/>
      <c r="M93" s="678" t="str">
        <f>IF(ISBLANK(発行依頼書!N106),"",発行依頼書!N106)</f>
        <v/>
      </c>
      <c r="N93" s="678"/>
      <c r="O93" s="678" t="str">
        <f>IF(ISBLANK(発行依頼書!O106),"",発行依頼書!O106)</f>
        <v/>
      </c>
      <c r="P93" s="678"/>
      <c r="Q93" s="678" t="str">
        <f>IF(ISBLANK(発行依頼書!P106),"",発行依頼書!P106)</f>
        <v/>
      </c>
      <c r="R93" s="678"/>
      <c r="S93" s="678" t="str">
        <f>IF(ISBLANK(発行依頼書!Q106),"",発行依頼書!Q106)</f>
        <v/>
      </c>
      <c r="T93" s="678"/>
      <c r="U93" s="678" t="str">
        <f>IF(ISBLANK(発行依頼書!R106),"",発行依頼書!R106)</f>
        <v/>
      </c>
      <c r="V93" s="678"/>
      <c r="W93" s="678" t="str">
        <f>IF(ISBLANK(発行依頼書!S106),"",発行依頼書!S106)</f>
        <v/>
      </c>
      <c r="X93" s="678"/>
      <c r="Y93" s="678" t="str">
        <f>IF(ISBLANK(発行依頼書!T106),"",発行依頼書!T106)</f>
        <v/>
      </c>
      <c r="Z93" s="678"/>
      <c r="AA93" s="678" t="str">
        <f>IF(ISBLANK(発行依頼書!U106),"",発行依頼書!U106)</f>
        <v/>
      </c>
      <c r="AB93" s="679"/>
      <c r="AC93" s="680" t="str">
        <f>IF(ISBLANK(発行依頼書!W106),"",発行依頼書!W106)</f>
        <v/>
      </c>
      <c r="AD93" s="678"/>
      <c r="AE93" s="679"/>
      <c r="AF93" s="662" t="str">
        <f>IF(ISBLANK(発行依頼書!X105),"",発行依頼書!X105)</f>
        <v/>
      </c>
      <c r="AG93" s="663"/>
      <c r="AH93" s="663"/>
      <c r="AI93" s="664"/>
      <c r="AJ93" s="10"/>
      <c r="AL93" s="47"/>
      <c r="AM93" s="47"/>
      <c r="AN93" s="47"/>
      <c r="AO93" s="47"/>
      <c r="AP93" s="47"/>
    </row>
    <row r="94" spans="1:42" ht="17.25" customHeight="1" x14ac:dyDescent="0.15">
      <c r="A94" s="7"/>
      <c r="B94" s="675" t="str">
        <f>IF(ISBLANK(発行依頼書!C107),"",発行依頼書!C107)</f>
        <v/>
      </c>
      <c r="C94" s="676"/>
      <c r="D94" s="676"/>
      <c r="E94" s="676"/>
      <c r="F94" s="676"/>
      <c r="G94" s="676"/>
      <c r="H94" s="677"/>
      <c r="I94" s="674" t="str">
        <f>IF(ISBLANK(発行依頼書!L107),"",TEXT(発行依頼書!L107,"M/D"))</f>
        <v/>
      </c>
      <c r="J94" s="672"/>
      <c r="K94" s="672" t="str">
        <f>IF(ISBLANK(発行依頼書!M107),"",TEXT(発行依頼書!M107,"M/D"))</f>
        <v/>
      </c>
      <c r="L94" s="672"/>
      <c r="M94" s="672" t="str">
        <f>IF(ISBLANK(発行依頼書!N107),"",TEXT(発行依頼書!N107,"M/D"))</f>
        <v/>
      </c>
      <c r="N94" s="672"/>
      <c r="O94" s="672" t="str">
        <f>IF(ISBLANK(発行依頼書!O107),"",TEXT(発行依頼書!O107,"M/D"))</f>
        <v/>
      </c>
      <c r="P94" s="672"/>
      <c r="Q94" s="672" t="str">
        <f>IF(ISBLANK(発行依頼書!P107),"",TEXT(発行依頼書!P107,"M/D"))</f>
        <v/>
      </c>
      <c r="R94" s="672"/>
      <c r="S94" s="672" t="str">
        <f>IF(ISBLANK(発行依頼書!Q107),"",TEXT(発行依頼書!Q107,"M/D"))</f>
        <v/>
      </c>
      <c r="T94" s="672"/>
      <c r="U94" s="672" t="str">
        <f>IF(ISBLANK(発行依頼書!R107),"",TEXT(発行依頼書!R107,"M/D"))</f>
        <v/>
      </c>
      <c r="V94" s="672"/>
      <c r="W94" s="672" t="str">
        <f>IF(ISBLANK(発行依頼書!S107),"",TEXT(発行依頼書!S107,"M/D"))</f>
        <v/>
      </c>
      <c r="X94" s="672"/>
      <c r="Y94" s="672" t="str">
        <f>IF(ISBLANK(発行依頼書!T107),"",TEXT(発行依頼書!T107,"M/D"))</f>
        <v/>
      </c>
      <c r="Z94" s="672"/>
      <c r="AA94" s="672" t="str">
        <f>IF(ISBLANK(発行依頼書!U107),"",TEXT(発行依頼書!U107,"M/D"))</f>
        <v/>
      </c>
      <c r="AB94" s="673"/>
      <c r="AC94" s="674"/>
      <c r="AD94" s="672"/>
      <c r="AE94" s="673"/>
      <c r="AF94" s="667" t="str">
        <f>IF(ISBLANK(発行依頼書!I107),"",発行依頼書!I107)</f>
        <v/>
      </c>
      <c r="AG94" s="668"/>
      <c r="AH94" s="668"/>
      <c r="AI94" s="669"/>
      <c r="AJ94" s="10"/>
      <c r="AL94" s="47"/>
      <c r="AM94" s="47"/>
      <c r="AN94" s="47"/>
      <c r="AO94" s="47"/>
      <c r="AP94" s="47"/>
    </row>
    <row r="95" spans="1:42" ht="17.25" customHeight="1" x14ac:dyDescent="0.15">
      <c r="A95" s="7"/>
      <c r="B95" s="670" t="str">
        <f>IF(ISBLANK(発行依頼書!F107),"",発行依頼書!F107)</f>
        <v/>
      </c>
      <c r="C95" s="663"/>
      <c r="D95" s="663"/>
      <c r="E95" s="663"/>
      <c r="F95" s="663"/>
      <c r="G95" s="663"/>
      <c r="H95" s="671"/>
      <c r="I95" s="680" t="str">
        <f>IF(ISBLANK(発行依頼書!L108),"",発行依頼書!L108)</f>
        <v/>
      </c>
      <c r="J95" s="678"/>
      <c r="K95" s="678" t="str">
        <f>IF(ISBLANK(発行依頼書!M108),"",発行依頼書!M108)</f>
        <v/>
      </c>
      <c r="L95" s="678"/>
      <c r="M95" s="678" t="str">
        <f>IF(ISBLANK(発行依頼書!N108),"",発行依頼書!N108)</f>
        <v/>
      </c>
      <c r="N95" s="678"/>
      <c r="O95" s="678" t="str">
        <f>IF(ISBLANK(発行依頼書!O108),"",発行依頼書!O108)</f>
        <v/>
      </c>
      <c r="P95" s="678"/>
      <c r="Q95" s="678" t="str">
        <f>IF(ISBLANK(発行依頼書!P108),"",発行依頼書!P108)</f>
        <v/>
      </c>
      <c r="R95" s="678"/>
      <c r="S95" s="678" t="str">
        <f>IF(ISBLANK(発行依頼書!Q108),"",発行依頼書!Q108)</f>
        <v/>
      </c>
      <c r="T95" s="678"/>
      <c r="U95" s="678" t="str">
        <f>IF(ISBLANK(発行依頼書!R108),"",発行依頼書!R108)</f>
        <v/>
      </c>
      <c r="V95" s="678"/>
      <c r="W95" s="678" t="str">
        <f>IF(ISBLANK(発行依頼書!S108),"",発行依頼書!S108)</f>
        <v/>
      </c>
      <c r="X95" s="678"/>
      <c r="Y95" s="678" t="str">
        <f>IF(ISBLANK(発行依頼書!T108),"",発行依頼書!T108)</f>
        <v/>
      </c>
      <c r="Z95" s="678"/>
      <c r="AA95" s="678" t="str">
        <f>IF(ISBLANK(発行依頼書!U108),"",発行依頼書!U108)</f>
        <v/>
      </c>
      <c r="AB95" s="679"/>
      <c r="AC95" s="680" t="str">
        <f>IF(ISBLANK(発行依頼書!W108),"",発行依頼書!W108)</f>
        <v/>
      </c>
      <c r="AD95" s="678"/>
      <c r="AE95" s="679"/>
      <c r="AF95" s="662" t="str">
        <f>IF(ISBLANK(発行依頼書!X107),"",発行依頼書!X107)</f>
        <v/>
      </c>
      <c r="AG95" s="663"/>
      <c r="AH95" s="663"/>
      <c r="AI95" s="664"/>
      <c r="AJ95" s="10"/>
      <c r="AL95" s="47"/>
      <c r="AM95" s="47"/>
      <c r="AN95" s="47"/>
      <c r="AO95" s="47"/>
      <c r="AP95" s="47"/>
    </row>
    <row r="96" spans="1:42" ht="17.25" customHeight="1" x14ac:dyDescent="0.15">
      <c r="A96" s="7"/>
      <c r="B96" s="675" t="str">
        <f>IF(ISBLANK(発行依頼書!C109),"",発行依頼書!C109)</f>
        <v/>
      </c>
      <c r="C96" s="676"/>
      <c r="D96" s="676"/>
      <c r="E96" s="676"/>
      <c r="F96" s="676"/>
      <c r="G96" s="676"/>
      <c r="H96" s="677"/>
      <c r="I96" s="674" t="str">
        <f>IF(ISBLANK(発行依頼書!L109),"",TEXT(発行依頼書!L109,"M/D"))</f>
        <v/>
      </c>
      <c r="J96" s="672"/>
      <c r="K96" s="672" t="str">
        <f>IF(ISBLANK(発行依頼書!M109),"",TEXT(発行依頼書!M109,"M/D"))</f>
        <v/>
      </c>
      <c r="L96" s="672"/>
      <c r="M96" s="672" t="str">
        <f>IF(ISBLANK(発行依頼書!N109),"",TEXT(発行依頼書!N109,"M/D"))</f>
        <v/>
      </c>
      <c r="N96" s="672"/>
      <c r="O96" s="672" t="str">
        <f>IF(ISBLANK(発行依頼書!O109),"",TEXT(発行依頼書!O109,"M/D"))</f>
        <v/>
      </c>
      <c r="P96" s="672"/>
      <c r="Q96" s="672" t="str">
        <f>IF(ISBLANK(発行依頼書!P109),"",TEXT(発行依頼書!P109,"M/D"))</f>
        <v/>
      </c>
      <c r="R96" s="672"/>
      <c r="S96" s="672" t="str">
        <f>IF(ISBLANK(発行依頼書!Q109),"",TEXT(発行依頼書!Q109,"M/D"))</f>
        <v/>
      </c>
      <c r="T96" s="672"/>
      <c r="U96" s="672" t="str">
        <f>IF(ISBLANK(発行依頼書!R109),"",TEXT(発行依頼書!R109,"M/D"))</f>
        <v/>
      </c>
      <c r="V96" s="672"/>
      <c r="W96" s="672" t="str">
        <f>IF(ISBLANK(発行依頼書!S109),"",TEXT(発行依頼書!S109,"M/D"))</f>
        <v/>
      </c>
      <c r="X96" s="672"/>
      <c r="Y96" s="672" t="str">
        <f>IF(ISBLANK(発行依頼書!T109),"",TEXT(発行依頼書!T109,"M/D"))</f>
        <v/>
      </c>
      <c r="Z96" s="672"/>
      <c r="AA96" s="672" t="str">
        <f>IF(ISBLANK(発行依頼書!U109),"",TEXT(発行依頼書!U109,"M/D"))</f>
        <v/>
      </c>
      <c r="AB96" s="673"/>
      <c r="AC96" s="674"/>
      <c r="AD96" s="672"/>
      <c r="AE96" s="673"/>
      <c r="AF96" s="667" t="str">
        <f>IF(ISBLANK(発行依頼書!I109),"",発行依頼書!I109)</f>
        <v/>
      </c>
      <c r="AG96" s="668"/>
      <c r="AH96" s="668"/>
      <c r="AI96" s="669"/>
      <c r="AJ96" s="10"/>
      <c r="AL96" s="47"/>
      <c r="AM96" s="47"/>
      <c r="AN96" s="47"/>
      <c r="AO96" s="47"/>
      <c r="AP96" s="47"/>
    </row>
    <row r="97" spans="1:42" ht="17.25" customHeight="1" x14ac:dyDescent="0.15">
      <c r="A97" s="7"/>
      <c r="B97" s="670" t="str">
        <f>IF(ISBLANK(発行依頼書!F109),"",発行依頼書!F109)</f>
        <v/>
      </c>
      <c r="C97" s="663"/>
      <c r="D97" s="663"/>
      <c r="E97" s="663"/>
      <c r="F97" s="663"/>
      <c r="G97" s="663"/>
      <c r="H97" s="671"/>
      <c r="I97" s="680" t="str">
        <f>IF(ISBLANK(発行依頼書!L110),"",発行依頼書!L110)</f>
        <v/>
      </c>
      <c r="J97" s="678"/>
      <c r="K97" s="678" t="str">
        <f>IF(ISBLANK(発行依頼書!M110),"",発行依頼書!M110)</f>
        <v/>
      </c>
      <c r="L97" s="678"/>
      <c r="M97" s="678" t="str">
        <f>IF(ISBLANK(発行依頼書!N110),"",発行依頼書!N110)</f>
        <v/>
      </c>
      <c r="N97" s="678"/>
      <c r="O97" s="678" t="str">
        <f>IF(ISBLANK(発行依頼書!O110),"",発行依頼書!O110)</f>
        <v/>
      </c>
      <c r="P97" s="678"/>
      <c r="Q97" s="678" t="str">
        <f>IF(ISBLANK(発行依頼書!P110),"",発行依頼書!P110)</f>
        <v/>
      </c>
      <c r="R97" s="678"/>
      <c r="S97" s="678" t="str">
        <f>IF(ISBLANK(発行依頼書!Q110),"",発行依頼書!Q110)</f>
        <v/>
      </c>
      <c r="T97" s="678"/>
      <c r="U97" s="678" t="str">
        <f>IF(ISBLANK(発行依頼書!R110),"",発行依頼書!R110)</f>
        <v/>
      </c>
      <c r="V97" s="678"/>
      <c r="W97" s="678" t="str">
        <f>IF(ISBLANK(発行依頼書!S110),"",発行依頼書!S110)</f>
        <v/>
      </c>
      <c r="X97" s="678"/>
      <c r="Y97" s="678" t="str">
        <f>IF(ISBLANK(発行依頼書!T110),"",発行依頼書!T110)</f>
        <v/>
      </c>
      <c r="Z97" s="678"/>
      <c r="AA97" s="678" t="str">
        <f>IF(ISBLANK(発行依頼書!U110),"",発行依頼書!U110)</f>
        <v/>
      </c>
      <c r="AB97" s="679"/>
      <c r="AC97" s="680" t="str">
        <f>IF(ISBLANK(発行依頼書!W110),"",発行依頼書!W110)</f>
        <v/>
      </c>
      <c r="AD97" s="678"/>
      <c r="AE97" s="679"/>
      <c r="AF97" s="662" t="str">
        <f>IF(ISBLANK(発行依頼書!X109),"",発行依頼書!X109)</f>
        <v/>
      </c>
      <c r="AG97" s="663"/>
      <c r="AH97" s="663"/>
      <c r="AI97" s="664"/>
      <c r="AJ97" s="10"/>
      <c r="AL97" s="47"/>
      <c r="AM97" s="47"/>
      <c r="AN97" s="47"/>
      <c r="AO97" s="47"/>
      <c r="AP97" s="47"/>
    </row>
    <row r="98" spans="1:42" ht="17.25" customHeight="1" x14ac:dyDescent="0.15">
      <c r="A98" s="7"/>
      <c r="B98" s="675" t="str">
        <f>IF(ISBLANK(発行依頼書!C111),"",発行依頼書!C111)</f>
        <v/>
      </c>
      <c r="C98" s="676"/>
      <c r="D98" s="676"/>
      <c r="E98" s="676"/>
      <c r="F98" s="676"/>
      <c r="G98" s="676"/>
      <c r="H98" s="677"/>
      <c r="I98" s="674" t="str">
        <f>IF(ISBLANK(発行依頼書!L111),"",TEXT(発行依頼書!L111,"M/D"))</f>
        <v/>
      </c>
      <c r="J98" s="672"/>
      <c r="K98" s="672" t="str">
        <f>IF(ISBLANK(発行依頼書!M111),"",TEXT(発行依頼書!M111,"M/D"))</f>
        <v/>
      </c>
      <c r="L98" s="672"/>
      <c r="M98" s="672" t="str">
        <f>IF(ISBLANK(発行依頼書!N111),"",TEXT(発行依頼書!N111,"M/D"))</f>
        <v/>
      </c>
      <c r="N98" s="672"/>
      <c r="O98" s="672" t="str">
        <f>IF(ISBLANK(発行依頼書!O111),"",TEXT(発行依頼書!O111,"M/D"))</f>
        <v/>
      </c>
      <c r="P98" s="672"/>
      <c r="Q98" s="672" t="str">
        <f>IF(ISBLANK(発行依頼書!P111),"",TEXT(発行依頼書!P111,"M/D"))</f>
        <v/>
      </c>
      <c r="R98" s="672"/>
      <c r="S98" s="672" t="str">
        <f>IF(ISBLANK(発行依頼書!Q111),"",TEXT(発行依頼書!Q111,"M/D"))</f>
        <v/>
      </c>
      <c r="T98" s="672"/>
      <c r="U98" s="672" t="str">
        <f>IF(ISBLANK(発行依頼書!R111),"",TEXT(発行依頼書!R111,"M/D"))</f>
        <v/>
      </c>
      <c r="V98" s="672"/>
      <c r="W98" s="672" t="str">
        <f>IF(ISBLANK(発行依頼書!S111),"",TEXT(発行依頼書!S111,"M/D"))</f>
        <v/>
      </c>
      <c r="X98" s="672"/>
      <c r="Y98" s="672" t="str">
        <f>IF(ISBLANK(発行依頼書!T111),"",TEXT(発行依頼書!T111,"M/D"))</f>
        <v/>
      </c>
      <c r="Z98" s="672"/>
      <c r="AA98" s="672" t="str">
        <f>IF(ISBLANK(発行依頼書!U111),"",TEXT(発行依頼書!U111,"M/D"))</f>
        <v/>
      </c>
      <c r="AB98" s="673"/>
      <c r="AC98" s="674"/>
      <c r="AD98" s="672"/>
      <c r="AE98" s="673"/>
      <c r="AF98" s="667" t="str">
        <f>IF(ISBLANK(発行依頼書!I111),"",発行依頼書!I111)</f>
        <v/>
      </c>
      <c r="AG98" s="668"/>
      <c r="AH98" s="668"/>
      <c r="AI98" s="669"/>
      <c r="AJ98" s="10"/>
      <c r="AL98" s="47"/>
      <c r="AM98" s="47"/>
      <c r="AN98" s="47"/>
      <c r="AO98" s="47"/>
      <c r="AP98" s="47"/>
    </row>
    <row r="99" spans="1:42" ht="17.25" customHeight="1" x14ac:dyDescent="0.15">
      <c r="A99" s="7"/>
      <c r="B99" s="670" t="str">
        <f>IF(ISBLANK(発行依頼書!F111),"",発行依頼書!F111)</f>
        <v/>
      </c>
      <c r="C99" s="663"/>
      <c r="D99" s="663"/>
      <c r="E99" s="663"/>
      <c r="F99" s="663"/>
      <c r="G99" s="663"/>
      <c r="H99" s="671"/>
      <c r="I99" s="680" t="str">
        <f>IF(ISBLANK(発行依頼書!L112),"",発行依頼書!L112)</f>
        <v/>
      </c>
      <c r="J99" s="678"/>
      <c r="K99" s="678" t="str">
        <f>IF(ISBLANK(発行依頼書!M112),"",発行依頼書!M112)</f>
        <v/>
      </c>
      <c r="L99" s="678"/>
      <c r="M99" s="678" t="str">
        <f>IF(ISBLANK(発行依頼書!N112),"",発行依頼書!N112)</f>
        <v/>
      </c>
      <c r="N99" s="678"/>
      <c r="O99" s="678" t="str">
        <f>IF(ISBLANK(発行依頼書!O112),"",発行依頼書!O112)</f>
        <v/>
      </c>
      <c r="P99" s="678"/>
      <c r="Q99" s="678" t="str">
        <f>IF(ISBLANK(発行依頼書!P112),"",発行依頼書!P112)</f>
        <v/>
      </c>
      <c r="R99" s="678"/>
      <c r="S99" s="678" t="str">
        <f>IF(ISBLANK(発行依頼書!Q112),"",発行依頼書!Q112)</f>
        <v/>
      </c>
      <c r="T99" s="678"/>
      <c r="U99" s="678" t="str">
        <f>IF(ISBLANK(発行依頼書!R112),"",発行依頼書!R112)</f>
        <v/>
      </c>
      <c r="V99" s="678"/>
      <c r="W99" s="678" t="str">
        <f>IF(ISBLANK(発行依頼書!S112),"",発行依頼書!S112)</f>
        <v/>
      </c>
      <c r="X99" s="678"/>
      <c r="Y99" s="678" t="str">
        <f>IF(ISBLANK(発行依頼書!T112),"",発行依頼書!T112)</f>
        <v/>
      </c>
      <c r="Z99" s="678"/>
      <c r="AA99" s="678" t="str">
        <f>IF(ISBLANK(発行依頼書!U112),"",発行依頼書!U112)</f>
        <v/>
      </c>
      <c r="AB99" s="679"/>
      <c r="AC99" s="680" t="str">
        <f>IF(ISBLANK(発行依頼書!W112),"",発行依頼書!W112)</f>
        <v/>
      </c>
      <c r="AD99" s="678"/>
      <c r="AE99" s="679"/>
      <c r="AF99" s="662" t="str">
        <f>IF(ISBLANK(発行依頼書!X111),"",発行依頼書!X111)</f>
        <v/>
      </c>
      <c r="AG99" s="663"/>
      <c r="AH99" s="663"/>
      <c r="AI99" s="664"/>
      <c r="AJ99" s="10"/>
      <c r="AL99" s="47"/>
      <c r="AM99" s="47"/>
      <c r="AN99" s="47"/>
      <c r="AO99" s="47"/>
      <c r="AP99" s="47"/>
    </row>
    <row r="100" spans="1:42" ht="17.25" customHeight="1" x14ac:dyDescent="0.15">
      <c r="A100" s="7"/>
      <c r="B100" s="675" t="str">
        <f>IF(ISBLANK(発行依頼書!C113),"",発行依頼書!C113)</f>
        <v/>
      </c>
      <c r="C100" s="676"/>
      <c r="D100" s="676"/>
      <c r="E100" s="676"/>
      <c r="F100" s="676"/>
      <c r="G100" s="676"/>
      <c r="H100" s="677"/>
      <c r="I100" s="674" t="str">
        <f>IF(ISBLANK(発行依頼書!L113),"",TEXT(発行依頼書!L113,"M/D"))</f>
        <v/>
      </c>
      <c r="J100" s="672"/>
      <c r="K100" s="672" t="str">
        <f>IF(ISBLANK(発行依頼書!M113),"",TEXT(発行依頼書!M113,"M/D"))</f>
        <v/>
      </c>
      <c r="L100" s="672"/>
      <c r="M100" s="672" t="str">
        <f>IF(ISBLANK(発行依頼書!N113),"",TEXT(発行依頼書!N113,"M/D"))</f>
        <v/>
      </c>
      <c r="N100" s="672"/>
      <c r="O100" s="672" t="str">
        <f>IF(ISBLANK(発行依頼書!O113),"",TEXT(発行依頼書!O113,"M/D"))</f>
        <v/>
      </c>
      <c r="P100" s="672"/>
      <c r="Q100" s="672" t="str">
        <f>IF(ISBLANK(発行依頼書!P113),"",TEXT(発行依頼書!P113,"M/D"))</f>
        <v/>
      </c>
      <c r="R100" s="672"/>
      <c r="S100" s="672" t="str">
        <f>IF(ISBLANK(発行依頼書!Q113),"",TEXT(発行依頼書!Q113,"M/D"))</f>
        <v/>
      </c>
      <c r="T100" s="672"/>
      <c r="U100" s="672" t="str">
        <f>IF(ISBLANK(発行依頼書!R113),"",TEXT(発行依頼書!R113,"M/D"))</f>
        <v/>
      </c>
      <c r="V100" s="672"/>
      <c r="W100" s="672" t="str">
        <f>IF(ISBLANK(発行依頼書!S113),"",TEXT(発行依頼書!S113,"M/D"))</f>
        <v/>
      </c>
      <c r="X100" s="672"/>
      <c r="Y100" s="672" t="str">
        <f>IF(ISBLANK(発行依頼書!T113),"",TEXT(発行依頼書!T113,"M/D"))</f>
        <v/>
      </c>
      <c r="Z100" s="672"/>
      <c r="AA100" s="672" t="str">
        <f>IF(ISBLANK(発行依頼書!U113),"",TEXT(発行依頼書!U113,"M/D"))</f>
        <v/>
      </c>
      <c r="AB100" s="673"/>
      <c r="AC100" s="674"/>
      <c r="AD100" s="672"/>
      <c r="AE100" s="673"/>
      <c r="AF100" s="667" t="str">
        <f>IF(ISBLANK(発行依頼書!I113),"",発行依頼書!I113)</f>
        <v/>
      </c>
      <c r="AG100" s="668"/>
      <c r="AH100" s="668"/>
      <c r="AI100" s="669"/>
      <c r="AJ100" s="10"/>
      <c r="AL100" s="47"/>
      <c r="AM100" s="47"/>
      <c r="AN100" s="47"/>
      <c r="AO100" s="47"/>
      <c r="AP100" s="47"/>
    </row>
    <row r="101" spans="1:42" ht="17.25" customHeight="1" x14ac:dyDescent="0.15">
      <c r="A101" s="7"/>
      <c r="B101" s="670" t="str">
        <f>IF(ISBLANK(発行依頼書!F113),"",発行依頼書!F113)</f>
        <v/>
      </c>
      <c r="C101" s="663"/>
      <c r="D101" s="663"/>
      <c r="E101" s="663"/>
      <c r="F101" s="663"/>
      <c r="G101" s="663"/>
      <c r="H101" s="671"/>
      <c r="I101" s="680" t="str">
        <f>IF(ISBLANK(発行依頼書!L114),"",発行依頼書!L114)</f>
        <v/>
      </c>
      <c r="J101" s="678"/>
      <c r="K101" s="678" t="str">
        <f>IF(ISBLANK(発行依頼書!M114),"",発行依頼書!M114)</f>
        <v/>
      </c>
      <c r="L101" s="678"/>
      <c r="M101" s="678" t="str">
        <f>IF(ISBLANK(発行依頼書!N114),"",発行依頼書!N114)</f>
        <v/>
      </c>
      <c r="N101" s="678"/>
      <c r="O101" s="678" t="str">
        <f>IF(ISBLANK(発行依頼書!O114),"",発行依頼書!O114)</f>
        <v/>
      </c>
      <c r="P101" s="678"/>
      <c r="Q101" s="678" t="str">
        <f>IF(ISBLANK(発行依頼書!P114),"",発行依頼書!P114)</f>
        <v/>
      </c>
      <c r="R101" s="678"/>
      <c r="S101" s="678" t="str">
        <f>IF(ISBLANK(発行依頼書!Q114),"",発行依頼書!Q114)</f>
        <v/>
      </c>
      <c r="T101" s="678"/>
      <c r="U101" s="678" t="str">
        <f>IF(ISBLANK(発行依頼書!R114),"",発行依頼書!R114)</f>
        <v/>
      </c>
      <c r="V101" s="678"/>
      <c r="W101" s="678" t="str">
        <f>IF(ISBLANK(発行依頼書!S114),"",発行依頼書!S114)</f>
        <v/>
      </c>
      <c r="X101" s="678"/>
      <c r="Y101" s="678" t="str">
        <f>IF(ISBLANK(発行依頼書!T114),"",発行依頼書!T114)</f>
        <v/>
      </c>
      <c r="Z101" s="678"/>
      <c r="AA101" s="678" t="str">
        <f>IF(ISBLANK(発行依頼書!U114),"",発行依頼書!U114)</f>
        <v/>
      </c>
      <c r="AB101" s="679"/>
      <c r="AC101" s="680" t="str">
        <f>IF(ISBLANK(発行依頼書!W114),"",発行依頼書!W114)</f>
        <v/>
      </c>
      <c r="AD101" s="678"/>
      <c r="AE101" s="679"/>
      <c r="AF101" s="662" t="str">
        <f>IF(ISBLANK(発行依頼書!X113),"",発行依頼書!X113)</f>
        <v/>
      </c>
      <c r="AG101" s="663"/>
      <c r="AH101" s="663"/>
      <c r="AI101" s="664"/>
      <c r="AJ101" s="10"/>
      <c r="AL101" s="47"/>
      <c r="AM101" s="47"/>
      <c r="AN101" s="47"/>
      <c r="AO101" s="47"/>
      <c r="AP101" s="47"/>
    </row>
    <row r="102" spans="1:42" ht="17.25" customHeight="1" x14ac:dyDescent="0.15">
      <c r="A102" s="7"/>
      <c r="B102" s="675" t="str">
        <f>IF(ISBLANK(発行依頼書!C115),"",発行依頼書!C115)</f>
        <v/>
      </c>
      <c r="C102" s="676"/>
      <c r="D102" s="676"/>
      <c r="E102" s="676"/>
      <c r="F102" s="676"/>
      <c r="G102" s="676"/>
      <c r="H102" s="677"/>
      <c r="I102" s="674" t="str">
        <f>IF(ISBLANK(発行依頼書!L115),"",TEXT(発行依頼書!L115,"M/D"))</f>
        <v/>
      </c>
      <c r="J102" s="672"/>
      <c r="K102" s="672" t="str">
        <f>IF(ISBLANK(発行依頼書!M115),"",TEXT(発行依頼書!M115,"M/D"))</f>
        <v/>
      </c>
      <c r="L102" s="672"/>
      <c r="M102" s="672" t="str">
        <f>IF(ISBLANK(発行依頼書!N115),"",TEXT(発行依頼書!N115,"M/D"))</f>
        <v/>
      </c>
      <c r="N102" s="672"/>
      <c r="O102" s="672" t="str">
        <f>IF(ISBLANK(発行依頼書!O115),"",TEXT(発行依頼書!O115,"M/D"))</f>
        <v/>
      </c>
      <c r="P102" s="672"/>
      <c r="Q102" s="672" t="str">
        <f>IF(ISBLANK(発行依頼書!P115),"",TEXT(発行依頼書!P115,"M/D"))</f>
        <v/>
      </c>
      <c r="R102" s="672"/>
      <c r="S102" s="672" t="str">
        <f>IF(ISBLANK(発行依頼書!Q115),"",TEXT(発行依頼書!Q115,"M/D"))</f>
        <v/>
      </c>
      <c r="T102" s="672"/>
      <c r="U102" s="672" t="str">
        <f>IF(ISBLANK(発行依頼書!R115),"",TEXT(発行依頼書!R115,"M/D"))</f>
        <v/>
      </c>
      <c r="V102" s="672"/>
      <c r="W102" s="672" t="str">
        <f>IF(ISBLANK(発行依頼書!S115),"",TEXT(発行依頼書!S115,"M/D"))</f>
        <v/>
      </c>
      <c r="X102" s="672"/>
      <c r="Y102" s="672" t="str">
        <f>IF(ISBLANK(発行依頼書!T115),"",TEXT(発行依頼書!T115,"M/D"))</f>
        <v/>
      </c>
      <c r="Z102" s="672"/>
      <c r="AA102" s="672" t="str">
        <f>IF(ISBLANK(発行依頼書!U115),"",TEXT(発行依頼書!U115,"M/D"))</f>
        <v/>
      </c>
      <c r="AB102" s="673"/>
      <c r="AC102" s="674"/>
      <c r="AD102" s="672"/>
      <c r="AE102" s="673"/>
      <c r="AF102" s="667" t="str">
        <f>IF(ISBLANK(発行依頼書!I115),"",発行依頼書!I115)</f>
        <v/>
      </c>
      <c r="AG102" s="668"/>
      <c r="AH102" s="668"/>
      <c r="AI102" s="669"/>
      <c r="AJ102" s="10"/>
      <c r="AL102" s="47"/>
      <c r="AM102" s="47"/>
      <c r="AN102" s="47"/>
      <c r="AO102" s="47"/>
      <c r="AP102" s="47"/>
    </row>
    <row r="103" spans="1:42" ht="17.25" customHeight="1" x14ac:dyDescent="0.15">
      <c r="A103" s="7"/>
      <c r="B103" s="670" t="str">
        <f>IF(ISBLANK(発行依頼書!F115),"",発行依頼書!F115)</f>
        <v/>
      </c>
      <c r="C103" s="663"/>
      <c r="D103" s="663"/>
      <c r="E103" s="663"/>
      <c r="F103" s="663"/>
      <c r="G103" s="663"/>
      <c r="H103" s="671"/>
      <c r="I103" s="680" t="str">
        <f>IF(ISBLANK(発行依頼書!L116),"",発行依頼書!L116)</f>
        <v/>
      </c>
      <c r="J103" s="678"/>
      <c r="K103" s="678" t="str">
        <f>IF(ISBLANK(発行依頼書!M116),"",発行依頼書!M116)</f>
        <v/>
      </c>
      <c r="L103" s="678"/>
      <c r="M103" s="678" t="str">
        <f>IF(ISBLANK(発行依頼書!N116),"",発行依頼書!N116)</f>
        <v/>
      </c>
      <c r="N103" s="678"/>
      <c r="O103" s="678" t="str">
        <f>IF(ISBLANK(発行依頼書!O116),"",発行依頼書!O116)</f>
        <v/>
      </c>
      <c r="P103" s="678"/>
      <c r="Q103" s="678" t="str">
        <f>IF(ISBLANK(発行依頼書!P116),"",発行依頼書!P116)</f>
        <v/>
      </c>
      <c r="R103" s="678"/>
      <c r="S103" s="678" t="str">
        <f>IF(ISBLANK(発行依頼書!Q116),"",発行依頼書!Q116)</f>
        <v/>
      </c>
      <c r="T103" s="678"/>
      <c r="U103" s="678" t="str">
        <f>IF(ISBLANK(発行依頼書!R116),"",発行依頼書!R116)</f>
        <v/>
      </c>
      <c r="V103" s="678"/>
      <c r="W103" s="678" t="str">
        <f>IF(ISBLANK(発行依頼書!S116),"",発行依頼書!S116)</f>
        <v/>
      </c>
      <c r="X103" s="678"/>
      <c r="Y103" s="678" t="str">
        <f>IF(ISBLANK(発行依頼書!T116),"",発行依頼書!T116)</f>
        <v/>
      </c>
      <c r="Z103" s="678"/>
      <c r="AA103" s="678" t="str">
        <f>IF(ISBLANK(発行依頼書!U116),"",発行依頼書!U116)</f>
        <v/>
      </c>
      <c r="AB103" s="679"/>
      <c r="AC103" s="680" t="str">
        <f>IF(ISBLANK(発行依頼書!W116),"",発行依頼書!W116)</f>
        <v/>
      </c>
      <c r="AD103" s="678"/>
      <c r="AE103" s="679"/>
      <c r="AF103" s="662" t="str">
        <f>IF(ISBLANK(発行依頼書!X115),"",発行依頼書!X115)</f>
        <v/>
      </c>
      <c r="AG103" s="663"/>
      <c r="AH103" s="663"/>
      <c r="AI103" s="664"/>
      <c r="AJ103" s="10"/>
      <c r="AL103" s="47"/>
      <c r="AM103" s="47"/>
      <c r="AN103" s="47"/>
      <c r="AO103" s="47"/>
      <c r="AP103" s="47"/>
    </row>
    <row r="104" spans="1:42" ht="17.25" customHeight="1" x14ac:dyDescent="0.15">
      <c r="A104" s="7"/>
      <c r="B104" s="675" t="str">
        <f>IF(ISBLANK(発行依頼書!C117),"",発行依頼書!C117)</f>
        <v/>
      </c>
      <c r="C104" s="676"/>
      <c r="D104" s="676"/>
      <c r="E104" s="676"/>
      <c r="F104" s="676"/>
      <c r="G104" s="676"/>
      <c r="H104" s="677"/>
      <c r="I104" s="674" t="str">
        <f>IF(ISBLANK(発行依頼書!L117),"",TEXT(発行依頼書!L117,"M/D"))</f>
        <v/>
      </c>
      <c r="J104" s="672"/>
      <c r="K104" s="672" t="str">
        <f>IF(ISBLANK(発行依頼書!M117),"",TEXT(発行依頼書!M117,"M/D"))</f>
        <v/>
      </c>
      <c r="L104" s="672"/>
      <c r="M104" s="672" t="str">
        <f>IF(ISBLANK(発行依頼書!N117),"",TEXT(発行依頼書!N117,"M/D"))</f>
        <v/>
      </c>
      <c r="N104" s="672"/>
      <c r="O104" s="672" t="str">
        <f>IF(ISBLANK(発行依頼書!O117),"",TEXT(発行依頼書!O117,"M/D"))</f>
        <v/>
      </c>
      <c r="P104" s="672"/>
      <c r="Q104" s="672" t="str">
        <f>IF(ISBLANK(発行依頼書!P117),"",TEXT(発行依頼書!P117,"M/D"))</f>
        <v/>
      </c>
      <c r="R104" s="672"/>
      <c r="S104" s="672" t="str">
        <f>IF(ISBLANK(発行依頼書!Q117),"",TEXT(発行依頼書!Q117,"M/D"))</f>
        <v/>
      </c>
      <c r="T104" s="672"/>
      <c r="U104" s="672" t="str">
        <f>IF(ISBLANK(発行依頼書!R117),"",TEXT(発行依頼書!R117,"M/D"))</f>
        <v/>
      </c>
      <c r="V104" s="672"/>
      <c r="W104" s="672" t="str">
        <f>IF(ISBLANK(発行依頼書!S117),"",TEXT(発行依頼書!S117,"M/D"))</f>
        <v/>
      </c>
      <c r="X104" s="672"/>
      <c r="Y104" s="672" t="str">
        <f>IF(ISBLANK(発行依頼書!T117),"",TEXT(発行依頼書!T117,"M/D"))</f>
        <v/>
      </c>
      <c r="Z104" s="672"/>
      <c r="AA104" s="672" t="str">
        <f>IF(ISBLANK(発行依頼書!U117),"",TEXT(発行依頼書!U117,"M/D"))</f>
        <v/>
      </c>
      <c r="AB104" s="673"/>
      <c r="AC104" s="674"/>
      <c r="AD104" s="672"/>
      <c r="AE104" s="673"/>
      <c r="AF104" s="667" t="str">
        <f>IF(ISBLANK(発行依頼書!I117),"",発行依頼書!I117)</f>
        <v/>
      </c>
      <c r="AG104" s="668"/>
      <c r="AH104" s="668"/>
      <c r="AI104" s="669"/>
      <c r="AJ104" s="10"/>
      <c r="AL104" s="47"/>
      <c r="AM104" s="47"/>
      <c r="AN104" s="47"/>
      <c r="AO104" s="47"/>
      <c r="AP104" s="47"/>
    </row>
    <row r="105" spans="1:42" ht="17.25" customHeight="1" x14ac:dyDescent="0.15">
      <c r="A105" s="7"/>
      <c r="B105" s="670" t="str">
        <f>IF(ISBLANK(発行依頼書!F117),"",発行依頼書!F117)</f>
        <v/>
      </c>
      <c r="C105" s="663"/>
      <c r="D105" s="663"/>
      <c r="E105" s="663"/>
      <c r="F105" s="663"/>
      <c r="G105" s="663"/>
      <c r="H105" s="671"/>
      <c r="I105" s="680" t="str">
        <f>IF(ISBLANK(発行依頼書!L118),"",発行依頼書!L118)</f>
        <v/>
      </c>
      <c r="J105" s="678"/>
      <c r="K105" s="678" t="str">
        <f>IF(ISBLANK(発行依頼書!M118),"",発行依頼書!M118)</f>
        <v/>
      </c>
      <c r="L105" s="678"/>
      <c r="M105" s="678" t="str">
        <f>IF(ISBLANK(発行依頼書!N118),"",発行依頼書!N118)</f>
        <v/>
      </c>
      <c r="N105" s="678"/>
      <c r="O105" s="678" t="str">
        <f>IF(ISBLANK(発行依頼書!O118),"",発行依頼書!O118)</f>
        <v/>
      </c>
      <c r="P105" s="678"/>
      <c r="Q105" s="678" t="str">
        <f>IF(ISBLANK(発行依頼書!P118),"",発行依頼書!P118)</f>
        <v/>
      </c>
      <c r="R105" s="678"/>
      <c r="S105" s="678" t="str">
        <f>IF(ISBLANK(発行依頼書!Q118),"",発行依頼書!Q118)</f>
        <v/>
      </c>
      <c r="T105" s="678"/>
      <c r="U105" s="678" t="str">
        <f>IF(ISBLANK(発行依頼書!R118),"",発行依頼書!R118)</f>
        <v/>
      </c>
      <c r="V105" s="678"/>
      <c r="W105" s="678" t="str">
        <f>IF(ISBLANK(発行依頼書!S118),"",発行依頼書!S118)</f>
        <v/>
      </c>
      <c r="X105" s="678"/>
      <c r="Y105" s="678" t="str">
        <f>IF(ISBLANK(発行依頼書!T118),"",発行依頼書!T118)</f>
        <v/>
      </c>
      <c r="Z105" s="678"/>
      <c r="AA105" s="678" t="str">
        <f>IF(ISBLANK(発行依頼書!U118),"",発行依頼書!U118)</f>
        <v/>
      </c>
      <c r="AB105" s="679"/>
      <c r="AC105" s="680" t="str">
        <f>IF(ISBLANK(発行依頼書!W118),"",発行依頼書!W118)</f>
        <v/>
      </c>
      <c r="AD105" s="678"/>
      <c r="AE105" s="679"/>
      <c r="AF105" s="662" t="str">
        <f>IF(ISBLANK(発行依頼書!X117),"",発行依頼書!X117)</f>
        <v/>
      </c>
      <c r="AG105" s="663"/>
      <c r="AH105" s="663"/>
      <c r="AI105" s="664"/>
      <c r="AJ105" s="10"/>
      <c r="AL105" s="47"/>
      <c r="AM105" s="47"/>
      <c r="AN105" s="47"/>
      <c r="AO105" s="47"/>
      <c r="AP105" s="47"/>
    </row>
    <row r="106" spans="1:42" ht="17.25" customHeight="1" x14ac:dyDescent="0.15">
      <c r="A106" s="7"/>
      <c r="B106" s="665" t="str">
        <f>IF(ISBLANK(発行依頼書!C119),"",発行依頼書!C119)</f>
        <v/>
      </c>
      <c r="C106" s="666"/>
      <c r="D106" s="666"/>
      <c r="E106" s="666"/>
      <c r="F106" s="666"/>
      <c r="G106" s="666"/>
      <c r="H106" s="666"/>
      <c r="I106" s="657" t="str">
        <f>IF(ISBLANK(発行依頼書!L119),"",TEXT(発行依頼書!L119,"M/D"))</f>
        <v/>
      </c>
      <c r="J106" s="655"/>
      <c r="K106" s="654" t="str">
        <f>IF(ISBLANK(発行依頼書!M119),"",TEXT(発行依頼書!M119,"M/D"))</f>
        <v/>
      </c>
      <c r="L106" s="655"/>
      <c r="M106" s="654" t="str">
        <f>IF(ISBLANK(発行依頼書!N119),"",TEXT(発行依頼書!N119,"M/D"))</f>
        <v/>
      </c>
      <c r="N106" s="655"/>
      <c r="O106" s="654" t="str">
        <f>IF(ISBLANK(発行依頼書!O119),"",TEXT(発行依頼書!O119,"M/D"))</f>
        <v/>
      </c>
      <c r="P106" s="655"/>
      <c r="Q106" s="654" t="str">
        <f>IF(ISBLANK(発行依頼書!P119),"",TEXT(発行依頼書!P119,"M/D"))</f>
        <v/>
      </c>
      <c r="R106" s="655"/>
      <c r="S106" s="654" t="str">
        <f>IF(ISBLANK(発行依頼書!Q119),"",TEXT(発行依頼書!Q119,"M/D"))</f>
        <v/>
      </c>
      <c r="T106" s="655"/>
      <c r="U106" s="654" t="str">
        <f>IF(ISBLANK(発行依頼書!R119),"",TEXT(発行依頼書!R119,"M/D"))</f>
        <v/>
      </c>
      <c r="V106" s="655"/>
      <c r="W106" s="654" t="str">
        <f>IF(ISBLANK(発行依頼書!S119),"",TEXT(発行依頼書!S119,"M/D"))</f>
        <v/>
      </c>
      <c r="X106" s="655"/>
      <c r="Y106" s="654" t="str">
        <f>IF(ISBLANK(発行依頼書!T119),"",TEXT(発行依頼書!T119,"M/D"))</f>
        <v/>
      </c>
      <c r="Z106" s="655"/>
      <c r="AA106" s="654" t="str">
        <f>IF(ISBLANK(発行依頼書!U119),"",TEXT(発行依頼書!U119,"M/D"))</f>
        <v/>
      </c>
      <c r="AB106" s="656"/>
      <c r="AC106" s="657"/>
      <c r="AD106" s="658"/>
      <c r="AE106" s="656"/>
      <c r="AF106" s="651" t="str">
        <f>IF(ISBLANK(発行依頼書!I119),"",発行依頼書!I119)</f>
        <v/>
      </c>
      <c r="AG106" s="651"/>
      <c r="AH106" s="651"/>
      <c r="AI106" s="652"/>
      <c r="AJ106" s="10"/>
      <c r="AL106" s="47"/>
      <c r="AM106" s="47"/>
      <c r="AN106" s="47"/>
      <c r="AO106" s="47"/>
      <c r="AP106" s="47"/>
    </row>
    <row r="107" spans="1:42" ht="17.25" customHeight="1" x14ac:dyDescent="0.15">
      <c r="A107" s="7"/>
      <c r="B107" s="653" t="str">
        <f>IF(ISBLANK(発行依頼書!F119),"",発行依頼書!F119)</f>
        <v/>
      </c>
      <c r="C107" s="649"/>
      <c r="D107" s="649"/>
      <c r="E107" s="649"/>
      <c r="F107" s="649"/>
      <c r="G107" s="649"/>
      <c r="H107" s="649"/>
      <c r="I107" s="680" t="str">
        <f>IF(ISBLANK(発行依頼書!L120),"",発行依頼書!L120)</f>
        <v/>
      </c>
      <c r="J107" s="678"/>
      <c r="K107" s="678" t="str">
        <f>IF(ISBLANK(発行依頼書!M120),"",発行依頼書!M120)</f>
        <v/>
      </c>
      <c r="L107" s="678"/>
      <c r="M107" s="678" t="str">
        <f>IF(ISBLANK(発行依頼書!N120),"",発行依頼書!N120)</f>
        <v/>
      </c>
      <c r="N107" s="678"/>
      <c r="O107" s="678" t="str">
        <f>IF(ISBLANK(発行依頼書!O120),"",発行依頼書!O120)</f>
        <v/>
      </c>
      <c r="P107" s="678"/>
      <c r="Q107" s="678" t="str">
        <f>IF(ISBLANK(発行依頼書!P120),"",発行依頼書!P120)</f>
        <v/>
      </c>
      <c r="R107" s="678"/>
      <c r="S107" s="678" t="str">
        <f>IF(ISBLANK(発行依頼書!Q120),"",発行依頼書!Q120)</f>
        <v/>
      </c>
      <c r="T107" s="678"/>
      <c r="U107" s="678" t="str">
        <f>IF(ISBLANK(発行依頼書!R120),"",発行依頼書!R120)</f>
        <v/>
      </c>
      <c r="V107" s="678"/>
      <c r="W107" s="678" t="str">
        <f>IF(ISBLANK(発行依頼書!S120),"",発行依頼書!S120)</f>
        <v/>
      </c>
      <c r="X107" s="678"/>
      <c r="Y107" s="678" t="str">
        <f>IF(ISBLANK(発行依頼書!T120),"",発行依頼書!T120)</f>
        <v/>
      </c>
      <c r="Z107" s="678"/>
      <c r="AA107" s="678" t="str">
        <f>IF(ISBLANK(発行依頼書!U120),"",発行依頼書!U120)</f>
        <v/>
      </c>
      <c r="AB107" s="679"/>
      <c r="AC107" s="680" t="str">
        <f>IF(ISBLANK(発行依頼書!W120),"",発行依頼書!W120)</f>
        <v/>
      </c>
      <c r="AD107" s="678"/>
      <c r="AE107" s="679"/>
      <c r="AF107" s="649" t="str">
        <f>IF(ISBLANK(発行依頼書!X119),"",発行依頼書!X119)</f>
        <v/>
      </c>
      <c r="AG107" s="649"/>
      <c r="AH107" s="649"/>
      <c r="AI107" s="650"/>
      <c r="AJ107" s="10"/>
      <c r="AL107" s="47"/>
      <c r="AM107" s="47"/>
      <c r="AN107" s="47"/>
      <c r="AO107" s="47"/>
      <c r="AP107" s="47"/>
    </row>
    <row r="108" spans="1:42" x14ac:dyDescent="0.15">
      <c r="A108" s="13"/>
      <c r="AI108" s="146" t="str">
        <f>$AB$2</f>
        <v>9991234567-89</v>
      </c>
      <c r="AJ108" s="14"/>
      <c r="AL108" s="47"/>
      <c r="AM108" s="47"/>
      <c r="AN108" s="47"/>
      <c r="AO108" s="47"/>
      <c r="AP108" s="47"/>
    </row>
    <row r="109" spans="1:42" x14ac:dyDescent="0.15">
      <c r="A109" s="13"/>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ht="21" customHeight="1"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ht="15" customHeight="1" x14ac:dyDescent="0.15">
      <c r="A113" s="13"/>
      <c r="AJ113" s="14"/>
      <c r="AL113" s="47"/>
      <c r="AM113" s="47"/>
      <c r="AN113" s="47"/>
      <c r="AO113" s="47"/>
      <c r="AP113" s="47"/>
    </row>
    <row r="114" spans="1:42" ht="17.25" customHeight="1" x14ac:dyDescent="0.15">
      <c r="A114" s="7"/>
      <c r="B114" s="690" t="s">
        <v>474</v>
      </c>
      <c r="C114" s="691"/>
      <c r="D114" s="691"/>
      <c r="E114" s="691"/>
      <c r="F114" s="691"/>
      <c r="G114" s="691"/>
      <c r="H114" s="691"/>
      <c r="I114" s="690" t="s">
        <v>473</v>
      </c>
      <c r="J114" s="691"/>
      <c r="K114" s="691"/>
      <c r="L114" s="691"/>
      <c r="M114" s="691"/>
      <c r="N114" s="691"/>
      <c r="O114" s="691"/>
      <c r="P114" s="691"/>
      <c r="Q114" s="691"/>
      <c r="R114" s="691"/>
      <c r="S114" s="691"/>
      <c r="T114" s="691"/>
      <c r="U114" s="691"/>
      <c r="V114" s="691"/>
      <c r="W114" s="691"/>
      <c r="X114" s="691"/>
      <c r="Y114" s="691"/>
      <c r="Z114" s="691"/>
      <c r="AA114" s="691"/>
      <c r="AB114" s="692"/>
      <c r="AC114" s="690" t="s">
        <v>476</v>
      </c>
      <c r="AD114" s="691"/>
      <c r="AE114" s="692"/>
      <c r="AF114" s="691" t="s">
        <v>472</v>
      </c>
      <c r="AG114" s="691"/>
      <c r="AH114" s="691"/>
      <c r="AI114" s="692"/>
      <c r="AJ114" s="10"/>
      <c r="AL114" s="47"/>
      <c r="AM114" s="47"/>
      <c r="AN114" s="47"/>
      <c r="AO114" s="47"/>
      <c r="AP114" s="47"/>
    </row>
    <row r="115" spans="1:42" ht="17.25" customHeight="1" x14ac:dyDescent="0.15">
      <c r="A115" s="7"/>
      <c r="B115" s="687" t="str">
        <f>IF(ISBLANK(発行依頼書!C121),"",発行依頼書!C121)</f>
        <v/>
      </c>
      <c r="C115" s="688"/>
      <c r="D115" s="688"/>
      <c r="E115" s="688"/>
      <c r="F115" s="688"/>
      <c r="G115" s="688"/>
      <c r="H115" s="689"/>
      <c r="I115" s="686" t="str">
        <f>IF(ISBLANK(発行依頼書!L121),"",TEXT(発行依頼書!L121,"M/D"))</f>
        <v/>
      </c>
      <c r="J115" s="684"/>
      <c r="K115" s="684" t="str">
        <f>IF(ISBLANK(発行依頼書!M121),"",TEXT(発行依頼書!M121,"M/D"))</f>
        <v/>
      </c>
      <c r="L115" s="684"/>
      <c r="M115" s="684" t="str">
        <f>IF(ISBLANK(発行依頼書!N121),"",TEXT(発行依頼書!N121,"M/D"))</f>
        <v/>
      </c>
      <c r="N115" s="684"/>
      <c r="O115" s="684" t="str">
        <f>IF(ISBLANK(発行依頼書!O121),"",TEXT(発行依頼書!O121,"M/D"))</f>
        <v/>
      </c>
      <c r="P115" s="684"/>
      <c r="Q115" s="684" t="str">
        <f>IF(ISBLANK(発行依頼書!P121),"",TEXT(発行依頼書!P121,"M/D"))</f>
        <v/>
      </c>
      <c r="R115" s="684"/>
      <c r="S115" s="684" t="str">
        <f>IF(ISBLANK(発行依頼書!Q121),"",TEXT(発行依頼書!Q121,"M/D"))</f>
        <v/>
      </c>
      <c r="T115" s="684"/>
      <c r="U115" s="684" t="str">
        <f>IF(ISBLANK(発行依頼書!R121),"",TEXT(発行依頼書!R121,"M/D"))</f>
        <v/>
      </c>
      <c r="V115" s="684"/>
      <c r="W115" s="684" t="str">
        <f>IF(ISBLANK(発行依頼書!S121),"",TEXT(発行依頼書!S121,"M/D"))</f>
        <v/>
      </c>
      <c r="X115" s="684"/>
      <c r="Y115" s="684" t="str">
        <f>IF(ISBLANK(発行依頼書!T121),"",TEXT(発行依頼書!T121,"M/D"))</f>
        <v/>
      </c>
      <c r="Z115" s="684"/>
      <c r="AA115" s="684" t="str">
        <f>IF(ISBLANK(発行依頼書!U121),"",TEXT(発行依頼書!U121,"M/D"))</f>
        <v/>
      </c>
      <c r="AB115" s="685"/>
      <c r="AC115" s="686"/>
      <c r="AD115" s="684"/>
      <c r="AE115" s="685"/>
      <c r="AF115" s="681" t="str">
        <f>IF(ISBLANK(発行依頼書!I121),"",発行依頼書!I121)</f>
        <v/>
      </c>
      <c r="AG115" s="682"/>
      <c r="AH115" s="682"/>
      <c r="AI115" s="683"/>
      <c r="AJ115" s="10"/>
      <c r="AL115" s="47"/>
      <c r="AM115" s="47"/>
      <c r="AN115" s="47"/>
      <c r="AO115" s="47"/>
      <c r="AP115" s="47"/>
    </row>
    <row r="116" spans="1:42" ht="17.25" customHeight="1" x14ac:dyDescent="0.15">
      <c r="A116" s="7"/>
      <c r="B116" s="670" t="str">
        <f>IF(ISBLANK(発行依頼書!F121),"",発行依頼書!F121)</f>
        <v/>
      </c>
      <c r="C116" s="663"/>
      <c r="D116" s="663"/>
      <c r="E116" s="663"/>
      <c r="F116" s="663"/>
      <c r="G116" s="663"/>
      <c r="H116" s="671"/>
      <c r="I116" s="680" t="str">
        <f>IF(ISBLANK(発行依頼書!L122),"",発行依頼書!L122)</f>
        <v/>
      </c>
      <c r="J116" s="678"/>
      <c r="K116" s="678" t="str">
        <f>IF(ISBLANK(発行依頼書!M122),"",発行依頼書!M122)</f>
        <v/>
      </c>
      <c r="L116" s="678"/>
      <c r="M116" s="678" t="str">
        <f>IF(ISBLANK(発行依頼書!N122),"",発行依頼書!N122)</f>
        <v/>
      </c>
      <c r="N116" s="678"/>
      <c r="O116" s="678" t="str">
        <f>IF(ISBLANK(発行依頼書!O122),"",発行依頼書!O122)</f>
        <v/>
      </c>
      <c r="P116" s="678"/>
      <c r="Q116" s="678" t="str">
        <f>IF(ISBLANK(発行依頼書!P122),"",発行依頼書!P122)</f>
        <v/>
      </c>
      <c r="R116" s="678"/>
      <c r="S116" s="678" t="str">
        <f>IF(ISBLANK(発行依頼書!Q122),"",発行依頼書!Q122)</f>
        <v/>
      </c>
      <c r="T116" s="678"/>
      <c r="U116" s="678" t="str">
        <f>IF(ISBLANK(発行依頼書!R122),"",発行依頼書!R122)</f>
        <v/>
      </c>
      <c r="V116" s="678"/>
      <c r="W116" s="678" t="str">
        <f>IF(ISBLANK(発行依頼書!S122),"",発行依頼書!S122)</f>
        <v/>
      </c>
      <c r="X116" s="678"/>
      <c r="Y116" s="678" t="str">
        <f>IF(ISBLANK(発行依頼書!T122),"",発行依頼書!T122)</f>
        <v/>
      </c>
      <c r="Z116" s="678"/>
      <c r="AA116" s="678" t="str">
        <f>IF(ISBLANK(発行依頼書!U122),"",発行依頼書!U122)</f>
        <v/>
      </c>
      <c r="AB116" s="679"/>
      <c r="AC116" s="680" t="str">
        <f>IF(ISBLANK(発行依頼書!W122),"",発行依頼書!W122)</f>
        <v/>
      </c>
      <c r="AD116" s="678"/>
      <c r="AE116" s="679"/>
      <c r="AF116" s="662" t="str">
        <f>IF(ISBLANK(発行依頼書!X121),"",発行依頼書!X121)</f>
        <v/>
      </c>
      <c r="AG116" s="663"/>
      <c r="AH116" s="663"/>
      <c r="AI116" s="664"/>
      <c r="AJ116" s="10"/>
      <c r="AL116" s="47"/>
      <c r="AM116" s="47"/>
      <c r="AN116" s="47"/>
      <c r="AO116" s="47"/>
      <c r="AP116" s="47"/>
    </row>
    <row r="117" spans="1:42" ht="17.25" customHeight="1" x14ac:dyDescent="0.15">
      <c r="A117" s="7"/>
      <c r="B117" s="675" t="str">
        <f>IF(ISBLANK(発行依頼書!C123),"",発行依頼書!C123)</f>
        <v/>
      </c>
      <c r="C117" s="676"/>
      <c r="D117" s="676"/>
      <c r="E117" s="676"/>
      <c r="F117" s="676"/>
      <c r="G117" s="676"/>
      <c r="H117" s="677"/>
      <c r="I117" s="674" t="str">
        <f>IF(ISBLANK(発行依頼書!L123),"",TEXT(発行依頼書!L123,"M/D"))</f>
        <v/>
      </c>
      <c r="J117" s="672"/>
      <c r="K117" s="672" t="str">
        <f>IF(ISBLANK(発行依頼書!M123),"",TEXT(発行依頼書!M123,"M/D"))</f>
        <v/>
      </c>
      <c r="L117" s="672"/>
      <c r="M117" s="672" t="str">
        <f>IF(ISBLANK(発行依頼書!N123),"",TEXT(発行依頼書!N123,"M/D"))</f>
        <v/>
      </c>
      <c r="N117" s="672"/>
      <c r="O117" s="672" t="str">
        <f>IF(ISBLANK(発行依頼書!O123),"",TEXT(発行依頼書!O123,"M/D"))</f>
        <v/>
      </c>
      <c r="P117" s="672"/>
      <c r="Q117" s="672" t="str">
        <f>IF(ISBLANK(発行依頼書!P123),"",TEXT(発行依頼書!P123,"M/D"))</f>
        <v/>
      </c>
      <c r="R117" s="672"/>
      <c r="S117" s="672" t="str">
        <f>IF(ISBLANK(発行依頼書!Q123),"",TEXT(発行依頼書!Q123,"M/D"))</f>
        <v/>
      </c>
      <c r="T117" s="672"/>
      <c r="U117" s="672" t="str">
        <f>IF(ISBLANK(発行依頼書!R123),"",TEXT(発行依頼書!R123,"M/D"))</f>
        <v/>
      </c>
      <c r="V117" s="672"/>
      <c r="W117" s="672" t="str">
        <f>IF(ISBLANK(発行依頼書!S123),"",TEXT(発行依頼書!S123,"M/D"))</f>
        <v/>
      </c>
      <c r="X117" s="672"/>
      <c r="Y117" s="672" t="str">
        <f>IF(ISBLANK(発行依頼書!T123),"",TEXT(発行依頼書!T123,"M/D"))</f>
        <v/>
      </c>
      <c r="Z117" s="672"/>
      <c r="AA117" s="672" t="str">
        <f>IF(ISBLANK(発行依頼書!U123),"",TEXT(発行依頼書!U123,"M/D"))</f>
        <v/>
      </c>
      <c r="AB117" s="673"/>
      <c r="AC117" s="674"/>
      <c r="AD117" s="672"/>
      <c r="AE117" s="673"/>
      <c r="AF117" s="667" t="str">
        <f>IF(ISBLANK(発行依頼書!I123),"",発行依頼書!I123)</f>
        <v/>
      </c>
      <c r="AG117" s="668"/>
      <c r="AH117" s="668"/>
      <c r="AI117" s="669"/>
      <c r="AJ117" s="10"/>
    </row>
    <row r="118" spans="1:42" ht="17.25" customHeight="1" x14ac:dyDescent="0.15">
      <c r="A118" s="7"/>
      <c r="B118" s="670" t="str">
        <f>IF(ISBLANK(発行依頼書!F123),"",発行依頼書!F123)</f>
        <v/>
      </c>
      <c r="C118" s="663"/>
      <c r="D118" s="663"/>
      <c r="E118" s="663"/>
      <c r="F118" s="663"/>
      <c r="G118" s="663"/>
      <c r="H118" s="671"/>
      <c r="I118" s="680" t="str">
        <f>IF(ISBLANK(発行依頼書!L124),"",発行依頼書!L124)</f>
        <v/>
      </c>
      <c r="J118" s="678"/>
      <c r="K118" s="678" t="str">
        <f>IF(ISBLANK(発行依頼書!M124),"",発行依頼書!M124)</f>
        <v/>
      </c>
      <c r="L118" s="678"/>
      <c r="M118" s="678" t="str">
        <f>IF(ISBLANK(発行依頼書!N124),"",発行依頼書!N124)</f>
        <v/>
      </c>
      <c r="N118" s="678"/>
      <c r="O118" s="678" t="str">
        <f>IF(ISBLANK(発行依頼書!O124),"",発行依頼書!O124)</f>
        <v/>
      </c>
      <c r="P118" s="678"/>
      <c r="Q118" s="678" t="str">
        <f>IF(ISBLANK(発行依頼書!P124),"",発行依頼書!P124)</f>
        <v/>
      </c>
      <c r="R118" s="678"/>
      <c r="S118" s="678" t="str">
        <f>IF(ISBLANK(発行依頼書!Q124),"",発行依頼書!Q124)</f>
        <v/>
      </c>
      <c r="T118" s="678"/>
      <c r="U118" s="678" t="str">
        <f>IF(ISBLANK(発行依頼書!R124),"",発行依頼書!R124)</f>
        <v/>
      </c>
      <c r="V118" s="678"/>
      <c r="W118" s="678" t="str">
        <f>IF(ISBLANK(発行依頼書!S124),"",発行依頼書!S124)</f>
        <v/>
      </c>
      <c r="X118" s="678"/>
      <c r="Y118" s="678" t="str">
        <f>IF(ISBLANK(発行依頼書!T124),"",発行依頼書!T124)</f>
        <v/>
      </c>
      <c r="Z118" s="678"/>
      <c r="AA118" s="678" t="str">
        <f>IF(ISBLANK(発行依頼書!U124),"",発行依頼書!U124)</f>
        <v/>
      </c>
      <c r="AB118" s="679"/>
      <c r="AC118" s="680" t="str">
        <f>IF(ISBLANK(発行依頼書!W124),"",発行依頼書!W124)</f>
        <v/>
      </c>
      <c r="AD118" s="678"/>
      <c r="AE118" s="679"/>
      <c r="AF118" s="662" t="str">
        <f>IF(ISBLANK(発行依頼書!X123),"",発行依頼書!X123)</f>
        <v/>
      </c>
      <c r="AG118" s="663"/>
      <c r="AH118" s="663"/>
      <c r="AI118" s="664"/>
      <c r="AJ118" s="10"/>
    </row>
    <row r="119" spans="1:42" ht="17.25" customHeight="1" x14ac:dyDescent="0.15">
      <c r="A119" s="7"/>
      <c r="B119" s="675" t="str">
        <f>IF(ISBLANK(発行依頼書!C125),"",発行依頼書!C125)</f>
        <v/>
      </c>
      <c r="C119" s="676"/>
      <c r="D119" s="676"/>
      <c r="E119" s="676"/>
      <c r="F119" s="676"/>
      <c r="G119" s="676"/>
      <c r="H119" s="677"/>
      <c r="I119" s="674" t="str">
        <f>IF(ISBLANK(発行依頼書!L125),"",TEXT(発行依頼書!L125,"M/D"))</f>
        <v/>
      </c>
      <c r="J119" s="672"/>
      <c r="K119" s="672" t="str">
        <f>IF(ISBLANK(発行依頼書!M125),"",TEXT(発行依頼書!M125,"M/D"))</f>
        <v/>
      </c>
      <c r="L119" s="672"/>
      <c r="M119" s="672" t="str">
        <f>IF(ISBLANK(発行依頼書!N125),"",TEXT(発行依頼書!N125,"M/D"))</f>
        <v/>
      </c>
      <c r="N119" s="672"/>
      <c r="O119" s="672" t="str">
        <f>IF(ISBLANK(発行依頼書!O125),"",TEXT(発行依頼書!O125,"M/D"))</f>
        <v/>
      </c>
      <c r="P119" s="672"/>
      <c r="Q119" s="672" t="str">
        <f>IF(ISBLANK(発行依頼書!P125),"",TEXT(発行依頼書!P125,"M/D"))</f>
        <v/>
      </c>
      <c r="R119" s="672"/>
      <c r="S119" s="672" t="str">
        <f>IF(ISBLANK(発行依頼書!Q125),"",TEXT(発行依頼書!Q125,"M/D"))</f>
        <v/>
      </c>
      <c r="T119" s="672"/>
      <c r="U119" s="672" t="str">
        <f>IF(ISBLANK(発行依頼書!R125),"",TEXT(発行依頼書!R125,"M/D"))</f>
        <v/>
      </c>
      <c r="V119" s="672"/>
      <c r="W119" s="672" t="str">
        <f>IF(ISBLANK(発行依頼書!S125),"",TEXT(発行依頼書!S125,"M/D"))</f>
        <v/>
      </c>
      <c r="X119" s="672"/>
      <c r="Y119" s="672" t="str">
        <f>IF(ISBLANK(発行依頼書!T125),"",TEXT(発行依頼書!T125,"M/D"))</f>
        <v/>
      </c>
      <c r="Z119" s="672"/>
      <c r="AA119" s="672" t="str">
        <f>IF(ISBLANK(発行依頼書!U125),"",TEXT(発行依頼書!U125,"M/D"))</f>
        <v/>
      </c>
      <c r="AB119" s="673"/>
      <c r="AC119" s="674"/>
      <c r="AD119" s="672"/>
      <c r="AE119" s="673"/>
      <c r="AF119" s="667" t="str">
        <f>IF(ISBLANK(発行依頼書!I125),"",発行依頼書!I125)</f>
        <v/>
      </c>
      <c r="AG119" s="668"/>
      <c r="AH119" s="668"/>
      <c r="AI119" s="669"/>
      <c r="AJ119" s="10"/>
    </row>
    <row r="120" spans="1:42" ht="17.25" customHeight="1" x14ac:dyDescent="0.15">
      <c r="A120" s="7"/>
      <c r="B120" s="670" t="str">
        <f>IF(ISBLANK(発行依頼書!F125),"",発行依頼書!F125)</f>
        <v/>
      </c>
      <c r="C120" s="663"/>
      <c r="D120" s="663"/>
      <c r="E120" s="663"/>
      <c r="F120" s="663"/>
      <c r="G120" s="663"/>
      <c r="H120" s="671"/>
      <c r="I120" s="680" t="str">
        <f>IF(ISBLANK(発行依頼書!L126),"",発行依頼書!L126)</f>
        <v/>
      </c>
      <c r="J120" s="678"/>
      <c r="K120" s="678" t="str">
        <f>IF(ISBLANK(発行依頼書!M126),"",発行依頼書!M126)</f>
        <v/>
      </c>
      <c r="L120" s="678"/>
      <c r="M120" s="678" t="str">
        <f>IF(ISBLANK(発行依頼書!N126),"",発行依頼書!N126)</f>
        <v/>
      </c>
      <c r="N120" s="678"/>
      <c r="O120" s="678" t="str">
        <f>IF(ISBLANK(発行依頼書!O126),"",発行依頼書!O126)</f>
        <v/>
      </c>
      <c r="P120" s="678"/>
      <c r="Q120" s="678" t="str">
        <f>IF(ISBLANK(発行依頼書!P126),"",発行依頼書!P126)</f>
        <v/>
      </c>
      <c r="R120" s="678"/>
      <c r="S120" s="678" t="str">
        <f>IF(ISBLANK(発行依頼書!Q126),"",発行依頼書!Q126)</f>
        <v/>
      </c>
      <c r="T120" s="678"/>
      <c r="U120" s="678" t="str">
        <f>IF(ISBLANK(発行依頼書!R126),"",発行依頼書!R126)</f>
        <v/>
      </c>
      <c r="V120" s="678"/>
      <c r="W120" s="678" t="str">
        <f>IF(ISBLANK(発行依頼書!S126),"",発行依頼書!S126)</f>
        <v/>
      </c>
      <c r="X120" s="678"/>
      <c r="Y120" s="678" t="str">
        <f>IF(ISBLANK(発行依頼書!T126),"",発行依頼書!T126)</f>
        <v/>
      </c>
      <c r="Z120" s="678"/>
      <c r="AA120" s="678" t="str">
        <f>IF(ISBLANK(発行依頼書!U126),"",発行依頼書!U126)</f>
        <v/>
      </c>
      <c r="AB120" s="679"/>
      <c r="AC120" s="680" t="str">
        <f>IF(ISBLANK(発行依頼書!W126),"",発行依頼書!W126)</f>
        <v/>
      </c>
      <c r="AD120" s="678"/>
      <c r="AE120" s="679"/>
      <c r="AF120" s="662" t="str">
        <f>IF(ISBLANK(発行依頼書!X125),"",発行依頼書!X125)</f>
        <v/>
      </c>
      <c r="AG120" s="663"/>
      <c r="AH120" s="663"/>
      <c r="AI120" s="664"/>
      <c r="AJ120" s="10"/>
    </row>
    <row r="121" spans="1:42" ht="17.25" customHeight="1" x14ac:dyDescent="0.15">
      <c r="A121" s="7"/>
      <c r="B121" s="675" t="str">
        <f>IF(ISBLANK(発行依頼書!C127),"",発行依頼書!C127)</f>
        <v/>
      </c>
      <c r="C121" s="676"/>
      <c r="D121" s="676"/>
      <c r="E121" s="676"/>
      <c r="F121" s="676"/>
      <c r="G121" s="676"/>
      <c r="H121" s="677"/>
      <c r="I121" s="674" t="str">
        <f>IF(ISBLANK(発行依頼書!L127),"",TEXT(発行依頼書!L127,"M/D"))</f>
        <v/>
      </c>
      <c r="J121" s="672"/>
      <c r="K121" s="672" t="str">
        <f>IF(ISBLANK(発行依頼書!M127),"",TEXT(発行依頼書!M127,"M/D"))</f>
        <v/>
      </c>
      <c r="L121" s="672"/>
      <c r="M121" s="672" t="str">
        <f>IF(ISBLANK(発行依頼書!N127),"",TEXT(発行依頼書!N127,"M/D"))</f>
        <v/>
      </c>
      <c r="N121" s="672"/>
      <c r="O121" s="672" t="str">
        <f>IF(ISBLANK(発行依頼書!O127),"",TEXT(発行依頼書!O127,"M/D"))</f>
        <v/>
      </c>
      <c r="P121" s="672"/>
      <c r="Q121" s="672" t="str">
        <f>IF(ISBLANK(発行依頼書!P127),"",TEXT(発行依頼書!P127,"M/D"))</f>
        <v/>
      </c>
      <c r="R121" s="672"/>
      <c r="S121" s="672" t="str">
        <f>IF(ISBLANK(発行依頼書!Q127),"",TEXT(発行依頼書!Q127,"M/D"))</f>
        <v/>
      </c>
      <c r="T121" s="672"/>
      <c r="U121" s="672" t="str">
        <f>IF(ISBLANK(発行依頼書!R127),"",TEXT(発行依頼書!R127,"M/D"))</f>
        <v/>
      </c>
      <c r="V121" s="672"/>
      <c r="W121" s="672" t="str">
        <f>IF(ISBLANK(発行依頼書!S127),"",TEXT(発行依頼書!S127,"M/D"))</f>
        <v/>
      </c>
      <c r="X121" s="672"/>
      <c r="Y121" s="672" t="str">
        <f>IF(ISBLANK(発行依頼書!T127),"",TEXT(発行依頼書!T127,"M/D"))</f>
        <v/>
      </c>
      <c r="Z121" s="672"/>
      <c r="AA121" s="672" t="str">
        <f>IF(ISBLANK(発行依頼書!U127),"",TEXT(発行依頼書!U127,"M/D"))</f>
        <v/>
      </c>
      <c r="AB121" s="673"/>
      <c r="AC121" s="674"/>
      <c r="AD121" s="672"/>
      <c r="AE121" s="673"/>
      <c r="AF121" s="667" t="str">
        <f>IF(ISBLANK(発行依頼書!I127),"",発行依頼書!I127)</f>
        <v/>
      </c>
      <c r="AG121" s="668"/>
      <c r="AH121" s="668"/>
      <c r="AI121" s="669"/>
      <c r="AJ121" s="10"/>
    </row>
    <row r="122" spans="1:42" ht="17.25" customHeight="1" x14ac:dyDescent="0.15">
      <c r="A122" s="7"/>
      <c r="B122" s="670" t="str">
        <f>IF(ISBLANK(発行依頼書!F127),"",発行依頼書!F127)</f>
        <v/>
      </c>
      <c r="C122" s="663"/>
      <c r="D122" s="663"/>
      <c r="E122" s="663"/>
      <c r="F122" s="663"/>
      <c r="G122" s="663"/>
      <c r="H122" s="671"/>
      <c r="I122" s="680" t="str">
        <f>IF(ISBLANK(発行依頼書!L128),"",発行依頼書!L128)</f>
        <v/>
      </c>
      <c r="J122" s="678"/>
      <c r="K122" s="678" t="str">
        <f>IF(ISBLANK(発行依頼書!M128),"",発行依頼書!M128)</f>
        <v/>
      </c>
      <c r="L122" s="678"/>
      <c r="M122" s="678" t="str">
        <f>IF(ISBLANK(発行依頼書!N128),"",発行依頼書!N128)</f>
        <v/>
      </c>
      <c r="N122" s="678"/>
      <c r="O122" s="678" t="str">
        <f>IF(ISBLANK(発行依頼書!O128),"",発行依頼書!O128)</f>
        <v/>
      </c>
      <c r="P122" s="678"/>
      <c r="Q122" s="678" t="str">
        <f>IF(ISBLANK(発行依頼書!P128),"",発行依頼書!P128)</f>
        <v/>
      </c>
      <c r="R122" s="678"/>
      <c r="S122" s="678" t="str">
        <f>IF(ISBLANK(発行依頼書!Q128),"",発行依頼書!Q128)</f>
        <v/>
      </c>
      <c r="T122" s="678"/>
      <c r="U122" s="678" t="str">
        <f>IF(ISBLANK(発行依頼書!R128),"",発行依頼書!R128)</f>
        <v/>
      </c>
      <c r="V122" s="678"/>
      <c r="W122" s="678" t="str">
        <f>IF(ISBLANK(発行依頼書!S128),"",発行依頼書!S128)</f>
        <v/>
      </c>
      <c r="X122" s="678"/>
      <c r="Y122" s="678" t="str">
        <f>IF(ISBLANK(発行依頼書!T128),"",発行依頼書!T128)</f>
        <v/>
      </c>
      <c r="Z122" s="678"/>
      <c r="AA122" s="678" t="str">
        <f>IF(ISBLANK(発行依頼書!U128),"",発行依頼書!U128)</f>
        <v/>
      </c>
      <c r="AB122" s="679"/>
      <c r="AC122" s="680" t="str">
        <f>IF(ISBLANK(発行依頼書!W128),"",発行依頼書!W128)</f>
        <v/>
      </c>
      <c r="AD122" s="678"/>
      <c r="AE122" s="679"/>
      <c r="AF122" s="662" t="str">
        <f>IF(ISBLANK(発行依頼書!X127),"",発行依頼書!X127)</f>
        <v/>
      </c>
      <c r="AG122" s="663"/>
      <c r="AH122" s="663"/>
      <c r="AI122" s="664"/>
      <c r="AJ122" s="10"/>
    </row>
    <row r="123" spans="1:42" ht="17.25" customHeight="1" x14ac:dyDescent="0.15">
      <c r="A123" s="7"/>
      <c r="B123" s="675" t="str">
        <f>IF(ISBLANK(発行依頼書!C129),"",発行依頼書!C129)</f>
        <v/>
      </c>
      <c r="C123" s="676"/>
      <c r="D123" s="676"/>
      <c r="E123" s="676"/>
      <c r="F123" s="676"/>
      <c r="G123" s="676"/>
      <c r="H123" s="677"/>
      <c r="I123" s="674" t="str">
        <f>IF(ISBLANK(発行依頼書!L129),"",TEXT(発行依頼書!L129,"M/D"))</f>
        <v/>
      </c>
      <c r="J123" s="672"/>
      <c r="K123" s="672" t="str">
        <f>IF(ISBLANK(発行依頼書!M129),"",TEXT(発行依頼書!M129,"M/D"))</f>
        <v/>
      </c>
      <c r="L123" s="672"/>
      <c r="M123" s="672" t="str">
        <f>IF(ISBLANK(発行依頼書!N129),"",TEXT(発行依頼書!N129,"M/D"))</f>
        <v/>
      </c>
      <c r="N123" s="672"/>
      <c r="O123" s="672" t="str">
        <f>IF(ISBLANK(発行依頼書!O129),"",TEXT(発行依頼書!O129,"M/D"))</f>
        <v/>
      </c>
      <c r="P123" s="672"/>
      <c r="Q123" s="672" t="str">
        <f>IF(ISBLANK(発行依頼書!P129),"",TEXT(発行依頼書!P129,"M/D"))</f>
        <v/>
      </c>
      <c r="R123" s="672"/>
      <c r="S123" s="672" t="str">
        <f>IF(ISBLANK(発行依頼書!Q129),"",TEXT(発行依頼書!Q129,"M/D"))</f>
        <v/>
      </c>
      <c r="T123" s="672"/>
      <c r="U123" s="672" t="str">
        <f>IF(ISBLANK(発行依頼書!R129),"",TEXT(発行依頼書!R129,"M/D"))</f>
        <v/>
      </c>
      <c r="V123" s="672"/>
      <c r="W123" s="672" t="str">
        <f>IF(ISBLANK(発行依頼書!S129),"",TEXT(発行依頼書!S129,"M/D"))</f>
        <v/>
      </c>
      <c r="X123" s="672"/>
      <c r="Y123" s="672" t="str">
        <f>IF(ISBLANK(発行依頼書!T129),"",TEXT(発行依頼書!T129,"M/D"))</f>
        <v/>
      </c>
      <c r="Z123" s="672"/>
      <c r="AA123" s="672" t="str">
        <f>IF(ISBLANK(発行依頼書!U129),"",TEXT(発行依頼書!U129,"M/D"))</f>
        <v/>
      </c>
      <c r="AB123" s="673"/>
      <c r="AC123" s="674"/>
      <c r="AD123" s="672"/>
      <c r="AE123" s="673"/>
      <c r="AF123" s="667" t="str">
        <f>IF(ISBLANK(発行依頼書!I129),"",発行依頼書!I129)</f>
        <v/>
      </c>
      <c r="AG123" s="668"/>
      <c r="AH123" s="668"/>
      <c r="AI123" s="669"/>
      <c r="AJ123" s="10"/>
    </row>
    <row r="124" spans="1:42" ht="17.25" customHeight="1" x14ac:dyDescent="0.15">
      <c r="A124" s="7"/>
      <c r="B124" s="670" t="str">
        <f>IF(ISBLANK(発行依頼書!F129),"",発行依頼書!F129)</f>
        <v/>
      </c>
      <c r="C124" s="663"/>
      <c r="D124" s="663"/>
      <c r="E124" s="663"/>
      <c r="F124" s="663"/>
      <c r="G124" s="663"/>
      <c r="H124" s="671"/>
      <c r="I124" s="680" t="str">
        <f>IF(ISBLANK(発行依頼書!L130),"",発行依頼書!L130)</f>
        <v/>
      </c>
      <c r="J124" s="678"/>
      <c r="K124" s="678" t="str">
        <f>IF(ISBLANK(発行依頼書!M130),"",発行依頼書!M130)</f>
        <v/>
      </c>
      <c r="L124" s="678"/>
      <c r="M124" s="678" t="str">
        <f>IF(ISBLANK(発行依頼書!N130),"",発行依頼書!N130)</f>
        <v/>
      </c>
      <c r="N124" s="678"/>
      <c r="O124" s="678" t="str">
        <f>IF(ISBLANK(発行依頼書!O130),"",発行依頼書!O130)</f>
        <v/>
      </c>
      <c r="P124" s="678"/>
      <c r="Q124" s="678" t="str">
        <f>IF(ISBLANK(発行依頼書!P130),"",発行依頼書!P130)</f>
        <v/>
      </c>
      <c r="R124" s="678"/>
      <c r="S124" s="678" t="str">
        <f>IF(ISBLANK(発行依頼書!Q130),"",発行依頼書!Q130)</f>
        <v/>
      </c>
      <c r="T124" s="678"/>
      <c r="U124" s="678" t="str">
        <f>IF(ISBLANK(発行依頼書!R130),"",発行依頼書!R130)</f>
        <v/>
      </c>
      <c r="V124" s="678"/>
      <c r="W124" s="678" t="str">
        <f>IF(ISBLANK(発行依頼書!S130),"",発行依頼書!S130)</f>
        <v/>
      </c>
      <c r="X124" s="678"/>
      <c r="Y124" s="678" t="str">
        <f>IF(ISBLANK(発行依頼書!T130),"",発行依頼書!T130)</f>
        <v/>
      </c>
      <c r="Z124" s="678"/>
      <c r="AA124" s="678" t="str">
        <f>IF(ISBLANK(発行依頼書!U130),"",発行依頼書!U130)</f>
        <v/>
      </c>
      <c r="AB124" s="679"/>
      <c r="AC124" s="680" t="str">
        <f>IF(ISBLANK(発行依頼書!W130),"",発行依頼書!W130)</f>
        <v/>
      </c>
      <c r="AD124" s="678"/>
      <c r="AE124" s="679"/>
      <c r="AF124" s="662" t="str">
        <f>IF(ISBLANK(発行依頼書!X129),"",発行依頼書!X129)</f>
        <v/>
      </c>
      <c r="AG124" s="663"/>
      <c r="AH124" s="663"/>
      <c r="AI124" s="664"/>
      <c r="AJ124" s="10"/>
    </row>
    <row r="125" spans="1:42" ht="17.25" customHeight="1" x14ac:dyDescent="0.15">
      <c r="A125" s="7"/>
      <c r="B125" s="675" t="str">
        <f>IF(ISBLANK(発行依頼書!C131),"",発行依頼書!C131)</f>
        <v/>
      </c>
      <c r="C125" s="676"/>
      <c r="D125" s="676"/>
      <c r="E125" s="676"/>
      <c r="F125" s="676"/>
      <c r="G125" s="676"/>
      <c r="H125" s="677"/>
      <c r="I125" s="674" t="str">
        <f>IF(ISBLANK(発行依頼書!L131),"",TEXT(発行依頼書!L131,"M/D"))</f>
        <v/>
      </c>
      <c r="J125" s="672"/>
      <c r="K125" s="672" t="str">
        <f>IF(ISBLANK(発行依頼書!M131),"",TEXT(発行依頼書!M131,"M/D"))</f>
        <v/>
      </c>
      <c r="L125" s="672"/>
      <c r="M125" s="672" t="str">
        <f>IF(ISBLANK(発行依頼書!N131),"",TEXT(発行依頼書!N131,"M/D"))</f>
        <v/>
      </c>
      <c r="N125" s="672"/>
      <c r="O125" s="672" t="str">
        <f>IF(ISBLANK(発行依頼書!O131),"",TEXT(発行依頼書!O131,"M/D"))</f>
        <v/>
      </c>
      <c r="P125" s="672"/>
      <c r="Q125" s="672" t="str">
        <f>IF(ISBLANK(発行依頼書!P131),"",TEXT(発行依頼書!P131,"M/D"))</f>
        <v/>
      </c>
      <c r="R125" s="672"/>
      <c r="S125" s="672" t="str">
        <f>IF(ISBLANK(発行依頼書!Q131),"",TEXT(発行依頼書!Q131,"M/D"))</f>
        <v/>
      </c>
      <c r="T125" s="672"/>
      <c r="U125" s="672" t="str">
        <f>IF(ISBLANK(発行依頼書!R131),"",TEXT(発行依頼書!R131,"M/D"))</f>
        <v/>
      </c>
      <c r="V125" s="672"/>
      <c r="W125" s="672" t="str">
        <f>IF(ISBLANK(発行依頼書!S131),"",TEXT(発行依頼書!S131,"M/D"))</f>
        <v/>
      </c>
      <c r="X125" s="672"/>
      <c r="Y125" s="672" t="str">
        <f>IF(ISBLANK(発行依頼書!T131),"",TEXT(発行依頼書!T131,"M/D"))</f>
        <v/>
      </c>
      <c r="Z125" s="672"/>
      <c r="AA125" s="672" t="str">
        <f>IF(ISBLANK(発行依頼書!U131),"",TEXT(発行依頼書!U131,"M/D"))</f>
        <v/>
      </c>
      <c r="AB125" s="673"/>
      <c r="AC125" s="674"/>
      <c r="AD125" s="672"/>
      <c r="AE125" s="673"/>
      <c r="AF125" s="667" t="str">
        <f>IF(ISBLANK(発行依頼書!I131),"",発行依頼書!I131)</f>
        <v/>
      </c>
      <c r="AG125" s="668"/>
      <c r="AH125" s="668"/>
      <c r="AI125" s="669"/>
      <c r="AJ125" s="10"/>
    </row>
    <row r="126" spans="1:42" ht="17.25" customHeight="1" x14ac:dyDescent="0.15">
      <c r="A126" s="7"/>
      <c r="B126" s="670" t="str">
        <f>IF(ISBLANK(発行依頼書!F131),"",発行依頼書!F131)</f>
        <v/>
      </c>
      <c r="C126" s="663"/>
      <c r="D126" s="663"/>
      <c r="E126" s="663"/>
      <c r="F126" s="663"/>
      <c r="G126" s="663"/>
      <c r="H126" s="671"/>
      <c r="I126" s="680" t="str">
        <f>IF(ISBLANK(発行依頼書!L132),"",発行依頼書!L132)</f>
        <v/>
      </c>
      <c r="J126" s="678"/>
      <c r="K126" s="678" t="str">
        <f>IF(ISBLANK(発行依頼書!M132),"",発行依頼書!M132)</f>
        <v/>
      </c>
      <c r="L126" s="678"/>
      <c r="M126" s="678" t="str">
        <f>IF(ISBLANK(発行依頼書!N132),"",発行依頼書!N132)</f>
        <v/>
      </c>
      <c r="N126" s="678"/>
      <c r="O126" s="678" t="str">
        <f>IF(ISBLANK(発行依頼書!O132),"",発行依頼書!O132)</f>
        <v/>
      </c>
      <c r="P126" s="678"/>
      <c r="Q126" s="678" t="str">
        <f>IF(ISBLANK(発行依頼書!P132),"",発行依頼書!P132)</f>
        <v/>
      </c>
      <c r="R126" s="678"/>
      <c r="S126" s="678" t="str">
        <f>IF(ISBLANK(発行依頼書!Q132),"",発行依頼書!Q132)</f>
        <v/>
      </c>
      <c r="T126" s="678"/>
      <c r="U126" s="678" t="str">
        <f>IF(ISBLANK(発行依頼書!R132),"",発行依頼書!R132)</f>
        <v/>
      </c>
      <c r="V126" s="678"/>
      <c r="W126" s="678" t="str">
        <f>IF(ISBLANK(発行依頼書!S132),"",発行依頼書!S132)</f>
        <v/>
      </c>
      <c r="X126" s="678"/>
      <c r="Y126" s="678" t="str">
        <f>IF(ISBLANK(発行依頼書!T132),"",発行依頼書!T132)</f>
        <v/>
      </c>
      <c r="Z126" s="678"/>
      <c r="AA126" s="678" t="str">
        <f>IF(ISBLANK(発行依頼書!U132),"",発行依頼書!U132)</f>
        <v/>
      </c>
      <c r="AB126" s="679"/>
      <c r="AC126" s="680" t="str">
        <f>IF(ISBLANK(発行依頼書!W132),"",発行依頼書!W132)</f>
        <v/>
      </c>
      <c r="AD126" s="678"/>
      <c r="AE126" s="679"/>
      <c r="AF126" s="662" t="str">
        <f>IF(ISBLANK(発行依頼書!X131),"",発行依頼書!X131)</f>
        <v/>
      </c>
      <c r="AG126" s="663"/>
      <c r="AH126" s="663"/>
      <c r="AI126" s="664"/>
      <c r="AJ126" s="10"/>
    </row>
    <row r="127" spans="1:42" ht="17.25" customHeight="1" x14ac:dyDescent="0.15">
      <c r="A127" s="7"/>
      <c r="B127" s="675" t="str">
        <f>IF(ISBLANK(発行依頼書!C133),"",発行依頼書!C133)</f>
        <v/>
      </c>
      <c r="C127" s="676"/>
      <c r="D127" s="676"/>
      <c r="E127" s="676"/>
      <c r="F127" s="676"/>
      <c r="G127" s="676"/>
      <c r="H127" s="677"/>
      <c r="I127" s="674" t="str">
        <f>IF(ISBLANK(発行依頼書!L133),"",TEXT(発行依頼書!L133,"M/D"))</f>
        <v/>
      </c>
      <c r="J127" s="672"/>
      <c r="K127" s="672" t="str">
        <f>IF(ISBLANK(発行依頼書!M133),"",TEXT(発行依頼書!M133,"M/D"))</f>
        <v/>
      </c>
      <c r="L127" s="672"/>
      <c r="M127" s="672" t="str">
        <f>IF(ISBLANK(発行依頼書!N133),"",TEXT(発行依頼書!N133,"M/D"))</f>
        <v/>
      </c>
      <c r="N127" s="672"/>
      <c r="O127" s="672" t="str">
        <f>IF(ISBLANK(発行依頼書!O133),"",TEXT(発行依頼書!O133,"M/D"))</f>
        <v/>
      </c>
      <c r="P127" s="672"/>
      <c r="Q127" s="672" t="str">
        <f>IF(ISBLANK(発行依頼書!P133),"",TEXT(発行依頼書!P133,"M/D"))</f>
        <v/>
      </c>
      <c r="R127" s="672"/>
      <c r="S127" s="672" t="str">
        <f>IF(ISBLANK(発行依頼書!Q133),"",TEXT(発行依頼書!Q133,"M/D"))</f>
        <v/>
      </c>
      <c r="T127" s="672"/>
      <c r="U127" s="672" t="str">
        <f>IF(ISBLANK(発行依頼書!R133),"",TEXT(発行依頼書!R133,"M/D"))</f>
        <v/>
      </c>
      <c r="V127" s="672"/>
      <c r="W127" s="672" t="str">
        <f>IF(ISBLANK(発行依頼書!S133),"",TEXT(発行依頼書!S133,"M/D"))</f>
        <v/>
      </c>
      <c r="X127" s="672"/>
      <c r="Y127" s="672" t="str">
        <f>IF(ISBLANK(発行依頼書!T133),"",TEXT(発行依頼書!T133,"M/D"))</f>
        <v/>
      </c>
      <c r="Z127" s="672"/>
      <c r="AA127" s="672" t="str">
        <f>IF(ISBLANK(発行依頼書!U133),"",TEXT(発行依頼書!U133,"M/D"))</f>
        <v/>
      </c>
      <c r="AB127" s="673"/>
      <c r="AC127" s="674"/>
      <c r="AD127" s="672"/>
      <c r="AE127" s="673"/>
      <c r="AF127" s="667" t="str">
        <f>IF(ISBLANK(発行依頼書!I133),"",発行依頼書!I133)</f>
        <v/>
      </c>
      <c r="AG127" s="668"/>
      <c r="AH127" s="668"/>
      <c r="AI127" s="669"/>
      <c r="AJ127" s="10"/>
    </row>
    <row r="128" spans="1:42" ht="17.25" customHeight="1" x14ac:dyDescent="0.15">
      <c r="A128" s="7"/>
      <c r="B128" s="670" t="str">
        <f>IF(ISBLANK(発行依頼書!F133),"",発行依頼書!F133)</f>
        <v/>
      </c>
      <c r="C128" s="663"/>
      <c r="D128" s="663"/>
      <c r="E128" s="663"/>
      <c r="F128" s="663"/>
      <c r="G128" s="663"/>
      <c r="H128" s="671"/>
      <c r="I128" s="680" t="str">
        <f>IF(ISBLANK(発行依頼書!L134),"",発行依頼書!L134)</f>
        <v/>
      </c>
      <c r="J128" s="678"/>
      <c r="K128" s="678" t="str">
        <f>IF(ISBLANK(発行依頼書!M134),"",発行依頼書!M134)</f>
        <v/>
      </c>
      <c r="L128" s="678"/>
      <c r="M128" s="678" t="str">
        <f>IF(ISBLANK(発行依頼書!N134),"",発行依頼書!N134)</f>
        <v/>
      </c>
      <c r="N128" s="678"/>
      <c r="O128" s="678" t="str">
        <f>IF(ISBLANK(発行依頼書!O134),"",発行依頼書!O134)</f>
        <v/>
      </c>
      <c r="P128" s="678"/>
      <c r="Q128" s="678" t="str">
        <f>IF(ISBLANK(発行依頼書!P134),"",発行依頼書!P134)</f>
        <v/>
      </c>
      <c r="R128" s="678"/>
      <c r="S128" s="678" t="str">
        <f>IF(ISBLANK(発行依頼書!Q134),"",発行依頼書!Q134)</f>
        <v/>
      </c>
      <c r="T128" s="678"/>
      <c r="U128" s="678" t="str">
        <f>IF(ISBLANK(発行依頼書!R134),"",発行依頼書!R134)</f>
        <v/>
      </c>
      <c r="V128" s="678"/>
      <c r="W128" s="678" t="str">
        <f>IF(ISBLANK(発行依頼書!S134),"",発行依頼書!S134)</f>
        <v/>
      </c>
      <c r="X128" s="678"/>
      <c r="Y128" s="678" t="str">
        <f>IF(ISBLANK(発行依頼書!T134),"",発行依頼書!T134)</f>
        <v/>
      </c>
      <c r="Z128" s="678"/>
      <c r="AA128" s="678" t="str">
        <f>IF(ISBLANK(発行依頼書!U134),"",発行依頼書!U134)</f>
        <v/>
      </c>
      <c r="AB128" s="679"/>
      <c r="AC128" s="680" t="str">
        <f>IF(ISBLANK(発行依頼書!W134),"",発行依頼書!W134)</f>
        <v/>
      </c>
      <c r="AD128" s="678"/>
      <c r="AE128" s="679"/>
      <c r="AF128" s="662" t="str">
        <f>IF(ISBLANK(発行依頼書!X133),"",発行依頼書!X133)</f>
        <v/>
      </c>
      <c r="AG128" s="663"/>
      <c r="AH128" s="663"/>
      <c r="AI128" s="664"/>
      <c r="AJ128" s="10"/>
    </row>
    <row r="129" spans="1:36" ht="17.25" customHeight="1" x14ac:dyDescent="0.15">
      <c r="A129" s="7"/>
      <c r="B129" s="675" t="str">
        <f>IF(ISBLANK(発行依頼書!C135),"",発行依頼書!C135)</f>
        <v/>
      </c>
      <c r="C129" s="676"/>
      <c r="D129" s="676"/>
      <c r="E129" s="676"/>
      <c r="F129" s="676"/>
      <c r="G129" s="676"/>
      <c r="H129" s="677"/>
      <c r="I129" s="674" t="str">
        <f>IF(ISBLANK(発行依頼書!L135),"",TEXT(発行依頼書!L135,"M/D"))</f>
        <v/>
      </c>
      <c r="J129" s="672"/>
      <c r="K129" s="672" t="str">
        <f>IF(ISBLANK(発行依頼書!M135),"",TEXT(発行依頼書!M135,"M/D"))</f>
        <v/>
      </c>
      <c r="L129" s="672"/>
      <c r="M129" s="672" t="str">
        <f>IF(ISBLANK(発行依頼書!N135),"",TEXT(発行依頼書!N135,"M/D"))</f>
        <v/>
      </c>
      <c r="N129" s="672"/>
      <c r="O129" s="672" t="str">
        <f>IF(ISBLANK(発行依頼書!O135),"",TEXT(発行依頼書!O135,"M/D"))</f>
        <v/>
      </c>
      <c r="P129" s="672"/>
      <c r="Q129" s="672" t="str">
        <f>IF(ISBLANK(発行依頼書!P135),"",TEXT(発行依頼書!P135,"M/D"))</f>
        <v/>
      </c>
      <c r="R129" s="672"/>
      <c r="S129" s="672" t="str">
        <f>IF(ISBLANK(発行依頼書!Q135),"",TEXT(発行依頼書!Q135,"M/D"))</f>
        <v/>
      </c>
      <c r="T129" s="672"/>
      <c r="U129" s="672" t="str">
        <f>IF(ISBLANK(発行依頼書!R135),"",TEXT(発行依頼書!R135,"M/D"))</f>
        <v/>
      </c>
      <c r="V129" s="672"/>
      <c r="W129" s="672" t="str">
        <f>IF(ISBLANK(発行依頼書!S135),"",TEXT(発行依頼書!S135,"M/D"))</f>
        <v/>
      </c>
      <c r="X129" s="672"/>
      <c r="Y129" s="672" t="str">
        <f>IF(ISBLANK(発行依頼書!T135),"",TEXT(発行依頼書!T135,"M/D"))</f>
        <v/>
      </c>
      <c r="Z129" s="672"/>
      <c r="AA129" s="672" t="str">
        <f>IF(ISBLANK(発行依頼書!U135),"",TEXT(発行依頼書!U135,"M/D"))</f>
        <v/>
      </c>
      <c r="AB129" s="673"/>
      <c r="AC129" s="674"/>
      <c r="AD129" s="672"/>
      <c r="AE129" s="673"/>
      <c r="AF129" s="667" t="str">
        <f>IF(ISBLANK(発行依頼書!I135),"",発行依頼書!I135)</f>
        <v/>
      </c>
      <c r="AG129" s="668"/>
      <c r="AH129" s="668"/>
      <c r="AI129" s="669"/>
      <c r="AJ129" s="10"/>
    </row>
    <row r="130" spans="1:36" ht="17.25" customHeight="1" x14ac:dyDescent="0.15">
      <c r="A130" s="7"/>
      <c r="B130" s="670" t="str">
        <f>IF(ISBLANK(発行依頼書!F135),"",発行依頼書!F135)</f>
        <v/>
      </c>
      <c r="C130" s="663"/>
      <c r="D130" s="663"/>
      <c r="E130" s="663"/>
      <c r="F130" s="663"/>
      <c r="G130" s="663"/>
      <c r="H130" s="671"/>
      <c r="I130" s="680" t="str">
        <f>IF(ISBLANK(発行依頼書!L136),"",発行依頼書!L136)</f>
        <v/>
      </c>
      <c r="J130" s="678"/>
      <c r="K130" s="678" t="str">
        <f>IF(ISBLANK(発行依頼書!M136),"",発行依頼書!M136)</f>
        <v/>
      </c>
      <c r="L130" s="678"/>
      <c r="M130" s="678" t="str">
        <f>IF(ISBLANK(発行依頼書!N136),"",発行依頼書!N136)</f>
        <v/>
      </c>
      <c r="N130" s="678"/>
      <c r="O130" s="678" t="str">
        <f>IF(ISBLANK(発行依頼書!O136),"",発行依頼書!O136)</f>
        <v/>
      </c>
      <c r="P130" s="678"/>
      <c r="Q130" s="678" t="str">
        <f>IF(ISBLANK(発行依頼書!P136),"",発行依頼書!P136)</f>
        <v/>
      </c>
      <c r="R130" s="678"/>
      <c r="S130" s="678" t="str">
        <f>IF(ISBLANK(発行依頼書!Q136),"",発行依頼書!Q136)</f>
        <v/>
      </c>
      <c r="T130" s="678"/>
      <c r="U130" s="678" t="str">
        <f>IF(ISBLANK(発行依頼書!R136),"",発行依頼書!R136)</f>
        <v/>
      </c>
      <c r="V130" s="678"/>
      <c r="W130" s="678" t="str">
        <f>IF(ISBLANK(発行依頼書!S136),"",発行依頼書!S136)</f>
        <v/>
      </c>
      <c r="X130" s="678"/>
      <c r="Y130" s="678" t="str">
        <f>IF(ISBLANK(発行依頼書!T136),"",発行依頼書!T136)</f>
        <v/>
      </c>
      <c r="Z130" s="678"/>
      <c r="AA130" s="678" t="str">
        <f>IF(ISBLANK(発行依頼書!U136),"",発行依頼書!U136)</f>
        <v/>
      </c>
      <c r="AB130" s="679"/>
      <c r="AC130" s="680" t="str">
        <f>IF(ISBLANK(発行依頼書!W136),"",発行依頼書!W136)</f>
        <v/>
      </c>
      <c r="AD130" s="678"/>
      <c r="AE130" s="679"/>
      <c r="AF130" s="662" t="str">
        <f>IF(ISBLANK(発行依頼書!X135),"",発行依頼書!X135)</f>
        <v/>
      </c>
      <c r="AG130" s="663"/>
      <c r="AH130" s="663"/>
      <c r="AI130" s="664"/>
      <c r="AJ130" s="10"/>
    </row>
    <row r="131" spans="1:36" ht="17.25" customHeight="1" x14ac:dyDescent="0.15">
      <c r="A131" s="7"/>
      <c r="B131" s="675" t="str">
        <f>IF(ISBLANK(発行依頼書!C137),"",発行依頼書!C137)</f>
        <v/>
      </c>
      <c r="C131" s="676"/>
      <c r="D131" s="676"/>
      <c r="E131" s="676"/>
      <c r="F131" s="676"/>
      <c r="G131" s="676"/>
      <c r="H131" s="677"/>
      <c r="I131" s="674" t="str">
        <f>IF(ISBLANK(発行依頼書!L137),"",TEXT(発行依頼書!L137,"M/D"))</f>
        <v/>
      </c>
      <c r="J131" s="672"/>
      <c r="K131" s="672" t="str">
        <f>IF(ISBLANK(発行依頼書!M137),"",TEXT(発行依頼書!M137,"M/D"))</f>
        <v/>
      </c>
      <c r="L131" s="672"/>
      <c r="M131" s="672" t="str">
        <f>IF(ISBLANK(発行依頼書!N137),"",TEXT(発行依頼書!N137,"M/D"))</f>
        <v/>
      </c>
      <c r="N131" s="672"/>
      <c r="O131" s="672" t="str">
        <f>IF(ISBLANK(発行依頼書!O137),"",TEXT(発行依頼書!O137,"M/D"))</f>
        <v/>
      </c>
      <c r="P131" s="672"/>
      <c r="Q131" s="672" t="str">
        <f>IF(ISBLANK(発行依頼書!P137),"",TEXT(発行依頼書!P137,"M/D"))</f>
        <v/>
      </c>
      <c r="R131" s="672"/>
      <c r="S131" s="672" t="str">
        <f>IF(ISBLANK(発行依頼書!Q137),"",TEXT(発行依頼書!Q137,"M/D"))</f>
        <v/>
      </c>
      <c r="T131" s="672"/>
      <c r="U131" s="672" t="str">
        <f>IF(ISBLANK(発行依頼書!R137),"",TEXT(発行依頼書!R137,"M/D"))</f>
        <v/>
      </c>
      <c r="V131" s="672"/>
      <c r="W131" s="672" t="str">
        <f>IF(ISBLANK(発行依頼書!S137),"",TEXT(発行依頼書!S137,"M/D"))</f>
        <v/>
      </c>
      <c r="X131" s="672"/>
      <c r="Y131" s="672" t="str">
        <f>IF(ISBLANK(発行依頼書!T137),"",TEXT(発行依頼書!T137,"M/D"))</f>
        <v/>
      </c>
      <c r="Z131" s="672"/>
      <c r="AA131" s="672" t="str">
        <f>IF(ISBLANK(発行依頼書!U137),"",TEXT(発行依頼書!U137,"M/D"))</f>
        <v/>
      </c>
      <c r="AB131" s="673"/>
      <c r="AC131" s="674"/>
      <c r="AD131" s="672"/>
      <c r="AE131" s="673"/>
      <c r="AF131" s="667" t="str">
        <f>IF(ISBLANK(発行依頼書!I137),"",発行依頼書!I137)</f>
        <v/>
      </c>
      <c r="AG131" s="668"/>
      <c r="AH131" s="668"/>
      <c r="AI131" s="669"/>
      <c r="AJ131" s="10"/>
    </row>
    <row r="132" spans="1:36" ht="17.25" customHeight="1" x14ac:dyDescent="0.15">
      <c r="A132" s="7"/>
      <c r="B132" s="670" t="str">
        <f>IF(ISBLANK(発行依頼書!F137),"",発行依頼書!F137)</f>
        <v/>
      </c>
      <c r="C132" s="663"/>
      <c r="D132" s="663"/>
      <c r="E132" s="663"/>
      <c r="F132" s="663"/>
      <c r="G132" s="663"/>
      <c r="H132" s="671"/>
      <c r="I132" s="680" t="str">
        <f>IF(ISBLANK(発行依頼書!L138),"",発行依頼書!L138)</f>
        <v/>
      </c>
      <c r="J132" s="678"/>
      <c r="K132" s="678" t="str">
        <f>IF(ISBLANK(発行依頼書!M138),"",発行依頼書!M138)</f>
        <v/>
      </c>
      <c r="L132" s="678"/>
      <c r="M132" s="678" t="str">
        <f>IF(ISBLANK(発行依頼書!N138),"",発行依頼書!N138)</f>
        <v/>
      </c>
      <c r="N132" s="678"/>
      <c r="O132" s="678" t="str">
        <f>IF(ISBLANK(発行依頼書!O138),"",発行依頼書!O138)</f>
        <v/>
      </c>
      <c r="P132" s="678"/>
      <c r="Q132" s="678" t="str">
        <f>IF(ISBLANK(発行依頼書!P138),"",発行依頼書!P138)</f>
        <v/>
      </c>
      <c r="R132" s="678"/>
      <c r="S132" s="678" t="str">
        <f>IF(ISBLANK(発行依頼書!Q138),"",発行依頼書!Q138)</f>
        <v/>
      </c>
      <c r="T132" s="678"/>
      <c r="U132" s="678" t="str">
        <f>IF(ISBLANK(発行依頼書!R138),"",発行依頼書!R138)</f>
        <v/>
      </c>
      <c r="V132" s="678"/>
      <c r="W132" s="678" t="str">
        <f>IF(ISBLANK(発行依頼書!S138),"",発行依頼書!S138)</f>
        <v/>
      </c>
      <c r="X132" s="678"/>
      <c r="Y132" s="678" t="str">
        <f>IF(ISBLANK(発行依頼書!T138),"",発行依頼書!T138)</f>
        <v/>
      </c>
      <c r="Z132" s="678"/>
      <c r="AA132" s="678" t="str">
        <f>IF(ISBLANK(発行依頼書!U138),"",発行依頼書!U138)</f>
        <v/>
      </c>
      <c r="AB132" s="679"/>
      <c r="AC132" s="680" t="str">
        <f>IF(ISBLANK(発行依頼書!W138),"",発行依頼書!W138)</f>
        <v/>
      </c>
      <c r="AD132" s="678"/>
      <c r="AE132" s="679"/>
      <c r="AF132" s="662" t="str">
        <f>IF(ISBLANK(発行依頼書!X137),"",発行依頼書!X137)</f>
        <v/>
      </c>
      <c r="AG132" s="663"/>
      <c r="AH132" s="663"/>
      <c r="AI132" s="664"/>
      <c r="AJ132" s="10"/>
    </row>
    <row r="133" spans="1:36" ht="17.25" customHeight="1" x14ac:dyDescent="0.15">
      <c r="A133" s="7"/>
      <c r="B133" s="675" t="str">
        <f>IF(ISBLANK(発行依頼書!C139),"",発行依頼書!C139)</f>
        <v/>
      </c>
      <c r="C133" s="676"/>
      <c r="D133" s="676"/>
      <c r="E133" s="676"/>
      <c r="F133" s="676"/>
      <c r="G133" s="676"/>
      <c r="H133" s="677"/>
      <c r="I133" s="674" t="str">
        <f>IF(ISBLANK(発行依頼書!L139),"",TEXT(発行依頼書!L139,"M/D"))</f>
        <v/>
      </c>
      <c r="J133" s="672"/>
      <c r="K133" s="672" t="str">
        <f>IF(ISBLANK(発行依頼書!M139),"",TEXT(発行依頼書!M139,"M/D"))</f>
        <v/>
      </c>
      <c r="L133" s="672"/>
      <c r="M133" s="672" t="str">
        <f>IF(ISBLANK(発行依頼書!N139),"",TEXT(発行依頼書!N139,"M/D"))</f>
        <v/>
      </c>
      <c r="N133" s="672"/>
      <c r="O133" s="672" t="str">
        <f>IF(ISBLANK(発行依頼書!O139),"",TEXT(発行依頼書!O139,"M/D"))</f>
        <v/>
      </c>
      <c r="P133" s="672"/>
      <c r="Q133" s="672" t="str">
        <f>IF(ISBLANK(発行依頼書!P139),"",TEXT(発行依頼書!P139,"M/D"))</f>
        <v/>
      </c>
      <c r="R133" s="672"/>
      <c r="S133" s="672" t="str">
        <f>IF(ISBLANK(発行依頼書!Q139),"",TEXT(発行依頼書!Q139,"M/D"))</f>
        <v/>
      </c>
      <c r="T133" s="672"/>
      <c r="U133" s="672" t="str">
        <f>IF(ISBLANK(発行依頼書!R139),"",TEXT(発行依頼書!R139,"M/D"))</f>
        <v/>
      </c>
      <c r="V133" s="672"/>
      <c r="W133" s="672" t="str">
        <f>IF(ISBLANK(発行依頼書!S139),"",TEXT(発行依頼書!S139,"M/D"))</f>
        <v/>
      </c>
      <c r="X133" s="672"/>
      <c r="Y133" s="672" t="str">
        <f>IF(ISBLANK(発行依頼書!T139),"",TEXT(発行依頼書!T139,"M/D"))</f>
        <v/>
      </c>
      <c r="Z133" s="672"/>
      <c r="AA133" s="672" t="str">
        <f>IF(ISBLANK(発行依頼書!U139),"",TEXT(発行依頼書!U139,"M/D"))</f>
        <v/>
      </c>
      <c r="AB133" s="673"/>
      <c r="AC133" s="674"/>
      <c r="AD133" s="672"/>
      <c r="AE133" s="673"/>
      <c r="AF133" s="667" t="str">
        <f>IF(ISBLANK(発行依頼書!I139),"",発行依頼書!I139)</f>
        <v/>
      </c>
      <c r="AG133" s="668"/>
      <c r="AH133" s="668"/>
      <c r="AI133" s="669"/>
      <c r="AJ133" s="10"/>
    </row>
    <row r="134" spans="1:36" ht="17.25" customHeight="1" x14ac:dyDescent="0.15">
      <c r="A134" s="7"/>
      <c r="B134" s="670" t="str">
        <f>IF(ISBLANK(発行依頼書!F139),"",発行依頼書!F139)</f>
        <v/>
      </c>
      <c r="C134" s="663"/>
      <c r="D134" s="663"/>
      <c r="E134" s="663"/>
      <c r="F134" s="663"/>
      <c r="G134" s="663"/>
      <c r="H134" s="671"/>
      <c r="I134" s="680" t="str">
        <f>IF(ISBLANK(発行依頼書!L140),"",発行依頼書!L140)</f>
        <v/>
      </c>
      <c r="J134" s="678"/>
      <c r="K134" s="678" t="str">
        <f>IF(ISBLANK(発行依頼書!M140),"",発行依頼書!M140)</f>
        <v/>
      </c>
      <c r="L134" s="678"/>
      <c r="M134" s="678" t="str">
        <f>IF(ISBLANK(発行依頼書!N140),"",発行依頼書!N140)</f>
        <v/>
      </c>
      <c r="N134" s="678"/>
      <c r="O134" s="678" t="str">
        <f>IF(ISBLANK(発行依頼書!O140),"",発行依頼書!O140)</f>
        <v/>
      </c>
      <c r="P134" s="678"/>
      <c r="Q134" s="678" t="str">
        <f>IF(ISBLANK(発行依頼書!P140),"",発行依頼書!P140)</f>
        <v/>
      </c>
      <c r="R134" s="678"/>
      <c r="S134" s="678" t="str">
        <f>IF(ISBLANK(発行依頼書!Q140),"",発行依頼書!Q140)</f>
        <v/>
      </c>
      <c r="T134" s="678"/>
      <c r="U134" s="678" t="str">
        <f>IF(ISBLANK(発行依頼書!R140),"",発行依頼書!R140)</f>
        <v/>
      </c>
      <c r="V134" s="678"/>
      <c r="W134" s="678" t="str">
        <f>IF(ISBLANK(発行依頼書!S140),"",発行依頼書!S140)</f>
        <v/>
      </c>
      <c r="X134" s="678"/>
      <c r="Y134" s="678" t="str">
        <f>IF(ISBLANK(発行依頼書!T140),"",発行依頼書!T140)</f>
        <v/>
      </c>
      <c r="Z134" s="678"/>
      <c r="AA134" s="678" t="str">
        <f>IF(ISBLANK(発行依頼書!U140),"",発行依頼書!U140)</f>
        <v/>
      </c>
      <c r="AB134" s="679"/>
      <c r="AC134" s="680" t="str">
        <f>IF(ISBLANK(発行依頼書!W140),"",発行依頼書!W140)</f>
        <v/>
      </c>
      <c r="AD134" s="678"/>
      <c r="AE134" s="679"/>
      <c r="AF134" s="662" t="str">
        <f>IF(ISBLANK(発行依頼書!X139),"",発行依頼書!X139)</f>
        <v/>
      </c>
      <c r="AG134" s="663"/>
      <c r="AH134" s="663"/>
      <c r="AI134" s="664"/>
      <c r="AJ134" s="10"/>
    </row>
    <row r="135" spans="1:36" ht="17.25" customHeight="1" x14ac:dyDescent="0.15">
      <c r="A135" s="7"/>
      <c r="B135" s="675" t="str">
        <f>IF(ISBLANK(発行依頼書!C141),"",発行依頼書!C141)</f>
        <v/>
      </c>
      <c r="C135" s="676"/>
      <c r="D135" s="676"/>
      <c r="E135" s="676"/>
      <c r="F135" s="676"/>
      <c r="G135" s="676"/>
      <c r="H135" s="677"/>
      <c r="I135" s="674" t="str">
        <f>IF(ISBLANK(発行依頼書!L141),"",TEXT(発行依頼書!L141,"M/D"))</f>
        <v/>
      </c>
      <c r="J135" s="672"/>
      <c r="K135" s="672" t="str">
        <f>IF(ISBLANK(発行依頼書!M141),"",TEXT(発行依頼書!M141,"M/D"))</f>
        <v/>
      </c>
      <c r="L135" s="672"/>
      <c r="M135" s="672" t="str">
        <f>IF(ISBLANK(発行依頼書!N141),"",TEXT(発行依頼書!N141,"M/D"))</f>
        <v/>
      </c>
      <c r="N135" s="672"/>
      <c r="O135" s="672" t="str">
        <f>IF(ISBLANK(発行依頼書!O141),"",TEXT(発行依頼書!O141,"M/D"))</f>
        <v/>
      </c>
      <c r="P135" s="672"/>
      <c r="Q135" s="672" t="str">
        <f>IF(ISBLANK(発行依頼書!P141),"",TEXT(発行依頼書!P141,"M/D"))</f>
        <v/>
      </c>
      <c r="R135" s="672"/>
      <c r="S135" s="672" t="str">
        <f>IF(ISBLANK(発行依頼書!Q141),"",TEXT(発行依頼書!Q141,"M/D"))</f>
        <v/>
      </c>
      <c r="T135" s="672"/>
      <c r="U135" s="672" t="str">
        <f>IF(ISBLANK(発行依頼書!R141),"",TEXT(発行依頼書!R141,"M/D"))</f>
        <v/>
      </c>
      <c r="V135" s="672"/>
      <c r="W135" s="672" t="str">
        <f>IF(ISBLANK(発行依頼書!S141),"",TEXT(発行依頼書!S141,"M/D"))</f>
        <v/>
      </c>
      <c r="X135" s="672"/>
      <c r="Y135" s="672" t="str">
        <f>IF(ISBLANK(発行依頼書!T141),"",TEXT(発行依頼書!T141,"M/D"))</f>
        <v/>
      </c>
      <c r="Z135" s="672"/>
      <c r="AA135" s="672" t="str">
        <f>IF(ISBLANK(発行依頼書!U141),"",TEXT(発行依頼書!U141,"M/D"))</f>
        <v/>
      </c>
      <c r="AB135" s="673"/>
      <c r="AC135" s="674"/>
      <c r="AD135" s="672"/>
      <c r="AE135" s="673"/>
      <c r="AF135" s="667" t="str">
        <f>IF(ISBLANK(発行依頼書!I141),"",発行依頼書!I141)</f>
        <v/>
      </c>
      <c r="AG135" s="668"/>
      <c r="AH135" s="668"/>
      <c r="AI135" s="669"/>
      <c r="AJ135" s="10"/>
    </row>
    <row r="136" spans="1:36" ht="17.25" customHeight="1" x14ac:dyDescent="0.15">
      <c r="A136" s="7"/>
      <c r="B136" s="670" t="str">
        <f>IF(ISBLANK(発行依頼書!F141),"",発行依頼書!F141)</f>
        <v/>
      </c>
      <c r="C136" s="663"/>
      <c r="D136" s="663"/>
      <c r="E136" s="663"/>
      <c r="F136" s="663"/>
      <c r="G136" s="663"/>
      <c r="H136" s="671"/>
      <c r="I136" s="680" t="str">
        <f>IF(ISBLANK(発行依頼書!L142),"",発行依頼書!L142)</f>
        <v/>
      </c>
      <c r="J136" s="678"/>
      <c r="K136" s="678" t="str">
        <f>IF(ISBLANK(発行依頼書!M142),"",発行依頼書!M142)</f>
        <v/>
      </c>
      <c r="L136" s="678"/>
      <c r="M136" s="678" t="str">
        <f>IF(ISBLANK(発行依頼書!N142),"",発行依頼書!N142)</f>
        <v/>
      </c>
      <c r="N136" s="678"/>
      <c r="O136" s="678" t="str">
        <f>IF(ISBLANK(発行依頼書!O142),"",発行依頼書!O142)</f>
        <v/>
      </c>
      <c r="P136" s="678"/>
      <c r="Q136" s="678" t="str">
        <f>IF(ISBLANK(発行依頼書!P142),"",発行依頼書!P142)</f>
        <v/>
      </c>
      <c r="R136" s="678"/>
      <c r="S136" s="678" t="str">
        <f>IF(ISBLANK(発行依頼書!Q142),"",発行依頼書!Q142)</f>
        <v/>
      </c>
      <c r="T136" s="678"/>
      <c r="U136" s="678" t="str">
        <f>IF(ISBLANK(発行依頼書!R142),"",発行依頼書!R142)</f>
        <v/>
      </c>
      <c r="V136" s="678"/>
      <c r="W136" s="678" t="str">
        <f>IF(ISBLANK(発行依頼書!S142),"",発行依頼書!S142)</f>
        <v/>
      </c>
      <c r="X136" s="678"/>
      <c r="Y136" s="678" t="str">
        <f>IF(ISBLANK(発行依頼書!T142),"",発行依頼書!T142)</f>
        <v/>
      </c>
      <c r="Z136" s="678"/>
      <c r="AA136" s="678" t="str">
        <f>IF(ISBLANK(発行依頼書!U142),"",発行依頼書!U142)</f>
        <v/>
      </c>
      <c r="AB136" s="679"/>
      <c r="AC136" s="680" t="str">
        <f>IF(ISBLANK(発行依頼書!W142),"",発行依頼書!W142)</f>
        <v/>
      </c>
      <c r="AD136" s="678"/>
      <c r="AE136" s="679"/>
      <c r="AF136" s="662" t="str">
        <f>IF(ISBLANK(発行依頼書!X141),"",発行依頼書!X141)</f>
        <v/>
      </c>
      <c r="AG136" s="663"/>
      <c r="AH136" s="663"/>
      <c r="AI136" s="664"/>
      <c r="AJ136" s="10"/>
    </row>
    <row r="137" spans="1:36" ht="17.25" customHeight="1" x14ac:dyDescent="0.15">
      <c r="A137" s="7"/>
      <c r="B137" s="675" t="str">
        <f>IF(ISBLANK(発行依頼書!C143),"",発行依頼書!C143)</f>
        <v/>
      </c>
      <c r="C137" s="676"/>
      <c r="D137" s="676"/>
      <c r="E137" s="676"/>
      <c r="F137" s="676"/>
      <c r="G137" s="676"/>
      <c r="H137" s="677"/>
      <c r="I137" s="674" t="str">
        <f>IF(ISBLANK(発行依頼書!L143),"",TEXT(発行依頼書!L143,"M/D"))</f>
        <v/>
      </c>
      <c r="J137" s="672"/>
      <c r="K137" s="672" t="str">
        <f>IF(ISBLANK(発行依頼書!M143),"",TEXT(発行依頼書!M143,"M/D"))</f>
        <v/>
      </c>
      <c r="L137" s="672"/>
      <c r="M137" s="672" t="str">
        <f>IF(ISBLANK(発行依頼書!N143),"",TEXT(発行依頼書!N143,"M/D"))</f>
        <v/>
      </c>
      <c r="N137" s="672"/>
      <c r="O137" s="672" t="str">
        <f>IF(ISBLANK(発行依頼書!O143),"",TEXT(発行依頼書!O143,"M/D"))</f>
        <v/>
      </c>
      <c r="P137" s="672"/>
      <c r="Q137" s="672" t="str">
        <f>IF(ISBLANK(発行依頼書!P143),"",TEXT(発行依頼書!P143,"M/D"))</f>
        <v/>
      </c>
      <c r="R137" s="672"/>
      <c r="S137" s="672" t="str">
        <f>IF(ISBLANK(発行依頼書!Q143),"",TEXT(発行依頼書!Q143,"M/D"))</f>
        <v/>
      </c>
      <c r="T137" s="672"/>
      <c r="U137" s="672" t="str">
        <f>IF(ISBLANK(発行依頼書!R143),"",TEXT(発行依頼書!R143,"M/D"))</f>
        <v/>
      </c>
      <c r="V137" s="672"/>
      <c r="W137" s="672" t="str">
        <f>IF(ISBLANK(発行依頼書!S143),"",TEXT(発行依頼書!S143,"M/D"))</f>
        <v/>
      </c>
      <c r="X137" s="672"/>
      <c r="Y137" s="672" t="str">
        <f>IF(ISBLANK(発行依頼書!T143),"",TEXT(発行依頼書!T143,"M/D"))</f>
        <v/>
      </c>
      <c r="Z137" s="672"/>
      <c r="AA137" s="672" t="str">
        <f>IF(ISBLANK(発行依頼書!U143),"",TEXT(発行依頼書!U143,"M/D"))</f>
        <v/>
      </c>
      <c r="AB137" s="673"/>
      <c r="AC137" s="674"/>
      <c r="AD137" s="672"/>
      <c r="AE137" s="673"/>
      <c r="AF137" s="667" t="str">
        <f>IF(ISBLANK(発行依頼書!I143),"",発行依頼書!I143)</f>
        <v/>
      </c>
      <c r="AG137" s="668"/>
      <c r="AH137" s="668"/>
      <c r="AI137" s="669"/>
      <c r="AJ137" s="10"/>
    </row>
    <row r="138" spans="1:36" ht="17.25" customHeight="1" x14ac:dyDescent="0.15">
      <c r="A138" s="7"/>
      <c r="B138" s="670" t="str">
        <f>IF(ISBLANK(発行依頼書!F143),"",発行依頼書!F143)</f>
        <v/>
      </c>
      <c r="C138" s="663"/>
      <c r="D138" s="663"/>
      <c r="E138" s="663"/>
      <c r="F138" s="663"/>
      <c r="G138" s="663"/>
      <c r="H138" s="671"/>
      <c r="I138" s="680" t="str">
        <f>IF(ISBLANK(発行依頼書!L144),"",発行依頼書!L144)</f>
        <v/>
      </c>
      <c r="J138" s="678"/>
      <c r="K138" s="678" t="str">
        <f>IF(ISBLANK(発行依頼書!M144),"",発行依頼書!M144)</f>
        <v/>
      </c>
      <c r="L138" s="678"/>
      <c r="M138" s="678" t="str">
        <f>IF(ISBLANK(発行依頼書!N144),"",発行依頼書!N144)</f>
        <v/>
      </c>
      <c r="N138" s="678"/>
      <c r="O138" s="678" t="str">
        <f>IF(ISBLANK(発行依頼書!O144),"",発行依頼書!O144)</f>
        <v/>
      </c>
      <c r="P138" s="678"/>
      <c r="Q138" s="678" t="str">
        <f>IF(ISBLANK(発行依頼書!P144),"",発行依頼書!P144)</f>
        <v/>
      </c>
      <c r="R138" s="678"/>
      <c r="S138" s="678" t="str">
        <f>IF(ISBLANK(発行依頼書!Q144),"",発行依頼書!Q144)</f>
        <v/>
      </c>
      <c r="T138" s="678"/>
      <c r="U138" s="678" t="str">
        <f>IF(ISBLANK(発行依頼書!R144),"",発行依頼書!R144)</f>
        <v/>
      </c>
      <c r="V138" s="678"/>
      <c r="W138" s="678" t="str">
        <f>IF(ISBLANK(発行依頼書!S144),"",発行依頼書!S144)</f>
        <v/>
      </c>
      <c r="X138" s="678"/>
      <c r="Y138" s="678" t="str">
        <f>IF(ISBLANK(発行依頼書!T144),"",発行依頼書!T144)</f>
        <v/>
      </c>
      <c r="Z138" s="678"/>
      <c r="AA138" s="678" t="str">
        <f>IF(ISBLANK(発行依頼書!U144),"",発行依頼書!U144)</f>
        <v/>
      </c>
      <c r="AB138" s="679"/>
      <c r="AC138" s="680" t="str">
        <f>IF(ISBLANK(発行依頼書!W144),"",発行依頼書!W144)</f>
        <v/>
      </c>
      <c r="AD138" s="678"/>
      <c r="AE138" s="679"/>
      <c r="AF138" s="662" t="str">
        <f>IF(ISBLANK(発行依頼書!X143),"",発行依頼書!X143)</f>
        <v/>
      </c>
      <c r="AG138" s="663"/>
      <c r="AH138" s="663"/>
      <c r="AI138" s="664"/>
      <c r="AJ138" s="10"/>
    </row>
    <row r="139" spans="1:36" ht="17.25" customHeight="1" x14ac:dyDescent="0.15">
      <c r="A139" s="7"/>
      <c r="B139" s="675" t="str">
        <f>IF(ISBLANK(発行依頼書!C145),"",発行依頼書!C145)</f>
        <v/>
      </c>
      <c r="C139" s="676"/>
      <c r="D139" s="676"/>
      <c r="E139" s="676"/>
      <c r="F139" s="676"/>
      <c r="G139" s="676"/>
      <c r="H139" s="677"/>
      <c r="I139" s="674" t="str">
        <f>IF(ISBLANK(発行依頼書!L145),"",TEXT(発行依頼書!L145,"M/D"))</f>
        <v/>
      </c>
      <c r="J139" s="672"/>
      <c r="K139" s="672" t="str">
        <f>IF(ISBLANK(発行依頼書!M145),"",TEXT(発行依頼書!M145,"M/D"))</f>
        <v/>
      </c>
      <c r="L139" s="672"/>
      <c r="M139" s="672" t="str">
        <f>IF(ISBLANK(発行依頼書!N145),"",TEXT(発行依頼書!N145,"M/D"))</f>
        <v/>
      </c>
      <c r="N139" s="672"/>
      <c r="O139" s="672" t="str">
        <f>IF(ISBLANK(発行依頼書!O145),"",TEXT(発行依頼書!O145,"M/D"))</f>
        <v/>
      </c>
      <c r="P139" s="672"/>
      <c r="Q139" s="672" t="str">
        <f>IF(ISBLANK(発行依頼書!P145),"",TEXT(発行依頼書!P145,"M/D"))</f>
        <v/>
      </c>
      <c r="R139" s="672"/>
      <c r="S139" s="672" t="str">
        <f>IF(ISBLANK(発行依頼書!Q145),"",TEXT(発行依頼書!Q145,"M/D"))</f>
        <v/>
      </c>
      <c r="T139" s="672"/>
      <c r="U139" s="672" t="str">
        <f>IF(ISBLANK(発行依頼書!R145),"",TEXT(発行依頼書!R145,"M/D"))</f>
        <v/>
      </c>
      <c r="V139" s="672"/>
      <c r="W139" s="672" t="str">
        <f>IF(ISBLANK(発行依頼書!S145),"",TEXT(発行依頼書!S145,"M/D"))</f>
        <v/>
      </c>
      <c r="X139" s="672"/>
      <c r="Y139" s="672" t="str">
        <f>IF(ISBLANK(発行依頼書!T145),"",TEXT(発行依頼書!T145,"M/D"))</f>
        <v/>
      </c>
      <c r="Z139" s="672"/>
      <c r="AA139" s="672" t="str">
        <f>IF(ISBLANK(発行依頼書!U145),"",TEXT(発行依頼書!U145,"M/D"))</f>
        <v/>
      </c>
      <c r="AB139" s="673"/>
      <c r="AC139" s="674"/>
      <c r="AD139" s="672"/>
      <c r="AE139" s="673"/>
      <c r="AF139" s="667" t="str">
        <f>IF(ISBLANK(発行依頼書!I145),"",発行依頼書!I145)</f>
        <v/>
      </c>
      <c r="AG139" s="668"/>
      <c r="AH139" s="668"/>
      <c r="AI139" s="669"/>
      <c r="AJ139" s="10"/>
    </row>
    <row r="140" spans="1:36" ht="17.25" customHeight="1" x14ac:dyDescent="0.15">
      <c r="A140" s="7"/>
      <c r="B140" s="670" t="str">
        <f>IF(ISBLANK(発行依頼書!F145),"",発行依頼書!F145)</f>
        <v/>
      </c>
      <c r="C140" s="663"/>
      <c r="D140" s="663"/>
      <c r="E140" s="663"/>
      <c r="F140" s="663"/>
      <c r="G140" s="663"/>
      <c r="H140" s="671"/>
      <c r="I140" s="680" t="str">
        <f>IF(ISBLANK(発行依頼書!L146),"",発行依頼書!L146)</f>
        <v/>
      </c>
      <c r="J140" s="678"/>
      <c r="K140" s="678" t="str">
        <f>IF(ISBLANK(発行依頼書!M146),"",発行依頼書!M146)</f>
        <v/>
      </c>
      <c r="L140" s="678"/>
      <c r="M140" s="678" t="str">
        <f>IF(ISBLANK(発行依頼書!N146),"",発行依頼書!N146)</f>
        <v/>
      </c>
      <c r="N140" s="678"/>
      <c r="O140" s="678" t="str">
        <f>IF(ISBLANK(発行依頼書!O146),"",発行依頼書!O146)</f>
        <v/>
      </c>
      <c r="P140" s="678"/>
      <c r="Q140" s="678" t="str">
        <f>IF(ISBLANK(発行依頼書!P146),"",発行依頼書!P146)</f>
        <v/>
      </c>
      <c r="R140" s="678"/>
      <c r="S140" s="678" t="str">
        <f>IF(ISBLANK(発行依頼書!Q146),"",発行依頼書!Q146)</f>
        <v/>
      </c>
      <c r="T140" s="678"/>
      <c r="U140" s="678" t="str">
        <f>IF(ISBLANK(発行依頼書!R146),"",発行依頼書!R146)</f>
        <v/>
      </c>
      <c r="V140" s="678"/>
      <c r="W140" s="678" t="str">
        <f>IF(ISBLANK(発行依頼書!S146),"",発行依頼書!S146)</f>
        <v/>
      </c>
      <c r="X140" s="678"/>
      <c r="Y140" s="678" t="str">
        <f>IF(ISBLANK(発行依頼書!T146),"",発行依頼書!T146)</f>
        <v/>
      </c>
      <c r="Z140" s="678"/>
      <c r="AA140" s="678" t="str">
        <f>IF(ISBLANK(発行依頼書!U146),"",発行依頼書!U146)</f>
        <v/>
      </c>
      <c r="AB140" s="679"/>
      <c r="AC140" s="680" t="str">
        <f>IF(ISBLANK(発行依頼書!W146),"",発行依頼書!W146)</f>
        <v/>
      </c>
      <c r="AD140" s="678"/>
      <c r="AE140" s="679"/>
      <c r="AF140" s="662" t="str">
        <f>IF(ISBLANK(発行依頼書!X145),"",発行依頼書!X145)</f>
        <v/>
      </c>
      <c r="AG140" s="663"/>
      <c r="AH140" s="663"/>
      <c r="AI140" s="664"/>
      <c r="AJ140" s="10"/>
    </row>
    <row r="141" spans="1:36" ht="17.25" customHeight="1" x14ac:dyDescent="0.15">
      <c r="A141" s="7"/>
      <c r="B141" s="675" t="str">
        <f>IF(ISBLANK(発行依頼書!C147),"",発行依頼書!C147)</f>
        <v/>
      </c>
      <c r="C141" s="676"/>
      <c r="D141" s="676"/>
      <c r="E141" s="676"/>
      <c r="F141" s="676"/>
      <c r="G141" s="676"/>
      <c r="H141" s="677"/>
      <c r="I141" s="674" t="str">
        <f>IF(ISBLANK(発行依頼書!L147),"",TEXT(発行依頼書!L147,"M/D"))</f>
        <v/>
      </c>
      <c r="J141" s="672"/>
      <c r="K141" s="672" t="str">
        <f>IF(ISBLANK(発行依頼書!M147),"",TEXT(発行依頼書!M147,"M/D"))</f>
        <v/>
      </c>
      <c r="L141" s="672"/>
      <c r="M141" s="672" t="str">
        <f>IF(ISBLANK(発行依頼書!N147),"",TEXT(発行依頼書!N147,"M/D"))</f>
        <v/>
      </c>
      <c r="N141" s="672"/>
      <c r="O141" s="672" t="str">
        <f>IF(ISBLANK(発行依頼書!O147),"",TEXT(発行依頼書!O147,"M/D"))</f>
        <v/>
      </c>
      <c r="P141" s="672"/>
      <c r="Q141" s="672" t="str">
        <f>IF(ISBLANK(発行依頼書!P147),"",TEXT(発行依頼書!P147,"M/D"))</f>
        <v/>
      </c>
      <c r="R141" s="672"/>
      <c r="S141" s="672" t="str">
        <f>IF(ISBLANK(発行依頼書!Q147),"",TEXT(発行依頼書!Q147,"M/D"))</f>
        <v/>
      </c>
      <c r="T141" s="672"/>
      <c r="U141" s="672" t="str">
        <f>IF(ISBLANK(発行依頼書!R147),"",TEXT(発行依頼書!R147,"M/D"))</f>
        <v/>
      </c>
      <c r="V141" s="672"/>
      <c r="W141" s="672" t="str">
        <f>IF(ISBLANK(発行依頼書!S147),"",TEXT(発行依頼書!S147,"M/D"))</f>
        <v/>
      </c>
      <c r="X141" s="672"/>
      <c r="Y141" s="672" t="str">
        <f>IF(ISBLANK(発行依頼書!T147),"",TEXT(発行依頼書!T147,"M/D"))</f>
        <v/>
      </c>
      <c r="Z141" s="672"/>
      <c r="AA141" s="672" t="str">
        <f>IF(ISBLANK(発行依頼書!U147),"",TEXT(発行依頼書!U147,"M/D"))</f>
        <v/>
      </c>
      <c r="AB141" s="673"/>
      <c r="AC141" s="674"/>
      <c r="AD141" s="672"/>
      <c r="AE141" s="673"/>
      <c r="AF141" s="667" t="str">
        <f>IF(ISBLANK(発行依頼書!I147),"",発行依頼書!I147)</f>
        <v/>
      </c>
      <c r="AG141" s="668"/>
      <c r="AH141" s="668"/>
      <c r="AI141" s="669"/>
      <c r="AJ141" s="10"/>
    </row>
    <row r="142" spans="1:36" ht="17.25" customHeight="1" x14ac:dyDescent="0.15">
      <c r="A142" s="7"/>
      <c r="B142" s="670" t="str">
        <f>IF(ISBLANK(発行依頼書!F147),"",発行依頼書!F147)</f>
        <v/>
      </c>
      <c r="C142" s="663"/>
      <c r="D142" s="663"/>
      <c r="E142" s="663"/>
      <c r="F142" s="663"/>
      <c r="G142" s="663"/>
      <c r="H142" s="671"/>
      <c r="I142" s="680" t="str">
        <f>IF(ISBLANK(発行依頼書!L148),"",発行依頼書!L148)</f>
        <v/>
      </c>
      <c r="J142" s="678"/>
      <c r="K142" s="678" t="str">
        <f>IF(ISBLANK(発行依頼書!M148),"",発行依頼書!M148)</f>
        <v/>
      </c>
      <c r="L142" s="678"/>
      <c r="M142" s="678" t="str">
        <f>IF(ISBLANK(発行依頼書!N148),"",発行依頼書!N148)</f>
        <v/>
      </c>
      <c r="N142" s="678"/>
      <c r="O142" s="678" t="str">
        <f>IF(ISBLANK(発行依頼書!O148),"",発行依頼書!O148)</f>
        <v/>
      </c>
      <c r="P142" s="678"/>
      <c r="Q142" s="678" t="str">
        <f>IF(ISBLANK(発行依頼書!P148),"",発行依頼書!P148)</f>
        <v/>
      </c>
      <c r="R142" s="678"/>
      <c r="S142" s="678" t="str">
        <f>IF(ISBLANK(発行依頼書!Q148),"",発行依頼書!Q148)</f>
        <v/>
      </c>
      <c r="T142" s="678"/>
      <c r="U142" s="678" t="str">
        <f>IF(ISBLANK(発行依頼書!R148),"",発行依頼書!R148)</f>
        <v/>
      </c>
      <c r="V142" s="678"/>
      <c r="W142" s="678" t="str">
        <f>IF(ISBLANK(発行依頼書!S148),"",発行依頼書!S148)</f>
        <v/>
      </c>
      <c r="X142" s="678"/>
      <c r="Y142" s="678" t="str">
        <f>IF(ISBLANK(発行依頼書!T148),"",発行依頼書!T148)</f>
        <v/>
      </c>
      <c r="Z142" s="678"/>
      <c r="AA142" s="678" t="str">
        <f>IF(ISBLANK(発行依頼書!U148),"",発行依頼書!U148)</f>
        <v/>
      </c>
      <c r="AB142" s="679"/>
      <c r="AC142" s="680" t="str">
        <f>IF(ISBLANK(発行依頼書!W148),"",発行依頼書!W148)</f>
        <v/>
      </c>
      <c r="AD142" s="678"/>
      <c r="AE142" s="679"/>
      <c r="AF142" s="662" t="str">
        <f>IF(ISBLANK(発行依頼書!X147),"",発行依頼書!X147)</f>
        <v/>
      </c>
      <c r="AG142" s="663"/>
      <c r="AH142" s="663"/>
      <c r="AI142" s="664"/>
      <c r="AJ142" s="10"/>
    </row>
    <row r="143" spans="1:36" ht="17.25" customHeight="1" x14ac:dyDescent="0.15">
      <c r="A143" s="7"/>
      <c r="B143" s="665" t="str">
        <f>IF(ISBLANK(発行依頼書!C149),"",発行依頼書!C149)</f>
        <v/>
      </c>
      <c r="C143" s="666"/>
      <c r="D143" s="666"/>
      <c r="E143" s="666"/>
      <c r="F143" s="666"/>
      <c r="G143" s="666"/>
      <c r="H143" s="666"/>
      <c r="I143" s="657" t="str">
        <f>IF(ISBLANK(発行依頼書!L149),"",TEXT(発行依頼書!L149,"M/D"))</f>
        <v/>
      </c>
      <c r="J143" s="655"/>
      <c r="K143" s="654" t="str">
        <f>IF(ISBLANK(発行依頼書!M149),"",TEXT(発行依頼書!M149,"M/D"))</f>
        <v/>
      </c>
      <c r="L143" s="655"/>
      <c r="M143" s="654" t="str">
        <f>IF(ISBLANK(発行依頼書!N149),"",TEXT(発行依頼書!N149,"M/D"))</f>
        <v/>
      </c>
      <c r="N143" s="655"/>
      <c r="O143" s="654" t="str">
        <f>IF(ISBLANK(発行依頼書!O149),"",TEXT(発行依頼書!O149,"M/D"))</f>
        <v/>
      </c>
      <c r="P143" s="655"/>
      <c r="Q143" s="654" t="str">
        <f>IF(ISBLANK(発行依頼書!P149),"",TEXT(発行依頼書!P149,"M/D"))</f>
        <v/>
      </c>
      <c r="R143" s="655"/>
      <c r="S143" s="654" t="str">
        <f>IF(ISBLANK(発行依頼書!Q149),"",TEXT(発行依頼書!Q149,"M/D"))</f>
        <v/>
      </c>
      <c r="T143" s="655"/>
      <c r="U143" s="654" t="str">
        <f>IF(ISBLANK(発行依頼書!R149),"",TEXT(発行依頼書!R149,"M/D"))</f>
        <v/>
      </c>
      <c r="V143" s="655"/>
      <c r="W143" s="654" t="str">
        <f>IF(ISBLANK(発行依頼書!S149),"",TEXT(発行依頼書!S149,"M/D"))</f>
        <v/>
      </c>
      <c r="X143" s="655"/>
      <c r="Y143" s="654" t="str">
        <f>IF(ISBLANK(発行依頼書!T149),"",TEXT(発行依頼書!T149,"M/D"))</f>
        <v/>
      </c>
      <c r="Z143" s="655"/>
      <c r="AA143" s="654" t="str">
        <f>IF(ISBLANK(発行依頼書!U149),"",TEXT(発行依頼書!U149,"M/D"))</f>
        <v/>
      </c>
      <c r="AB143" s="656"/>
      <c r="AC143" s="657"/>
      <c r="AD143" s="658"/>
      <c r="AE143" s="656"/>
      <c r="AF143" s="651" t="str">
        <f>IF(ISBLANK(発行依頼書!I149),"",発行依頼書!I149)</f>
        <v/>
      </c>
      <c r="AG143" s="651"/>
      <c r="AH143" s="651"/>
      <c r="AI143" s="652"/>
      <c r="AJ143" s="10"/>
    </row>
    <row r="144" spans="1:36" ht="17.25" customHeight="1" x14ac:dyDescent="0.15">
      <c r="A144" s="7"/>
      <c r="B144" s="670" t="str">
        <f>IF(ISBLANK(発行依頼書!F149),"",発行依頼書!F149)</f>
        <v/>
      </c>
      <c r="C144" s="663"/>
      <c r="D144" s="663"/>
      <c r="E144" s="663"/>
      <c r="F144" s="663"/>
      <c r="G144" s="663"/>
      <c r="H144" s="671"/>
      <c r="I144" s="680" t="str">
        <f>IF(ISBLANK(発行依頼書!L150),"",発行依頼書!L150)</f>
        <v/>
      </c>
      <c r="J144" s="678"/>
      <c r="K144" s="678" t="str">
        <f>IF(ISBLANK(発行依頼書!M150),"",発行依頼書!M150)</f>
        <v/>
      </c>
      <c r="L144" s="678"/>
      <c r="M144" s="678" t="str">
        <f>IF(ISBLANK(発行依頼書!N150),"",発行依頼書!N150)</f>
        <v/>
      </c>
      <c r="N144" s="678"/>
      <c r="O144" s="678" t="str">
        <f>IF(ISBLANK(発行依頼書!O150),"",発行依頼書!O150)</f>
        <v/>
      </c>
      <c r="P144" s="678"/>
      <c r="Q144" s="678" t="str">
        <f>IF(ISBLANK(発行依頼書!P150),"",発行依頼書!P150)</f>
        <v/>
      </c>
      <c r="R144" s="678"/>
      <c r="S144" s="678" t="str">
        <f>IF(ISBLANK(発行依頼書!Q150),"",発行依頼書!Q150)</f>
        <v/>
      </c>
      <c r="T144" s="678"/>
      <c r="U144" s="678" t="str">
        <f>IF(ISBLANK(発行依頼書!R150),"",発行依頼書!R150)</f>
        <v/>
      </c>
      <c r="V144" s="678"/>
      <c r="W144" s="678" t="str">
        <f>IF(ISBLANK(発行依頼書!S150),"",発行依頼書!S150)</f>
        <v/>
      </c>
      <c r="X144" s="678"/>
      <c r="Y144" s="678" t="str">
        <f>IF(ISBLANK(発行依頼書!T150),"",発行依頼書!T150)</f>
        <v/>
      </c>
      <c r="Z144" s="678"/>
      <c r="AA144" s="678" t="str">
        <f>IF(ISBLANK(発行依頼書!U150),"",発行依頼書!U150)</f>
        <v/>
      </c>
      <c r="AB144" s="679"/>
      <c r="AC144" s="680" t="str">
        <f>IF(ISBLANK(発行依頼書!W150),"",発行依頼書!W150)</f>
        <v/>
      </c>
      <c r="AD144" s="678"/>
      <c r="AE144" s="679"/>
      <c r="AF144" s="662" t="str">
        <f>IF(ISBLANK(発行依頼書!X149),"",発行依頼書!X149)</f>
        <v/>
      </c>
      <c r="AG144" s="663"/>
      <c r="AH144" s="663"/>
      <c r="AI144" s="664"/>
      <c r="AJ144" s="10"/>
    </row>
    <row r="145" spans="1:42" ht="17.25" customHeight="1" x14ac:dyDescent="0.15">
      <c r="A145" s="7"/>
      <c r="B145" s="675" t="str">
        <f>IF(ISBLANK(発行依頼書!C151),"",発行依頼書!C151)</f>
        <v/>
      </c>
      <c r="C145" s="676"/>
      <c r="D145" s="676"/>
      <c r="E145" s="676"/>
      <c r="F145" s="676"/>
      <c r="G145" s="676"/>
      <c r="H145" s="677"/>
      <c r="I145" s="674" t="str">
        <f>IF(ISBLANK(発行依頼書!L151),"",TEXT(発行依頼書!L151,"M/D"))</f>
        <v/>
      </c>
      <c r="J145" s="672"/>
      <c r="K145" s="672" t="str">
        <f>IF(ISBLANK(発行依頼書!M151),"",TEXT(発行依頼書!M151,"M/D"))</f>
        <v/>
      </c>
      <c r="L145" s="672"/>
      <c r="M145" s="672" t="str">
        <f>IF(ISBLANK(発行依頼書!N151),"",TEXT(発行依頼書!N151,"M/D"))</f>
        <v/>
      </c>
      <c r="N145" s="672"/>
      <c r="O145" s="672" t="str">
        <f>IF(ISBLANK(発行依頼書!O151),"",TEXT(発行依頼書!O151,"M/D"))</f>
        <v/>
      </c>
      <c r="P145" s="672"/>
      <c r="Q145" s="672" t="str">
        <f>IF(ISBLANK(発行依頼書!P151),"",TEXT(発行依頼書!P151,"M/D"))</f>
        <v/>
      </c>
      <c r="R145" s="672"/>
      <c r="S145" s="672" t="str">
        <f>IF(ISBLANK(発行依頼書!Q151),"",TEXT(発行依頼書!Q151,"M/D"))</f>
        <v/>
      </c>
      <c r="T145" s="672"/>
      <c r="U145" s="672" t="str">
        <f>IF(ISBLANK(発行依頼書!R151),"",TEXT(発行依頼書!R151,"M/D"))</f>
        <v/>
      </c>
      <c r="V145" s="672"/>
      <c r="W145" s="672" t="str">
        <f>IF(ISBLANK(発行依頼書!S151),"",TEXT(発行依頼書!S151,"M/D"))</f>
        <v/>
      </c>
      <c r="X145" s="672"/>
      <c r="Y145" s="672" t="str">
        <f>IF(ISBLANK(発行依頼書!T151),"",TEXT(発行依頼書!T151,"M/D"))</f>
        <v/>
      </c>
      <c r="Z145" s="672"/>
      <c r="AA145" s="672" t="str">
        <f>IF(ISBLANK(発行依頼書!U151),"",TEXT(発行依頼書!U151,"M/D"))</f>
        <v/>
      </c>
      <c r="AB145" s="673"/>
      <c r="AC145" s="674"/>
      <c r="AD145" s="672"/>
      <c r="AE145" s="673"/>
      <c r="AF145" s="667" t="str">
        <f>IF(ISBLANK(発行依頼書!I151),"",発行依頼書!I151)</f>
        <v/>
      </c>
      <c r="AG145" s="668"/>
      <c r="AH145" s="668"/>
      <c r="AI145" s="669"/>
      <c r="AJ145" s="10"/>
    </row>
    <row r="146" spans="1:42" ht="17.25" customHeight="1" x14ac:dyDescent="0.15">
      <c r="A146" s="7"/>
      <c r="B146" s="670" t="str">
        <f>IF(ISBLANK(発行依頼書!F151),"",発行依頼書!F151)</f>
        <v/>
      </c>
      <c r="C146" s="663"/>
      <c r="D146" s="663"/>
      <c r="E146" s="663"/>
      <c r="F146" s="663"/>
      <c r="G146" s="663"/>
      <c r="H146" s="671"/>
      <c r="I146" s="680" t="str">
        <f>IF(ISBLANK(発行依頼書!L152),"",発行依頼書!L152)</f>
        <v/>
      </c>
      <c r="J146" s="678"/>
      <c r="K146" s="678" t="str">
        <f>IF(ISBLANK(発行依頼書!M152),"",発行依頼書!M152)</f>
        <v/>
      </c>
      <c r="L146" s="678"/>
      <c r="M146" s="678" t="str">
        <f>IF(ISBLANK(発行依頼書!N152),"",発行依頼書!N152)</f>
        <v/>
      </c>
      <c r="N146" s="678"/>
      <c r="O146" s="678" t="str">
        <f>IF(ISBLANK(発行依頼書!O152),"",発行依頼書!O152)</f>
        <v/>
      </c>
      <c r="P146" s="678"/>
      <c r="Q146" s="678" t="str">
        <f>IF(ISBLANK(発行依頼書!P152),"",発行依頼書!P152)</f>
        <v/>
      </c>
      <c r="R146" s="678"/>
      <c r="S146" s="678" t="str">
        <f>IF(ISBLANK(発行依頼書!Q152),"",発行依頼書!Q152)</f>
        <v/>
      </c>
      <c r="T146" s="678"/>
      <c r="U146" s="678" t="str">
        <f>IF(ISBLANK(発行依頼書!R152),"",発行依頼書!R152)</f>
        <v/>
      </c>
      <c r="V146" s="678"/>
      <c r="W146" s="678" t="str">
        <f>IF(ISBLANK(発行依頼書!S152),"",発行依頼書!S152)</f>
        <v/>
      </c>
      <c r="X146" s="678"/>
      <c r="Y146" s="678" t="str">
        <f>IF(ISBLANK(発行依頼書!T152),"",発行依頼書!T152)</f>
        <v/>
      </c>
      <c r="Z146" s="678"/>
      <c r="AA146" s="678" t="str">
        <f>IF(ISBLANK(発行依頼書!U152),"",発行依頼書!U152)</f>
        <v/>
      </c>
      <c r="AB146" s="679"/>
      <c r="AC146" s="680" t="str">
        <f>IF(ISBLANK(発行依頼書!W152),"",発行依頼書!W152)</f>
        <v/>
      </c>
      <c r="AD146" s="678"/>
      <c r="AE146" s="679"/>
      <c r="AF146" s="662" t="str">
        <f>IF(ISBLANK(発行依頼書!X151),"",発行依頼書!X151)</f>
        <v/>
      </c>
      <c r="AG146" s="663"/>
      <c r="AH146" s="663"/>
      <c r="AI146" s="664"/>
      <c r="AJ146" s="10"/>
    </row>
    <row r="147" spans="1:42" ht="17.25" customHeight="1" x14ac:dyDescent="0.15">
      <c r="A147" s="7"/>
      <c r="B147" s="675" t="str">
        <f>IF(ISBLANK(発行依頼書!C153),"",発行依頼書!C153)</f>
        <v/>
      </c>
      <c r="C147" s="676"/>
      <c r="D147" s="676"/>
      <c r="E147" s="676"/>
      <c r="F147" s="676"/>
      <c r="G147" s="676"/>
      <c r="H147" s="677"/>
      <c r="I147" s="674" t="str">
        <f>IF(ISBLANK(発行依頼書!L153),"",TEXT(発行依頼書!L153,"M/D"))</f>
        <v/>
      </c>
      <c r="J147" s="672"/>
      <c r="K147" s="672" t="str">
        <f>IF(ISBLANK(発行依頼書!M153),"",TEXT(発行依頼書!M153,"M/D"))</f>
        <v/>
      </c>
      <c r="L147" s="672"/>
      <c r="M147" s="672" t="str">
        <f>IF(ISBLANK(発行依頼書!N153),"",TEXT(発行依頼書!N153,"M/D"))</f>
        <v/>
      </c>
      <c r="N147" s="672"/>
      <c r="O147" s="672" t="str">
        <f>IF(ISBLANK(発行依頼書!O153),"",TEXT(発行依頼書!O153,"M/D"))</f>
        <v/>
      </c>
      <c r="P147" s="672"/>
      <c r="Q147" s="672" t="str">
        <f>IF(ISBLANK(発行依頼書!P153),"",TEXT(発行依頼書!P153,"M/D"))</f>
        <v/>
      </c>
      <c r="R147" s="672"/>
      <c r="S147" s="672" t="str">
        <f>IF(ISBLANK(発行依頼書!Q153),"",TEXT(発行依頼書!Q153,"M/D"))</f>
        <v/>
      </c>
      <c r="T147" s="672"/>
      <c r="U147" s="672" t="str">
        <f>IF(ISBLANK(発行依頼書!R153),"",TEXT(発行依頼書!R153,"M/D"))</f>
        <v/>
      </c>
      <c r="V147" s="672"/>
      <c r="W147" s="672" t="str">
        <f>IF(ISBLANK(発行依頼書!S153),"",TEXT(発行依頼書!S153,"M/D"))</f>
        <v/>
      </c>
      <c r="X147" s="672"/>
      <c r="Y147" s="672" t="str">
        <f>IF(ISBLANK(発行依頼書!T153),"",TEXT(発行依頼書!T153,"M/D"))</f>
        <v/>
      </c>
      <c r="Z147" s="672"/>
      <c r="AA147" s="672" t="str">
        <f>IF(ISBLANK(発行依頼書!U153),"",TEXT(発行依頼書!U153,"M/D"))</f>
        <v/>
      </c>
      <c r="AB147" s="673"/>
      <c r="AC147" s="674"/>
      <c r="AD147" s="672"/>
      <c r="AE147" s="673"/>
      <c r="AF147" s="667" t="str">
        <f>IF(ISBLANK(発行依頼書!I153),"",発行依頼書!I153)</f>
        <v/>
      </c>
      <c r="AG147" s="668"/>
      <c r="AH147" s="668"/>
      <c r="AI147" s="669"/>
      <c r="AJ147" s="10"/>
    </row>
    <row r="148" spans="1:42" ht="17.25" customHeight="1" x14ac:dyDescent="0.15">
      <c r="A148" s="7"/>
      <c r="B148" s="670" t="str">
        <f>IF(ISBLANK(発行依頼書!F153),"",発行依頼書!F153)</f>
        <v/>
      </c>
      <c r="C148" s="663"/>
      <c r="D148" s="663"/>
      <c r="E148" s="663"/>
      <c r="F148" s="663"/>
      <c r="G148" s="663"/>
      <c r="H148" s="671"/>
      <c r="I148" s="680" t="str">
        <f>IF(ISBLANK(発行依頼書!L154),"",発行依頼書!L154)</f>
        <v/>
      </c>
      <c r="J148" s="678"/>
      <c r="K148" s="678" t="str">
        <f>IF(ISBLANK(発行依頼書!M154),"",発行依頼書!M154)</f>
        <v/>
      </c>
      <c r="L148" s="678"/>
      <c r="M148" s="678" t="str">
        <f>IF(ISBLANK(発行依頼書!N154),"",発行依頼書!N154)</f>
        <v/>
      </c>
      <c r="N148" s="678"/>
      <c r="O148" s="678" t="str">
        <f>IF(ISBLANK(発行依頼書!O154),"",発行依頼書!O154)</f>
        <v/>
      </c>
      <c r="P148" s="678"/>
      <c r="Q148" s="678" t="str">
        <f>IF(ISBLANK(発行依頼書!P154),"",発行依頼書!P154)</f>
        <v/>
      </c>
      <c r="R148" s="678"/>
      <c r="S148" s="678" t="str">
        <f>IF(ISBLANK(発行依頼書!Q154),"",発行依頼書!Q154)</f>
        <v/>
      </c>
      <c r="T148" s="678"/>
      <c r="U148" s="678" t="str">
        <f>IF(ISBLANK(発行依頼書!R154),"",発行依頼書!R154)</f>
        <v/>
      </c>
      <c r="V148" s="678"/>
      <c r="W148" s="678" t="str">
        <f>IF(ISBLANK(発行依頼書!S154),"",発行依頼書!S154)</f>
        <v/>
      </c>
      <c r="X148" s="678"/>
      <c r="Y148" s="678" t="str">
        <f>IF(ISBLANK(発行依頼書!T154),"",発行依頼書!T154)</f>
        <v/>
      </c>
      <c r="Z148" s="678"/>
      <c r="AA148" s="678" t="str">
        <f>IF(ISBLANK(発行依頼書!U154),"",発行依頼書!U154)</f>
        <v/>
      </c>
      <c r="AB148" s="679"/>
      <c r="AC148" s="680" t="str">
        <f>IF(ISBLANK(発行依頼書!W154),"",発行依頼書!W154)</f>
        <v/>
      </c>
      <c r="AD148" s="678"/>
      <c r="AE148" s="679"/>
      <c r="AF148" s="662" t="str">
        <f>IF(ISBLANK(発行依頼書!X153),"",発行依頼書!X153)</f>
        <v/>
      </c>
      <c r="AG148" s="663"/>
      <c r="AH148" s="663"/>
      <c r="AI148" s="664"/>
      <c r="AJ148" s="10"/>
    </row>
    <row r="149" spans="1:42" ht="17.25" customHeight="1" x14ac:dyDescent="0.15">
      <c r="A149" s="7"/>
      <c r="B149" s="675" t="str">
        <f>IF(ISBLANK(発行依頼書!C155),"",発行依頼書!C155)</f>
        <v/>
      </c>
      <c r="C149" s="676"/>
      <c r="D149" s="676"/>
      <c r="E149" s="676"/>
      <c r="F149" s="676"/>
      <c r="G149" s="676"/>
      <c r="H149" s="677"/>
      <c r="I149" s="674" t="str">
        <f>IF(ISBLANK(発行依頼書!L155),"",TEXT(発行依頼書!L155,"M/D"))</f>
        <v/>
      </c>
      <c r="J149" s="672"/>
      <c r="K149" s="672" t="str">
        <f>IF(ISBLANK(発行依頼書!M155),"",TEXT(発行依頼書!M155,"M/D"))</f>
        <v/>
      </c>
      <c r="L149" s="672"/>
      <c r="M149" s="672" t="str">
        <f>IF(ISBLANK(発行依頼書!N155),"",TEXT(発行依頼書!N155,"M/D"))</f>
        <v/>
      </c>
      <c r="N149" s="672"/>
      <c r="O149" s="672" t="str">
        <f>IF(ISBLANK(発行依頼書!O155),"",TEXT(発行依頼書!O155,"M/D"))</f>
        <v/>
      </c>
      <c r="P149" s="672"/>
      <c r="Q149" s="672" t="str">
        <f>IF(ISBLANK(発行依頼書!P155),"",TEXT(発行依頼書!P155,"M/D"))</f>
        <v/>
      </c>
      <c r="R149" s="672"/>
      <c r="S149" s="672" t="str">
        <f>IF(ISBLANK(発行依頼書!Q155),"",TEXT(発行依頼書!Q155,"M/D"))</f>
        <v/>
      </c>
      <c r="T149" s="672"/>
      <c r="U149" s="672" t="str">
        <f>IF(ISBLANK(発行依頼書!R155),"",TEXT(発行依頼書!R155,"M/D"))</f>
        <v/>
      </c>
      <c r="V149" s="672"/>
      <c r="W149" s="672" t="str">
        <f>IF(ISBLANK(発行依頼書!S155),"",TEXT(発行依頼書!S155,"M/D"))</f>
        <v/>
      </c>
      <c r="X149" s="672"/>
      <c r="Y149" s="672" t="str">
        <f>IF(ISBLANK(発行依頼書!T155),"",TEXT(発行依頼書!T155,"M/D"))</f>
        <v/>
      </c>
      <c r="Z149" s="672"/>
      <c r="AA149" s="672" t="str">
        <f>IF(ISBLANK(発行依頼書!U155),"",TEXT(発行依頼書!U155,"M/D"))</f>
        <v/>
      </c>
      <c r="AB149" s="673"/>
      <c r="AC149" s="674"/>
      <c r="AD149" s="672"/>
      <c r="AE149" s="673"/>
      <c r="AF149" s="667" t="str">
        <f>IF(ISBLANK(発行依頼書!I155),"",発行依頼書!I155)</f>
        <v/>
      </c>
      <c r="AG149" s="668"/>
      <c r="AH149" s="668"/>
      <c r="AI149" s="669"/>
      <c r="AJ149" s="10"/>
    </row>
    <row r="150" spans="1:42" ht="17.25" customHeight="1" x14ac:dyDescent="0.15">
      <c r="A150" s="7"/>
      <c r="B150" s="670" t="str">
        <f>IF(ISBLANK(発行依頼書!F155),"",発行依頼書!F155)</f>
        <v/>
      </c>
      <c r="C150" s="663"/>
      <c r="D150" s="663"/>
      <c r="E150" s="663"/>
      <c r="F150" s="663"/>
      <c r="G150" s="663"/>
      <c r="H150" s="671"/>
      <c r="I150" s="680" t="str">
        <f>IF(ISBLANK(発行依頼書!L156),"",発行依頼書!L156)</f>
        <v/>
      </c>
      <c r="J150" s="678"/>
      <c r="K150" s="678" t="str">
        <f>IF(ISBLANK(発行依頼書!M156),"",発行依頼書!M156)</f>
        <v/>
      </c>
      <c r="L150" s="678"/>
      <c r="M150" s="678" t="str">
        <f>IF(ISBLANK(発行依頼書!N156),"",発行依頼書!N156)</f>
        <v/>
      </c>
      <c r="N150" s="678"/>
      <c r="O150" s="678" t="str">
        <f>IF(ISBLANK(発行依頼書!O156),"",発行依頼書!O156)</f>
        <v/>
      </c>
      <c r="P150" s="678"/>
      <c r="Q150" s="678" t="str">
        <f>IF(ISBLANK(発行依頼書!P156),"",発行依頼書!P156)</f>
        <v/>
      </c>
      <c r="R150" s="678"/>
      <c r="S150" s="678" t="str">
        <f>IF(ISBLANK(発行依頼書!Q156),"",発行依頼書!Q156)</f>
        <v/>
      </c>
      <c r="T150" s="678"/>
      <c r="U150" s="678" t="str">
        <f>IF(ISBLANK(発行依頼書!R156),"",発行依頼書!R156)</f>
        <v/>
      </c>
      <c r="V150" s="678"/>
      <c r="W150" s="678" t="str">
        <f>IF(ISBLANK(発行依頼書!S156),"",発行依頼書!S156)</f>
        <v/>
      </c>
      <c r="X150" s="678"/>
      <c r="Y150" s="678" t="str">
        <f>IF(ISBLANK(発行依頼書!T156),"",発行依頼書!T156)</f>
        <v/>
      </c>
      <c r="Z150" s="678"/>
      <c r="AA150" s="678" t="str">
        <f>IF(ISBLANK(発行依頼書!U156),"",発行依頼書!U156)</f>
        <v/>
      </c>
      <c r="AB150" s="679"/>
      <c r="AC150" s="680" t="str">
        <f>IF(ISBLANK(発行依頼書!W156),"",発行依頼書!W156)</f>
        <v/>
      </c>
      <c r="AD150" s="678"/>
      <c r="AE150" s="679"/>
      <c r="AF150" s="662" t="str">
        <f>IF(ISBLANK(発行依頼書!X155),"",発行依頼書!X155)</f>
        <v/>
      </c>
      <c r="AG150" s="663"/>
      <c r="AH150" s="663"/>
      <c r="AI150" s="664"/>
      <c r="AJ150" s="10"/>
    </row>
    <row r="151" spans="1:42" ht="17.25" customHeight="1" x14ac:dyDescent="0.15">
      <c r="A151" s="7"/>
      <c r="B151" s="675" t="str">
        <f>IF(ISBLANK(発行依頼書!C157),"",発行依頼書!C157)</f>
        <v/>
      </c>
      <c r="C151" s="676"/>
      <c r="D151" s="676"/>
      <c r="E151" s="676"/>
      <c r="F151" s="676"/>
      <c r="G151" s="676"/>
      <c r="H151" s="677"/>
      <c r="I151" s="674" t="str">
        <f>IF(ISBLANK(発行依頼書!L157),"",TEXT(発行依頼書!L157,"M/D"))</f>
        <v/>
      </c>
      <c r="J151" s="672"/>
      <c r="K151" s="672" t="str">
        <f>IF(ISBLANK(発行依頼書!M157),"",TEXT(発行依頼書!M157,"M/D"))</f>
        <v/>
      </c>
      <c r="L151" s="672"/>
      <c r="M151" s="672" t="str">
        <f>IF(ISBLANK(発行依頼書!N157),"",TEXT(発行依頼書!N157,"M/D"))</f>
        <v/>
      </c>
      <c r="N151" s="672"/>
      <c r="O151" s="672" t="str">
        <f>IF(ISBLANK(発行依頼書!O157),"",TEXT(発行依頼書!O157,"M/D"))</f>
        <v/>
      </c>
      <c r="P151" s="672"/>
      <c r="Q151" s="672" t="str">
        <f>IF(ISBLANK(発行依頼書!P157),"",TEXT(発行依頼書!P157,"M/D"))</f>
        <v/>
      </c>
      <c r="R151" s="672"/>
      <c r="S151" s="672" t="str">
        <f>IF(ISBLANK(発行依頼書!Q157),"",TEXT(発行依頼書!Q157,"M/D"))</f>
        <v/>
      </c>
      <c r="T151" s="672"/>
      <c r="U151" s="672" t="str">
        <f>IF(ISBLANK(発行依頼書!R157),"",TEXT(発行依頼書!R157,"M/D"))</f>
        <v/>
      </c>
      <c r="V151" s="672"/>
      <c r="W151" s="672" t="str">
        <f>IF(ISBLANK(発行依頼書!S157),"",TEXT(発行依頼書!S157,"M/D"))</f>
        <v/>
      </c>
      <c r="X151" s="672"/>
      <c r="Y151" s="672" t="str">
        <f>IF(ISBLANK(発行依頼書!T157),"",TEXT(発行依頼書!T157,"M/D"))</f>
        <v/>
      </c>
      <c r="Z151" s="672"/>
      <c r="AA151" s="672" t="str">
        <f>IF(ISBLANK(発行依頼書!U157),"",TEXT(発行依頼書!U157,"M/D"))</f>
        <v/>
      </c>
      <c r="AB151" s="673"/>
      <c r="AC151" s="674"/>
      <c r="AD151" s="672"/>
      <c r="AE151" s="673"/>
      <c r="AF151" s="667" t="str">
        <f>IF(ISBLANK(発行依頼書!I157),"",発行依頼書!I157)</f>
        <v/>
      </c>
      <c r="AG151" s="668"/>
      <c r="AH151" s="668"/>
      <c r="AI151" s="669"/>
      <c r="AJ151" s="10"/>
    </row>
    <row r="152" spans="1:42" ht="17.25" customHeight="1" x14ac:dyDescent="0.15">
      <c r="A152" s="7"/>
      <c r="B152" s="670" t="str">
        <f>IF(ISBLANK(発行依頼書!F157),"",発行依頼書!F157)</f>
        <v/>
      </c>
      <c r="C152" s="663"/>
      <c r="D152" s="663"/>
      <c r="E152" s="663"/>
      <c r="F152" s="663"/>
      <c r="G152" s="663"/>
      <c r="H152" s="671"/>
      <c r="I152" s="680" t="str">
        <f>IF(ISBLANK(発行依頼書!L158),"",発行依頼書!L158)</f>
        <v/>
      </c>
      <c r="J152" s="678"/>
      <c r="K152" s="678" t="str">
        <f>IF(ISBLANK(発行依頼書!M158),"",発行依頼書!M158)</f>
        <v/>
      </c>
      <c r="L152" s="678"/>
      <c r="M152" s="678" t="str">
        <f>IF(ISBLANK(発行依頼書!N158),"",発行依頼書!N158)</f>
        <v/>
      </c>
      <c r="N152" s="678"/>
      <c r="O152" s="678" t="str">
        <f>IF(ISBLANK(発行依頼書!O158),"",発行依頼書!O158)</f>
        <v/>
      </c>
      <c r="P152" s="678"/>
      <c r="Q152" s="678" t="str">
        <f>IF(ISBLANK(発行依頼書!P158),"",発行依頼書!P158)</f>
        <v/>
      </c>
      <c r="R152" s="678"/>
      <c r="S152" s="678" t="str">
        <f>IF(ISBLANK(発行依頼書!Q158),"",発行依頼書!Q158)</f>
        <v/>
      </c>
      <c r="T152" s="678"/>
      <c r="U152" s="678" t="str">
        <f>IF(ISBLANK(発行依頼書!R158),"",発行依頼書!R158)</f>
        <v/>
      </c>
      <c r="V152" s="678"/>
      <c r="W152" s="678" t="str">
        <f>IF(ISBLANK(発行依頼書!S158),"",発行依頼書!S158)</f>
        <v/>
      </c>
      <c r="X152" s="678"/>
      <c r="Y152" s="678" t="str">
        <f>IF(ISBLANK(発行依頼書!T158),"",発行依頼書!T158)</f>
        <v/>
      </c>
      <c r="Z152" s="678"/>
      <c r="AA152" s="678" t="str">
        <f>IF(ISBLANK(発行依頼書!U158),"",発行依頼書!U158)</f>
        <v/>
      </c>
      <c r="AB152" s="679"/>
      <c r="AC152" s="680" t="str">
        <f>IF(ISBLANK(発行依頼書!W158),"",発行依頼書!W158)</f>
        <v/>
      </c>
      <c r="AD152" s="678"/>
      <c r="AE152" s="679"/>
      <c r="AF152" s="662" t="str">
        <f>IF(ISBLANK(発行依頼書!X157),"",発行依頼書!X157)</f>
        <v/>
      </c>
      <c r="AG152" s="663"/>
      <c r="AH152" s="663"/>
      <c r="AI152" s="664"/>
      <c r="AJ152" s="10"/>
    </row>
    <row r="153" spans="1:42" ht="17.25" customHeight="1" x14ac:dyDescent="0.15">
      <c r="A153" s="7"/>
      <c r="B153" s="675" t="str">
        <f>IF(ISBLANK(発行依頼書!C159),"",発行依頼書!C159)</f>
        <v/>
      </c>
      <c r="C153" s="676"/>
      <c r="D153" s="676"/>
      <c r="E153" s="676"/>
      <c r="F153" s="676"/>
      <c r="G153" s="676"/>
      <c r="H153" s="677"/>
      <c r="I153" s="674" t="str">
        <f>IF(ISBLANK(発行依頼書!L159),"",TEXT(発行依頼書!L159,"M/D"))</f>
        <v/>
      </c>
      <c r="J153" s="672"/>
      <c r="K153" s="672" t="str">
        <f>IF(ISBLANK(発行依頼書!M159),"",TEXT(発行依頼書!M159,"M/D"))</f>
        <v/>
      </c>
      <c r="L153" s="672"/>
      <c r="M153" s="672" t="str">
        <f>IF(ISBLANK(発行依頼書!N159),"",TEXT(発行依頼書!N159,"M/D"))</f>
        <v/>
      </c>
      <c r="N153" s="672"/>
      <c r="O153" s="672" t="str">
        <f>IF(ISBLANK(発行依頼書!O159),"",TEXT(発行依頼書!O159,"M/D"))</f>
        <v/>
      </c>
      <c r="P153" s="672"/>
      <c r="Q153" s="672" t="str">
        <f>IF(ISBLANK(発行依頼書!P159),"",TEXT(発行依頼書!P159,"M/D"))</f>
        <v/>
      </c>
      <c r="R153" s="672"/>
      <c r="S153" s="672" t="str">
        <f>IF(ISBLANK(発行依頼書!Q159),"",TEXT(発行依頼書!Q159,"M/D"))</f>
        <v/>
      </c>
      <c r="T153" s="672"/>
      <c r="U153" s="672" t="str">
        <f>IF(ISBLANK(発行依頼書!R159),"",TEXT(発行依頼書!R159,"M/D"))</f>
        <v/>
      </c>
      <c r="V153" s="672"/>
      <c r="W153" s="672" t="str">
        <f>IF(ISBLANK(発行依頼書!S159),"",TEXT(発行依頼書!S159,"M/D"))</f>
        <v/>
      </c>
      <c r="X153" s="672"/>
      <c r="Y153" s="672" t="str">
        <f>IF(ISBLANK(発行依頼書!T159),"",TEXT(発行依頼書!T159,"M/D"))</f>
        <v/>
      </c>
      <c r="Z153" s="672"/>
      <c r="AA153" s="672" t="str">
        <f>IF(ISBLANK(発行依頼書!U159),"",TEXT(発行依頼書!U159,"M/D"))</f>
        <v/>
      </c>
      <c r="AB153" s="673"/>
      <c r="AC153" s="674"/>
      <c r="AD153" s="672"/>
      <c r="AE153" s="673"/>
      <c r="AF153" s="667" t="str">
        <f>IF(ISBLANK(発行依頼書!I159),"",発行依頼書!I159)</f>
        <v/>
      </c>
      <c r="AG153" s="668"/>
      <c r="AH153" s="668"/>
      <c r="AI153" s="669"/>
      <c r="AJ153" s="10"/>
    </row>
    <row r="154" spans="1:42" ht="17.25" customHeight="1" x14ac:dyDescent="0.15">
      <c r="A154" s="7"/>
      <c r="B154" s="670" t="str">
        <f>IF(ISBLANK(発行依頼書!F159),"",発行依頼書!F159)</f>
        <v/>
      </c>
      <c r="C154" s="663"/>
      <c r="D154" s="663"/>
      <c r="E154" s="663"/>
      <c r="F154" s="663"/>
      <c r="G154" s="663"/>
      <c r="H154" s="671"/>
      <c r="I154" s="680" t="str">
        <f>IF(ISBLANK(発行依頼書!L160),"",発行依頼書!L160)</f>
        <v/>
      </c>
      <c r="J154" s="678"/>
      <c r="K154" s="678" t="str">
        <f>IF(ISBLANK(発行依頼書!M160),"",発行依頼書!M160)</f>
        <v/>
      </c>
      <c r="L154" s="678"/>
      <c r="M154" s="678" t="str">
        <f>IF(ISBLANK(発行依頼書!N160),"",発行依頼書!N160)</f>
        <v/>
      </c>
      <c r="N154" s="678"/>
      <c r="O154" s="678" t="str">
        <f>IF(ISBLANK(発行依頼書!O160),"",発行依頼書!O160)</f>
        <v/>
      </c>
      <c r="P154" s="678"/>
      <c r="Q154" s="678" t="str">
        <f>IF(ISBLANK(発行依頼書!P160),"",発行依頼書!P160)</f>
        <v/>
      </c>
      <c r="R154" s="678"/>
      <c r="S154" s="678" t="str">
        <f>IF(ISBLANK(発行依頼書!Q160),"",発行依頼書!Q160)</f>
        <v/>
      </c>
      <c r="T154" s="678"/>
      <c r="U154" s="678" t="str">
        <f>IF(ISBLANK(発行依頼書!R160),"",発行依頼書!R160)</f>
        <v/>
      </c>
      <c r="V154" s="678"/>
      <c r="W154" s="678" t="str">
        <f>IF(ISBLANK(発行依頼書!S160),"",発行依頼書!S160)</f>
        <v/>
      </c>
      <c r="X154" s="678"/>
      <c r="Y154" s="678" t="str">
        <f>IF(ISBLANK(発行依頼書!T160),"",発行依頼書!T160)</f>
        <v/>
      </c>
      <c r="Z154" s="678"/>
      <c r="AA154" s="678" t="str">
        <f>IF(ISBLANK(発行依頼書!U160),"",発行依頼書!U160)</f>
        <v/>
      </c>
      <c r="AB154" s="679"/>
      <c r="AC154" s="680" t="str">
        <f>IF(ISBLANK(発行依頼書!W160),"",発行依頼書!W160)</f>
        <v/>
      </c>
      <c r="AD154" s="678"/>
      <c r="AE154" s="679"/>
      <c r="AF154" s="662" t="str">
        <f>IF(ISBLANK(発行依頼書!X159),"",発行依頼書!X159)</f>
        <v/>
      </c>
      <c r="AG154" s="663"/>
      <c r="AH154" s="663"/>
      <c r="AI154" s="664"/>
      <c r="AJ154" s="10"/>
    </row>
    <row r="155" spans="1:42" ht="17.25" customHeight="1" x14ac:dyDescent="0.15">
      <c r="A155" s="7"/>
      <c r="B155" s="675" t="str">
        <f>IF(ISBLANK(発行依頼書!C161),"",発行依頼書!C161)</f>
        <v/>
      </c>
      <c r="C155" s="676"/>
      <c r="D155" s="676"/>
      <c r="E155" s="676"/>
      <c r="F155" s="676"/>
      <c r="G155" s="676"/>
      <c r="H155" s="677"/>
      <c r="I155" s="674" t="str">
        <f>IF(ISBLANK(発行依頼書!L161),"",TEXT(発行依頼書!L161,"M/D"))</f>
        <v/>
      </c>
      <c r="J155" s="672"/>
      <c r="K155" s="672" t="str">
        <f>IF(ISBLANK(発行依頼書!M161),"",TEXT(発行依頼書!M161,"M/D"))</f>
        <v/>
      </c>
      <c r="L155" s="672"/>
      <c r="M155" s="672" t="str">
        <f>IF(ISBLANK(発行依頼書!N161),"",TEXT(発行依頼書!N161,"M/D"))</f>
        <v/>
      </c>
      <c r="N155" s="672"/>
      <c r="O155" s="672" t="str">
        <f>IF(ISBLANK(発行依頼書!O161),"",TEXT(発行依頼書!O161,"M/D"))</f>
        <v/>
      </c>
      <c r="P155" s="672"/>
      <c r="Q155" s="672" t="str">
        <f>IF(ISBLANK(発行依頼書!P161),"",TEXT(発行依頼書!P161,"M/D"))</f>
        <v/>
      </c>
      <c r="R155" s="672"/>
      <c r="S155" s="672" t="str">
        <f>IF(ISBLANK(発行依頼書!Q161),"",TEXT(発行依頼書!Q161,"M/D"))</f>
        <v/>
      </c>
      <c r="T155" s="672"/>
      <c r="U155" s="672" t="str">
        <f>IF(ISBLANK(発行依頼書!R161),"",TEXT(発行依頼書!R161,"M/D"))</f>
        <v/>
      </c>
      <c r="V155" s="672"/>
      <c r="W155" s="672" t="str">
        <f>IF(ISBLANK(発行依頼書!S161),"",TEXT(発行依頼書!S161,"M/D"))</f>
        <v/>
      </c>
      <c r="X155" s="672"/>
      <c r="Y155" s="672" t="str">
        <f>IF(ISBLANK(発行依頼書!T161),"",TEXT(発行依頼書!T161,"M/D"))</f>
        <v/>
      </c>
      <c r="Z155" s="672"/>
      <c r="AA155" s="672" t="str">
        <f>IF(ISBLANK(発行依頼書!U161),"",TEXT(発行依頼書!U161,"M/D"))</f>
        <v/>
      </c>
      <c r="AB155" s="673"/>
      <c r="AC155" s="674"/>
      <c r="AD155" s="672"/>
      <c r="AE155" s="673"/>
      <c r="AF155" s="667" t="str">
        <f>IF(ISBLANK(発行依頼書!I161),"",発行依頼書!I161)</f>
        <v/>
      </c>
      <c r="AG155" s="668"/>
      <c r="AH155" s="668"/>
      <c r="AI155" s="669"/>
      <c r="AJ155" s="10"/>
    </row>
    <row r="156" spans="1:42" ht="17.25" customHeight="1" x14ac:dyDescent="0.15">
      <c r="A156" s="7"/>
      <c r="B156" s="670" t="str">
        <f>IF(ISBLANK(発行依頼書!F161),"",発行依頼書!F161)</f>
        <v/>
      </c>
      <c r="C156" s="663"/>
      <c r="D156" s="663"/>
      <c r="E156" s="663"/>
      <c r="F156" s="663"/>
      <c r="G156" s="663"/>
      <c r="H156" s="671"/>
      <c r="I156" s="680" t="str">
        <f>IF(ISBLANK(発行依頼書!L162),"",発行依頼書!L162)</f>
        <v/>
      </c>
      <c r="J156" s="678"/>
      <c r="K156" s="678" t="str">
        <f>IF(ISBLANK(発行依頼書!M162),"",発行依頼書!M162)</f>
        <v/>
      </c>
      <c r="L156" s="678"/>
      <c r="M156" s="678" t="str">
        <f>IF(ISBLANK(発行依頼書!N162),"",発行依頼書!N162)</f>
        <v/>
      </c>
      <c r="N156" s="678"/>
      <c r="O156" s="678" t="str">
        <f>IF(ISBLANK(発行依頼書!O162),"",発行依頼書!O162)</f>
        <v/>
      </c>
      <c r="P156" s="678"/>
      <c r="Q156" s="678" t="str">
        <f>IF(ISBLANK(発行依頼書!P162),"",発行依頼書!P162)</f>
        <v/>
      </c>
      <c r="R156" s="678"/>
      <c r="S156" s="678" t="str">
        <f>IF(ISBLANK(発行依頼書!Q162),"",発行依頼書!Q162)</f>
        <v/>
      </c>
      <c r="T156" s="678"/>
      <c r="U156" s="678" t="str">
        <f>IF(ISBLANK(発行依頼書!R162),"",発行依頼書!R162)</f>
        <v/>
      </c>
      <c r="V156" s="678"/>
      <c r="W156" s="678" t="str">
        <f>IF(ISBLANK(発行依頼書!S162),"",発行依頼書!S162)</f>
        <v/>
      </c>
      <c r="X156" s="678"/>
      <c r="Y156" s="678" t="str">
        <f>IF(ISBLANK(発行依頼書!T162),"",発行依頼書!T162)</f>
        <v/>
      </c>
      <c r="Z156" s="678"/>
      <c r="AA156" s="678" t="str">
        <f>IF(ISBLANK(発行依頼書!U162),"",発行依頼書!U162)</f>
        <v/>
      </c>
      <c r="AB156" s="679"/>
      <c r="AC156" s="680" t="str">
        <f>IF(ISBLANK(発行依頼書!W162),"",発行依頼書!W162)</f>
        <v/>
      </c>
      <c r="AD156" s="678"/>
      <c r="AE156" s="679"/>
      <c r="AF156" s="662" t="str">
        <f>IF(ISBLANK(発行依頼書!X161),"",発行依頼書!X161)</f>
        <v/>
      </c>
      <c r="AG156" s="663"/>
      <c r="AH156" s="663"/>
      <c r="AI156" s="664"/>
      <c r="AJ156" s="10"/>
    </row>
    <row r="157" spans="1:42" ht="17.25" customHeight="1" x14ac:dyDescent="0.15">
      <c r="A157" s="7"/>
      <c r="B157" s="665" t="str">
        <f>IF(ISBLANK(発行依頼書!C163),"",発行依頼書!C163)</f>
        <v/>
      </c>
      <c r="C157" s="666"/>
      <c r="D157" s="666"/>
      <c r="E157" s="666"/>
      <c r="F157" s="666"/>
      <c r="G157" s="666"/>
      <c r="H157" s="666"/>
      <c r="I157" s="657" t="str">
        <f>IF(ISBLANK(発行依頼書!L163),"",TEXT(発行依頼書!L163,"M/D"))</f>
        <v/>
      </c>
      <c r="J157" s="655"/>
      <c r="K157" s="654" t="str">
        <f>IF(ISBLANK(発行依頼書!M163),"",TEXT(発行依頼書!M163,"M/D"))</f>
        <v/>
      </c>
      <c r="L157" s="655"/>
      <c r="M157" s="654" t="str">
        <f>IF(ISBLANK(発行依頼書!N163),"",TEXT(発行依頼書!N163,"M/D"))</f>
        <v/>
      </c>
      <c r="N157" s="655"/>
      <c r="O157" s="654" t="str">
        <f>IF(ISBLANK(発行依頼書!O163),"",TEXT(発行依頼書!O163,"M/D"))</f>
        <v/>
      </c>
      <c r="P157" s="655"/>
      <c r="Q157" s="654" t="str">
        <f>IF(ISBLANK(発行依頼書!P163),"",TEXT(発行依頼書!P163,"M/D"))</f>
        <v/>
      </c>
      <c r="R157" s="655"/>
      <c r="S157" s="654" t="str">
        <f>IF(ISBLANK(発行依頼書!Q163),"",TEXT(発行依頼書!Q163,"M/D"))</f>
        <v/>
      </c>
      <c r="T157" s="655"/>
      <c r="U157" s="654" t="str">
        <f>IF(ISBLANK(発行依頼書!R163),"",TEXT(発行依頼書!R163,"M/D"))</f>
        <v/>
      </c>
      <c r="V157" s="655"/>
      <c r="W157" s="654" t="str">
        <f>IF(ISBLANK(発行依頼書!S163),"",TEXT(発行依頼書!S163,"M/D"))</f>
        <v/>
      </c>
      <c r="X157" s="655"/>
      <c r="Y157" s="654" t="str">
        <f>IF(ISBLANK(発行依頼書!T163),"",TEXT(発行依頼書!T163,"M/D"))</f>
        <v/>
      </c>
      <c r="Z157" s="655"/>
      <c r="AA157" s="654" t="str">
        <f>IF(ISBLANK(発行依頼書!U163),"",TEXT(発行依頼書!U163,"M/D"))</f>
        <v/>
      </c>
      <c r="AB157" s="656"/>
      <c r="AC157" s="657"/>
      <c r="AD157" s="658"/>
      <c r="AE157" s="656"/>
      <c r="AF157" s="651" t="str">
        <f>IF(ISBLANK(発行依頼書!I163),"",発行依頼書!I163)</f>
        <v/>
      </c>
      <c r="AG157" s="651"/>
      <c r="AH157" s="651"/>
      <c r="AI157" s="652"/>
      <c r="AJ157" s="10"/>
    </row>
    <row r="158" spans="1:42" ht="17.25" customHeight="1" x14ac:dyDescent="0.15">
      <c r="A158" s="7"/>
      <c r="B158" s="653" t="str">
        <f>IF(ISBLANK(発行依頼書!F163),"",発行依頼書!F163)</f>
        <v/>
      </c>
      <c r="C158" s="649"/>
      <c r="D158" s="649"/>
      <c r="E158" s="649"/>
      <c r="F158" s="649"/>
      <c r="G158" s="649"/>
      <c r="H158" s="649"/>
      <c r="I158" s="680" t="str">
        <f>IF(ISBLANK(発行依頼書!L164),"",発行依頼書!L164)</f>
        <v/>
      </c>
      <c r="J158" s="678"/>
      <c r="K158" s="678" t="str">
        <f>IF(ISBLANK(発行依頼書!M164),"",発行依頼書!M164)</f>
        <v/>
      </c>
      <c r="L158" s="678"/>
      <c r="M158" s="678" t="str">
        <f>IF(ISBLANK(発行依頼書!N164),"",発行依頼書!N164)</f>
        <v/>
      </c>
      <c r="N158" s="678"/>
      <c r="O158" s="678" t="str">
        <f>IF(ISBLANK(発行依頼書!O164),"",発行依頼書!O164)</f>
        <v/>
      </c>
      <c r="P158" s="678"/>
      <c r="Q158" s="678" t="str">
        <f>IF(ISBLANK(発行依頼書!P164),"",発行依頼書!P164)</f>
        <v/>
      </c>
      <c r="R158" s="678"/>
      <c r="S158" s="678" t="str">
        <f>IF(ISBLANK(発行依頼書!Q164),"",発行依頼書!Q164)</f>
        <v/>
      </c>
      <c r="T158" s="678"/>
      <c r="U158" s="678" t="str">
        <f>IF(ISBLANK(発行依頼書!R164),"",発行依頼書!R164)</f>
        <v/>
      </c>
      <c r="V158" s="678"/>
      <c r="W158" s="678" t="str">
        <f>IF(ISBLANK(発行依頼書!S164),"",発行依頼書!S164)</f>
        <v/>
      </c>
      <c r="X158" s="678"/>
      <c r="Y158" s="678" t="str">
        <f>IF(ISBLANK(発行依頼書!T164),"",発行依頼書!T164)</f>
        <v/>
      </c>
      <c r="Z158" s="678"/>
      <c r="AA158" s="678" t="str">
        <f>IF(ISBLANK(発行依頼書!U164),"",発行依頼書!U164)</f>
        <v/>
      </c>
      <c r="AB158" s="679"/>
      <c r="AC158" s="680" t="str">
        <f>IF(ISBLANK(発行依頼書!W164),"",発行依頼書!W164)</f>
        <v/>
      </c>
      <c r="AD158" s="678"/>
      <c r="AE158" s="679"/>
      <c r="AF158" s="649" t="str">
        <f>IF(ISBLANK(発行依頼書!X163),"",発行依頼書!X163)</f>
        <v/>
      </c>
      <c r="AG158" s="649"/>
      <c r="AH158" s="649"/>
      <c r="AI158" s="650"/>
      <c r="AJ158" s="10"/>
    </row>
    <row r="159" spans="1:42" x14ac:dyDescent="0.15">
      <c r="A159" s="13"/>
      <c r="AI159" s="146" t="str">
        <f>$AB$2</f>
        <v>9991234567-89</v>
      </c>
      <c r="AJ159" s="14"/>
      <c r="AL159" s="47"/>
      <c r="AM159" s="47"/>
      <c r="AN159" s="47"/>
      <c r="AO159" s="47"/>
      <c r="AP159" s="47"/>
    </row>
    <row r="160" spans="1:42" x14ac:dyDescent="0.15">
      <c r="A160" s="13"/>
      <c r="AJ160" s="14"/>
      <c r="AL160" s="47"/>
      <c r="AM160" s="47"/>
      <c r="AN160" s="47"/>
      <c r="AO160" s="47"/>
      <c r="AP160" s="47"/>
    </row>
    <row r="161" spans="1:42"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c r="AL161" s="47"/>
      <c r="AM161" s="47"/>
      <c r="AN161" s="47"/>
      <c r="AO161" s="47"/>
      <c r="AP161" s="47"/>
    </row>
    <row r="162" spans="1:42" ht="21" customHeight="1" x14ac:dyDescent="0.15">
      <c r="A162" s="18"/>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20"/>
      <c r="AL162" s="47"/>
      <c r="AM162" s="47"/>
      <c r="AN162" s="47"/>
      <c r="AO162" s="47"/>
      <c r="AP162" s="47"/>
    </row>
    <row r="163" spans="1:42" x14ac:dyDescent="0.15">
      <c r="A163" s="13"/>
      <c r="B163" s="601">
        <f>$H$15</f>
        <v>0</v>
      </c>
      <c r="C163" s="601"/>
      <c r="D163" s="601"/>
      <c r="E163" s="601"/>
      <c r="F163" s="601"/>
      <c r="G163" s="601"/>
      <c r="H163" s="601"/>
      <c r="I163" s="601"/>
      <c r="J163" s="601"/>
      <c r="K163" s="601"/>
      <c r="L163" s="601"/>
      <c r="M163" s="601"/>
      <c r="N163" s="601"/>
      <c r="O163" s="601"/>
      <c r="P163" s="601"/>
      <c r="Q163" s="601"/>
      <c r="R163" s="601"/>
      <c r="S163" s="601"/>
      <c r="T163" s="601"/>
      <c r="U163" s="601"/>
      <c r="V163" s="601"/>
      <c r="W163" s="601"/>
      <c r="X163" s="601"/>
      <c r="Y163" s="601"/>
      <c r="Z163" s="601"/>
      <c r="AA163" s="601"/>
      <c r="AB163" s="601"/>
      <c r="AC163" s="601"/>
      <c r="AD163" s="601"/>
      <c r="AE163" s="601"/>
      <c r="AF163" s="601"/>
      <c r="AG163" s="601"/>
      <c r="AH163" s="601"/>
      <c r="AI163" s="601"/>
      <c r="AJ163" s="14"/>
      <c r="AL163" s="47"/>
      <c r="AM163" s="47"/>
      <c r="AN163" s="47"/>
      <c r="AO163" s="47"/>
      <c r="AP163" s="47"/>
    </row>
    <row r="164" spans="1:42" ht="15" customHeight="1" x14ac:dyDescent="0.15">
      <c r="A164" s="13"/>
      <c r="AJ164" s="14"/>
    </row>
    <row r="165" spans="1:42" ht="17.25" customHeight="1" x14ac:dyDescent="0.15">
      <c r="A165" s="7"/>
      <c r="B165" s="690" t="s">
        <v>474</v>
      </c>
      <c r="C165" s="691"/>
      <c r="D165" s="691"/>
      <c r="E165" s="691"/>
      <c r="F165" s="691"/>
      <c r="G165" s="691"/>
      <c r="H165" s="691"/>
      <c r="I165" s="690" t="s">
        <v>473</v>
      </c>
      <c r="J165" s="691"/>
      <c r="K165" s="691"/>
      <c r="L165" s="691"/>
      <c r="M165" s="691"/>
      <c r="N165" s="691"/>
      <c r="O165" s="691"/>
      <c r="P165" s="691"/>
      <c r="Q165" s="691"/>
      <c r="R165" s="691"/>
      <c r="S165" s="691"/>
      <c r="T165" s="691"/>
      <c r="U165" s="691"/>
      <c r="V165" s="691"/>
      <c r="W165" s="691"/>
      <c r="X165" s="691"/>
      <c r="Y165" s="691"/>
      <c r="Z165" s="691"/>
      <c r="AA165" s="691"/>
      <c r="AB165" s="692"/>
      <c r="AC165" s="690" t="s">
        <v>476</v>
      </c>
      <c r="AD165" s="691"/>
      <c r="AE165" s="692"/>
      <c r="AF165" s="691" t="s">
        <v>472</v>
      </c>
      <c r="AG165" s="691"/>
      <c r="AH165" s="691"/>
      <c r="AI165" s="692"/>
      <c r="AJ165" s="10"/>
    </row>
    <row r="166" spans="1:42" ht="17.25" customHeight="1" x14ac:dyDescent="0.15">
      <c r="A166" s="7"/>
      <c r="B166" s="687" t="str">
        <f>IF(ISBLANK(発行依頼書!C165),"",発行依頼書!C165)</f>
        <v/>
      </c>
      <c r="C166" s="688"/>
      <c r="D166" s="688"/>
      <c r="E166" s="688"/>
      <c r="F166" s="688"/>
      <c r="G166" s="688"/>
      <c r="H166" s="689"/>
      <c r="I166" s="686" t="str">
        <f>IF(ISBLANK(発行依頼書!L165),"",TEXT(発行依頼書!L165,"M/D"))</f>
        <v/>
      </c>
      <c r="J166" s="684"/>
      <c r="K166" s="684" t="str">
        <f>IF(ISBLANK(発行依頼書!M165),"",TEXT(発行依頼書!M165,"M/D"))</f>
        <v/>
      </c>
      <c r="L166" s="684"/>
      <c r="M166" s="684" t="str">
        <f>IF(ISBLANK(発行依頼書!N165),"",TEXT(発行依頼書!N165,"M/D"))</f>
        <v/>
      </c>
      <c r="N166" s="684"/>
      <c r="O166" s="684" t="str">
        <f>IF(ISBLANK(発行依頼書!O165),"",TEXT(発行依頼書!O165,"M/D"))</f>
        <v/>
      </c>
      <c r="P166" s="684"/>
      <c r="Q166" s="684" t="str">
        <f>IF(ISBLANK(発行依頼書!P165),"",TEXT(発行依頼書!P165,"M/D"))</f>
        <v/>
      </c>
      <c r="R166" s="684"/>
      <c r="S166" s="684" t="str">
        <f>IF(ISBLANK(発行依頼書!Q165),"",TEXT(発行依頼書!Q165,"M/D"))</f>
        <v/>
      </c>
      <c r="T166" s="684"/>
      <c r="U166" s="684" t="str">
        <f>IF(ISBLANK(発行依頼書!R165),"",TEXT(発行依頼書!R165,"M/D"))</f>
        <v/>
      </c>
      <c r="V166" s="684"/>
      <c r="W166" s="684" t="str">
        <f>IF(ISBLANK(発行依頼書!S165),"",TEXT(発行依頼書!S165,"M/D"))</f>
        <v/>
      </c>
      <c r="X166" s="684"/>
      <c r="Y166" s="684" t="str">
        <f>IF(ISBLANK(発行依頼書!T165),"",TEXT(発行依頼書!T165,"M/D"))</f>
        <v/>
      </c>
      <c r="Z166" s="684"/>
      <c r="AA166" s="684" t="str">
        <f>IF(ISBLANK(発行依頼書!U165),"",TEXT(発行依頼書!U165,"M/D"))</f>
        <v/>
      </c>
      <c r="AB166" s="685"/>
      <c r="AC166" s="686"/>
      <c r="AD166" s="684"/>
      <c r="AE166" s="685"/>
      <c r="AF166" s="681" t="str">
        <f>IF(ISBLANK(発行依頼書!I165),"",発行依頼書!I165)</f>
        <v/>
      </c>
      <c r="AG166" s="682"/>
      <c r="AH166" s="682"/>
      <c r="AI166" s="683"/>
      <c r="AJ166" s="10"/>
    </row>
    <row r="167" spans="1:42" ht="17.25" customHeight="1" x14ac:dyDescent="0.15">
      <c r="A167" s="7"/>
      <c r="B167" s="670" t="str">
        <f>IF(ISBLANK(発行依頼書!F165),"",発行依頼書!F165)</f>
        <v/>
      </c>
      <c r="C167" s="663"/>
      <c r="D167" s="663"/>
      <c r="E167" s="663"/>
      <c r="F167" s="663"/>
      <c r="G167" s="663"/>
      <c r="H167" s="671"/>
      <c r="I167" s="680" t="str">
        <f>IF(ISBLANK(発行依頼書!L166),"",発行依頼書!L166)</f>
        <v/>
      </c>
      <c r="J167" s="678"/>
      <c r="K167" s="678" t="str">
        <f>IF(ISBLANK(発行依頼書!M166),"",発行依頼書!M166)</f>
        <v/>
      </c>
      <c r="L167" s="678"/>
      <c r="M167" s="678" t="str">
        <f>IF(ISBLANK(発行依頼書!N166),"",発行依頼書!N166)</f>
        <v/>
      </c>
      <c r="N167" s="678"/>
      <c r="O167" s="678" t="str">
        <f>IF(ISBLANK(発行依頼書!O166),"",発行依頼書!O166)</f>
        <v/>
      </c>
      <c r="P167" s="678"/>
      <c r="Q167" s="678" t="str">
        <f>IF(ISBLANK(発行依頼書!P166),"",発行依頼書!P166)</f>
        <v/>
      </c>
      <c r="R167" s="678"/>
      <c r="S167" s="678" t="str">
        <f>IF(ISBLANK(発行依頼書!Q166),"",発行依頼書!Q166)</f>
        <v/>
      </c>
      <c r="T167" s="678"/>
      <c r="U167" s="678" t="str">
        <f>IF(ISBLANK(発行依頼書!R166),"",発行依頼書!R166)</f>
        <v/>
      </c>
      <c r="V167" s="678"/>
      <c r="W167" s="678" t="str">
        <f>IF(ISBLANK(発行依頼書!S166),"",発行依頼書!S166)</f>
        <v/>
      </c>
      <c r="X167" s="678"/>
      <c r="Y167" s="678" t="str">
        <f>IF(ISBLANK(発行依頼書!T166),"",発行依頼書!T166)</f>
        <v/>
      </c>
      <c r="Z167" s="678"/>
      <c r="AA167" s="678" t="str">
        <f>IF(ISBLANK(発行依頼書!U166),"",発行依頼書!U166)</f>
        <v/>
      </c>
      <c r="AB167" s="679"/>
      <c r="AC167" s="680" t="str">
        <f>IF(ISBLANK(発行依頼書!W166),"",発行依頼書!W166)</f>
        <v/>
      </c>
      <c r="AD167" s="678"/>
      <c r="AE167" s="679"/>
      <c r="AF167" s="662" t="str">
        <f>IF(ISBLANK(発行依頼書!X165),"",発行依頼書!X165)</f>
        <v/>
      </c>
      <c r="AG167" s="663"/>
      <c r="AH167" s="663"/>
      <c r="AI167" s="664"/>
      <c r="AJ167" s="10"/>
    </row>
    <row r="168" spans="1:42" ht="17.25" customHeight="1" x14ac:dyDescent="0.15">
      <c r="A168" s="7"/>
      <c r="B168" s="675" t="str">
        <f>IF(ISBLANK(発行依頼書!C167),"",発行依頼書!C167)</f>
        <v/>
      </c>
      <c r="C168" s="676"/>
      <c r="D168" s="676"/>
      <c r="E168" s="676"/>
      <c r="F168" s="676"/>
      <c r="G168" s="676"/>
      <c r="H168" s="677"/>
      <c r="I168" s="674" t="str">
        <f>IF(ISBLANK(発行依頼書!L167),"",TEXT(発行依頼書!L167,"M/D"))</f>
        <v/>
      </c>
      <c r="J168" s="672"/>
      <c r="K168" s="672" t="str">
        <f>IF(ISBLANK(発行依頼書!M167),"",TEXT(発行依頼書!M167,"M/D"))</f>
        <v/>
      </c>
      <c r="L168" s="672"/>
      <c r="M168" s="672" t="str">
        <f>IF(ISBLANK(発行依頼書!N167),"",TEXT(発行依頼書!N167,"M/D"))</f>
        <v/>
      </c>
      <c r="N168" s="672"/>
      <c r="O168" s="672" t="str">
        <f>IF(ISBLANK(発行依頼書!O167),"",TEXT(発行依頼書!O167,"M/D"))</f>
        <v/>
      </c>
      <c r="P168" s="672"/>
      <c r="Q168" s="672" t="str">
        <f>IF(ISBLANK(発行依頼書!P167),"",TEXT(発行依頼書!P167,"M/D"))</f>
        <v/>
      </c>
      <c r="R168" s="672"/>
      <c r="S168" s="672" t="str">
        <f>IF(ISBLANK(発行依頼書!Q167),"",TEXT(発行依頼書!Q167,"M/D"))</f>
        <v/>
      </c>
      <c r="T168" s="672"/>
      <c r="U168" s="672" t="str">
        <f>IF(ISBLANK(発行依頼書!R167),"",TEXT(発行依頼書!R167,"M/D"))</f>
        <v/>
      </c>
      <c r="V168" s="672"/>
      <c r="W168" s="672" t="str">
        <f>IF(ISBLANK(発行依頼書!S167),"",TEXT(発行依頼書!S167,"M/D"))</f>
        <v/>
      </c>
      <c r="X168" s="672"/>
      <c r="Y168" s="672" t="str">
        <f>IF(ISBLANK(発行依頼書!T167),"",TEXT(発行依頼書!T167,"M/D"))</f>
        <v/>
      </c>
      <c r="Z168" s="672"/>
      <c r="AA168" s="672" t="str">
        <f>IF(ISBLANK(発行依頼書!U167),"",TEXT(発行依頼書!U167,"M/D"))</f>
        <v/>
      </c>
      <c r="AB168" s="673"/>
      <c r="AC168" s="674"/>
      <c r="AD168" s="672"/>
      <c r="AE168" s="673"/>
      <c r="AF168" s="667" t="str">
        <f>IF(ISBLANK(発行依頼書!I167),"",発行依頼書!I167)</f>
        <v/>
      </c>
      <c r="AG168" s="668"/>
      <c r="AH168" s="668"/>
      <c r="AI168" s="669"/>
      <c r="AJ168" s="10"/>
    </row>
    <row r="169" spans="1:42" ht="17.25" customHeight="1" x14ac:dyDescent="0.15">
      <c r="A169" s="7"/>
      <c r="B169" s="670" t="str">
        <f>IF(ISBLANK(発行依頼書!F167),"",発行依頼書!F167)</f>
        <v/>
      </c>
      <c r="C169" s="663"/>
      <c r="D169" s="663"/>
      <c r="E169" s="663"/>
      <c r="F169" s="663"/>
      <c r="G169" s="663"/>
      <c r="H169" s="671"/>
      <c r="I169" s="680" t="str">
        <f>IF(ISBLANK(発行依頼書!L168),"",発行依頼書!L168)</f>
        <v/>
      </c>
      <c r="J169" s="678"/>
      <c r="K169" s="678" t="str">
        <f>IF(ISBLANK(発行依頼書!M168),"",発行依頼書!M168)</f>
        <v/>
      </c>
      <c r="L169" s="678"/>
      <c r="M169" s="678" t="str">
        <f>IF(ISBLANK(発行依頼書!N168),"",発行依頼書!N168)</f>
        <v/>
      </c>
      <c r="N169" s="678"/>
      <c r="O169" s="678" t="str">
        <f>IF(ISBLANK(発行依頼書!O168),"",発行依頼書!O168)</f>
        <v/>
      </c>
      <c r="P169" s="678"/>
      <c r="Q169" s="678" t="str">
        <f>IF(ISBLANK(発行依頼書!P168),"",発行依頼書!P168)</f>
        <v/>
      </c>
      <c r="R169" s="678"/>
      <c r="S169" s="678" t="str">
        <f>IF(ISBLANK(発行依頼書!Q168),"",発行依頼書!Q168)</f>
        <v/>
      </c>
      <c r="T169" s="678"/>
      <c r="U169" s="678" t="str">
        <f>IF(ISBLANK(発行依頼書!R168),"",発行依頼書!R168)</f>
        <v/>
      </c>
      <c r="V169" s="678"/>
      <c r="W169" s="678" t="str">
        <f>IF(ISBLANK(発行依頼書!S168),"",発行依頼書!S168)</f>
        <v/>
      </c>
      <c r="X169" s="678"/>
      <c r="Y169" s="678" t="str">
        <f>IF(ISBLANK(発行依頼書!T168),"",発行依頼書!T168)</f>
        <v/>
      </c>
      <c r="Z169" s="678"/>
      <c r="AA169" s="678" t="str">
        <f>IF(ISBLANK(発行依頼書!U168),"",発行依頼書!U168)</f>
        <v/>
      </c>
      <c r="AB169" s="679"/>
      <c r="AC169" s="680" t="str">
        <f>IF(ISBLANK(発行依頼書!W168),"",発行依頼書!W168)</f>
        <v/>
      </c>
      <c r="AD169" s="678"/>
      <c r="AE169" s="679"/>
      <c r="AF169" s="662" t="str">
        <f>IF(ISBLANK(発行依頼書!X167),"",発行依頼書!X167)</f>
        <v/>
      </c>
      <c r="AG169" s="663"/>
      <c r="AH169" s="663"/>
      <c r="AI169" s="664"/>
      <c r="AJ169" s="10"/>
    </row>
    <row r="170" spans="1:42" ht="17.25" customHeight="1" x14ac:dyDescent="0.15">
      <c r="A170" s="7"/>
      <c r="B170" s="675" t="str">
        <f>IF(ISBLANK(発行依頼書!C169),"",発行依頼書!C169)</f>
        <v/>
      </c>
      <c r="C170" s="676"/>
      <c r="D170" s="676"/>
      <c r="E170" s="676"/>
      <c r="F170" s="676"/>
      <c r="G170" s="676"/>
      <c r="H170" s="677"/>
      <c r="I170" s="674" t="str">
        <f>IF(ISBLANK(発行依頼書!L169),"",TEXT(発行依頼書!L169,"M/D"))</f>
        <v/>
      </c>
      <c r="J170" s="672"/>
      <c r="K170" s="672" t="str">
        <f>IF(ISBLANK(発行依頼書!M169),"",TEXT(発行依頼書!M169,"M/D"))</f>
        <v/>
      </c>
      <c r="L170" s="672"/>
      <c r="M170" s="672" t="str">
        <f>IF(ISBLANK(発行依頼書!N169),"",TEXT(発行依頼書!N169,"M/D"))</f>
        <v/>
      </c>
      <c r="N170" s="672"/>
      <c r="O170" s="672" t="str">
        <f>IF(ISBLANK(発行依頼書!O169),"",TEXT(発行依頼書!O169,"M/D"))</f>
        <v/>
      </c>
      <c r="P170" s="672"/>
      <c r="Q170" s="672" t="str">
        <f>IF(ISBLANK(発行依頼書!P169),"",TEXT(発行依頼書!P169,"M/D"))</f>
        <v/>
      </c>
      <c r="R170" s="672"/>
      <c r="S170" s="672" t="str">
        <f>IF(ISBLANK(発行依頼書!Q169),"",TEXT(発行依頼書!Q169,"M/D"))</f>
        <v/>
      </c>
      <c r="T170" s="672"/>
      <c r="U170" s="672" t="str">
        <f>IF(ISBLANK(発行依頼書!R169),"",TEXT(発行依頼書!R169,"M/D"))</f>
        <v/>
      </c>
      <c r="V170" s="672"/>
      <c r="W170" s="672" t="str">
        <f>IF(ISBLANK(発行依頼書!S169),"",TEXT(発行依頼書!S169,"M/D"))</f>
        <v/>
      </c>
      <c r="X170" s="672"/>
      <c r="Y170" s="672" t="str">
        <f>IF(ISBLANK(発行依頼書!T169),"",TEXT(発行依頼書!T169,"M/D"))</f>
        <v/>
      </c>
      <c r="Z170" s="672"/>
      <c r="AA170" s="672" t="str">
        <f>IF(ISBLANK(発行依頼書!U169),"",TEXT(発行依頼書!U169,"M/D"))</f>
        <v/>
      </c>
      <c r="AB170" s="673"/>
      <c r="AC170" s="674"/>
      <c r="AD170" s="672"/>
      <c r="AE170" s="673"/>
      <c r="AF170" s="667" t="str">
        <f>IF(ISBLANK(発行依頼書!I169),"",発行依頼書!I169)</f>
        <v/>
      </c>
      <c r="AG170" s="668"/>
      <c r="AH170" s="668"/>
      <c r="AI170" s="669"/>
      <c r="AJ170" s="10"/>
    </row>
    <row r="171" spans="1:42" ht="17.25" customHeight="1" x14ac:dyDescent="0.15">
      <c r="A171" s="7"/>
      <c r="B171" s="670" t="str">
        <f>IF(ISBLANK(発行依頼書!F169),"",発行依頼書!F169)</f>
        <v/>
      </c>
      <c r="C171" s="663"/>
      <c r="D171" s="663"/>
      <c r="E171" s="663"/>
      <c r="F171" s="663"/>
      <c r="G171" s="663"/>
      <c r="H171" s="671"/>
      <c r="I171" s="680" t="str">
        <f>IF(ISBLANK(発行依頼書!L170),"",発行依頼書!L170)</f>
        <v/>
      </c>
      <c r="J171" s="678"/>
      <c r="K171" s="678" t="str">
        <f>IF(ISBLANK(発行依頼書!M170),"",発行依頼書!M170)</f>
        <v/>
      </c>
      <c r="L171" s="678"/>
      <c r="M171" s="678" t="str">
        <f>IF(ISBLANK(発行依頼書!N170),"",発行依頼書!N170)</f>
        <v/>
      </c>
      <c r="N171" s="678"/>
      <c r="O171" s="678" t="str">
        <f>IF(ISBLANK(発行依頼書!O170),"",発行依頼書!O170)</f>
        <v/>
      </c>
      <c r="P171" s="678"/>
      <c r="Q171" s="678" t="str">
        <f>IF(ISBLANK(発行依頼書!P170),"",発行依頼書!P170)</f>
        <v/>
      </c>
      <c r="R171" s="678"/>
      <c r="S171" s="678" t="str">
        <f>IF(ISBLANK(発行依頼書!Q170),"",発行依頼書!Q170)</f>
        <v/>
      </c>
      <c r="T171" s="678"/>
      <c r="U171" s="678" t="str">
        <f>IF(ISBLANK(発行依頼書!R170),"",発行依頼書!R170)</f>
        <v/>
      </c>
      <c r="V171" s="678"/>
      <c r="W171" s="678" t="str">
        <f>IF(ISBLANK(発行依頼書!S170),"",発行依頼書!S170)</f>
        <v/>
      </c>
      <c r="X171" s="678"/>
      <c r="Y171" s="678" t="str">
        <f>IF(ISBLANK(発行依頼書!T170),"",発行依頼書!T170)</f>
        <v/>
      </c>
      <c r="Z171" s="678"/>
      <c r="AA171" s="678" t="str">
        <f>IF(ISBLANK(発行依頼書!U170),"",発行依頼書!U170)</f>
        <v/>
      </c>
      <c r="AB171" s="679"/>
      <c r="AC171" s="680" t="str">
        <f>IF(ISBLANK(発行依頼書!W170),"",発行依頼書!W170)</f>
        <v/>
      </c>
      <c r="AD171" s="678"/>
      <c r="AE171" s="679"/>
      <c r="AF171" s="662" t="str">
        <f>IF(ISBLANK(発行依頼書!X169),"",発行依頼書!X169)</f>
        <v/>
      </c>
      <c r="AG171" s="663"/>
      <c r="AH171" s="663"/>
      <c r="AI171" s="664"/>
      <c r="AJ171" s="10"/>
    </row>
    <row r="172" spans="1:42" ht="17.25" customHeight="1" x14ac:dyDescent="0.15">
      <c r="A172" s="7"/>
      <c r="B172" s="675" t="str">
        <f>IF(ISBLANK(発行依頼書!C171),"",発行依頼書!C171)</f>
        <v/>
      </c>
      <c r="C172" s="676"/>
      <c r="D172" s="676"/>
      <c r="E172" s="676"/>
      <c r="F172" s="676"/>
      <c r="G172" s="676"/>
      <c r="H172" s="677"/>
      <c r="I172" s="674" t="str">
        <f>IF(ISBLANK(発行依頼書!L171),"",TEXT(発行依頼書!L171,"M/D"))</f>
        <v/>
      </c>
      <c r="J172" s="672"/>
      <c r="K172" s="672" t="str">
        <f>IF(ISBLANK(発行依頼書!M171),"",TEXT(発行依頼書!M171,"M/D"))</f>
        <v/>
      </c>
      <c r="L172" s="672"/>
      <c r="M172" s="672" t="str">
        <f>IF(ISBLANK(発行依頼書!N171),"",TEXT(発行依頼書!N171,"M/D"))</f>
        <v/>
      </c>
      <c r="N172" s="672"/>
      <c r="O172" s="672" t="str">
        <f>IF(ISBLANK(発行依頼書!O171),"",TEXT(発行依頼書!O171,"M/D"))</f>
        <v/>
      </c>
      <c r="P172" s="672"/>
      <c r="Q172" s="672" t="str">
        <f>IF(ISBLANK(発行依頼書!P171),"",TEXT(発行依頼書!P171,"M/D"))</f>
        <v/>
      </c>
      <c r="R172" s="672"/>
      <c r="S172" s="672" t="str">
        <f>IF(ISBLANK(発行依頼書!Q171),"",TEXT(発行依頼書!Q171,"M/D"))</f>
        <v/>
      </c>
      <c r="T172" s="672"/>
      <c r="U172" s="672" t="str">
        <f>IF(ISBLANK(発行依頼書!R171),"",TEXT(発行依頼書!R171,"M/D"))</f>
        <v/>
      </c>
      <c r="V172" s="672"/>
      <c r="W172" s="672" t="str">
        <f>IF(ISBLANK(発行依頼書!S171),"",TEXT(発行依頼書!S171,"M/D"))</f>
        <v/>
      </c>
      <c r="X172" s="672"/>
      <c r="Y172" s="672" t="str">
        <f>IF(ISBLANK(発行依頼書!T171),"",TEXT(発行依頼書!T171,"M/D"))</f>
        <v/>
      </c>
      <c r="Z172" s="672"/>
      <c r="AA172" s="672" t="str">
        <f>IF(ISBLANK(発行依頼書!U171),"",TEXT(発行依頼書!U171,"M/D"))</f>
        <v/>
      </c>
      <c r="AB172" s="673"/>
      <c r="AC172" s="674"/>
      <c r="AD172" s="672"/>
      <c r="AE172" s="673"/>
      <c r="AF172" s="667" t="str">
        <f>IF(ISBLANK(発行依頼書!I171),"",発行依頼書!I171)</f>
        <v/>
      </c>
      <c r="AG172" s="668"/>
      <c r="AH172" s="668"/>
      <c r="AI172" s="669"/>
      <c r="AJ172" s="10"/>
    </row>
    <row r="173" spans="1:42" ht="17.25" customHeight="1" x14ac:dyDescent="0.15">
      <c r="A173" s="7"/>
      <c r="B173" s="670" t="str">
        <f>IF(ISBLANK(発行依頼書!F171),"",発行依頼書!F171)</f>
        <v/>
      </c>
      <c r="C173" s="663"/>
      <c r="D173" s="663"/>
      <c r="E173" s="663"/>
      <c r="F173" s="663"/>
      <c r="G173" s="663"/>
      <c r="H173" s="671"/>
      <c r="I173" s="680" t="str">
        <f>IF(ISBLANK(発行依頼書!L172),"",発行依頼書!L172)</f>
        <v/>
      </c>
      <c r="J173" s="678"/>
      <c r="K173" s="678" t="str">
        <f>IF(ISBLANK(発行依頼書!M172),"",発行依頼書!M172)</f>
        <v/>
      </c>
      <c r="L173" s="678"/>
      <c r="M173" s="678" t="str">
        <f>IF(ISBLANK(発行依頼書!N172),"",発行依頼書!N172)</f>
        <v/>
      </c>
      <c r="N173" s="678"/>
      <c r="O173" s="678" t="str">
        <f>IF(ISBLANK(発行依頼書!O172),"",発行依頼書!O172)</f>
        <v/>
      </c>
      <c r="P173" s="678"/>
      <c r="Q173" s="678" t="str">
        <f>IF(ISBLANK(発行依頼書!P172),"",発行依頼書!P172)</f>
        <v/>
      </c>
      <c r="R173" s="678"/>
      <c r="S173" s="678" t="str">
        <f>IF(ISBLANK(発行依頼書!Q172),"",発行依頼書!Q172)</f>
        <v/>
      </c>
      <c r="T173" s="678"/>
      <c r="U173" s="678" t="str">
        <f>IF(ISBLANK(発行依頼書!R172),"",発行依頼書!R172)</f>
        <v/>
      </c>
      <c r="V173" s="678"/>
      <c r="W173" s="678" t="str">
        <f>IF(ISBLANK(発行依頼書!S172),"",発行依頼書!S172)</f>
        <v/>
      </c>
      <c r="X173" s="678"/>
      <c r="Y173" s="678" t="str">
        <f>IF(ISBLANK(発行依頼書!T172),"",発行依頼書!T172)</f>
        <v/>
      </c>
      <c r="Z173" s="678"/>
      <c r="AA173" s="678" t="str">
        <f>IF(ISBLANK(発行依頼書!U172),"",発行依頼書!U172)</f>
        <v/>
      </c>
      <c r="AB173" s="679"/>
      <c r="AC173" s="680" t="str">
        <f>IF(ISBLANK(発行依頼書!W172),"",発行依頼書!W172)</f>
        <v/>
      </c>
      <c r="AD173" s="678"/>
      <c r="AE173" s="679"/>
      <c r="AF173" s="662" t="str">
        <f>IF(ISBLANK(発行依頼書!X171),"",発行依頼書!X171)</f>
        <v/>
      </c>
      <c r="AG173" s="663"/>
      <c r="AH173" s="663"/>
      <c r="AI173" s="664"/>
      <c r="AJ173" s="10"/>
    </row>
    <row r="174" spans="1:42" ht="17.25" customHeight="1" x14ac:dyDescent="0.15">
      <c r="A174" s="7"/>
      <c r="B174" s="675" t="str">
        <f>IF(ISBLANK(発行依頼書!C173),"",発行依頼書!C173)</f>
        <v/>
      </c>
      <c r="C174" s="676"/>
      <c r="D174" s="676"/>
      <c r="E174" s="676"/>
      <c r="F174" s="676"/>
      <c r="G174" s="676"/>
      <c r="H174" s="677"/>
      <c r="I174" s="674" t="str">
        <f>IF(ISBLANK(発行依頼書!L173),"",TEXT(発行依頼書!L173,"M/D"))</f>
        <v/>
      </c>
      <c r="J174" s="672"/>
      <c r="K174" s="672" t="str">
        <f>IF(ISBLANK(発行依頼書!M173),"",TEXT(発行依頼書!M173,"M/D"))</f>
        <v/>
      </c>
      <c r="L174" s="672"/>
      <c r="M174" s="672" t="str">
        <f>IF(ISBLANK(発行依頼書!N173),"",TEXT(発行依頼書!N173,"M/D"))</f>
        <v/>
      </c>
      <c r="N174" s="672"/>
      <c r="O174" s="672" t="str">
        <f>IF(ISBLANK(発行依頼書!O173),"",TEXT(発行依頼書!O173,"M/D"))</f>
        <v/>
      </c>
      <c r="P174" s="672"/>
      <c r="Q174" s="672" t="str">
        <f>IF(ISBLANK(発行依頼書!P173),"",TEXT(発行依頼書!P173,"M/D"))</f>
        <v/>
      </c>
      <c r="R174" s="672"/>
      <c r="S174" s="672" t="str">
        <f>IF(ISBLANK(発行依頼書!Q173),"",TEXT(発行依頼書!Q173,"M/D"))</f>
        <v/>
      </c>
      <c r="T174" s="672"/>
      <c r="U174" s="672" t="str">
        <f>IF(ISBLANK(発行依頼書!R173),"",TEXT(発行依頼書!R173,"M/D"))</f>
        <v/>
      </c>
      <c r="V174" s="672"/>
      <c r="W174" s="672" t="str">
        <f>IF(ISBLANK(発行依頼書!S173),"",TEXT(発行依頼書!S173,"M/D"))</f>
        <v/>
      </c>
      <c r="X174" s="672"/>
      <c r="Y174" s="672" t="str">
        <f>IF(ISBLANK(発行依頼書!T173),"",TEXT(発行依頼書!T173,"M/D"))</f>
        <v/>
      </c>
      <c r="Z174" s="672"/>
      <c r="AA174" s="672" t="str">
        <f>IF(ISBLANK(発行依頼書!U173),"",TEXT(発行依頼書!U173,"M/D"))</f>
        <v/>
      </c>
      <c r="AB174" s="673"/>
      <c r="AC174" s="674"/>
      <c r="AD174" s="672"/>
      <c r="AE174" s="673"/>
      <c r="AF174" s="667" t="str">
        <f>IF(ISBLANK(発行依頼書!I173),"",発行依頼書!I173)</f>
        <v/>
      </c>
      <c r="AG174" s="668"/>
      <c r="AH174" s="668"/>
      <c r="AI174" s="669"/>
      <c r="AJ174" s="10"/>
    </row>
    <row r="175" spans="1:42" ht="17.25" customHeight="1" x14ac:dyDescent="0.15">
      <c r="A175" s="7"/>
      <c r="B175" s="670" t="str">
        <f>IF(ISBLANK(発行依頼書!F173),"",発行依頼書!F173)</f>
        <v/>
      </c>
      <c r="C175" s="663"/>
      <c r="D175" s="663"/>
      <c r="E175" s="663"/>
      <c r="F175" s="663"/>
      <c r="G175" s="663"/>
      <c r="H175" s="671"/>
      <c r="I175" s="680" t="str">
        <f>IF(ISBLANK(発行依頼書!L174),"",発行依頼書!L174)</f>
        <v/>
      </c>
      <c r="J175" s="678"/>
      <c r="K175" s="678" t="str">
        <f>IF(ISBLANK(発行依頼書!M174),"",発行依頼書!M174)</f>
        <v/>
      </c>
      <c r="L175" s="678"/>
      <c r="M175" s="678" t="str">
        <f>IF(ISBLANK(発行依頼書!N174),"",発行依頼書!N174)</f>
        <v/>
      </c>
      <c r="N175" s="678"/>
      <c r="O175" s="678" t="str">
        <f>IF(ISBLANK(発行依頼書!O174),"",発行依頼書!O174)</f>
        <v/>
      </c>
      <c r="P175" s="678"/>
      <c r="Q175" s="678" t="str">
        <f>IF(ISBLANK(発行依頼書!P174),"",発行依頼書!P174)</f>
        <v/>
      </c>
      <c r="R175" s="678"/>
      <c r="S175" s="678" t="str">
        <f>IF(ISBLANK(発行依頼書!Q174),"",発行依頼書!Q174)</f>
        <v/>
      </c>
      <c r="T175" s="678"/>
      <c r="U175" s="678" t="str">
        <f>IF(ISBLANK(発行依頼書!R174),"",発行依頼書!R174)</f>
        <v/>
      </c>
      <c r="V175" s="678"/>
      <c r="W175" s="678" t="str">
        <f>IF(ISBLANK(発行依頼書!S174),"",発行依頼書!S174)</f>
        <v/>
      </c>
      <c r="X175" s="678"/>
      <c r="Y175" s="678" t="str">
        <f>IF(ISBLANK(発行依頼書!T174),"",発行依頼書!T174)</f>
        <v/>
      </c>
      <c r="Z175" s="678"/>
      <c r="AA175" s="678" t="str">
        <f>IF(ISBLANK(発行依頼書!U174),"",発行依頼書!U174)</f>
        <v/>
      </c>
      <c r="AB175" s="679"/>
      <c r="AC175" s="680" t="str">
        <f>IF(ISBLANK(発行依頼書!W174),"",発行依頼書!W174)</f>
        <v/>
      </c>
      <c r="AD175" s="678"/>
      <c r="AE175" s="679"/>
      <c r="AF175" s="662" t="str">
        <f>IF(ISBLANK(発行依頼書!X173),"",発行依頼書!X173)</f>
        <v/>
      </c>
      <c r="AG175" s="663"/>
      <c r="AH175" s="663"/>
      <c r="AI175" s="664"/>
      <c r="AJ175" s="10"/>
    </row>
    <row r="176" spans="1:42" ht="17.25" customHeight="1" x14ac:dyDescent="0.15">
      <c r="A176" s="7"/>
      <c r="B176" s="675" t="str">
        <f>IF(ISBLANK(発行依頼書!C175),"",発行依頼書!C175)</f>
        <v/>
      </c>
      <c r="C176" s="676"/>
      <c r="D176" s="676"/>
      <c r="E176" s="676"/>
      <c r="F176" s="676"/>
      <c r="G176" s="676"/>
      <c r="H176" s="677"/>
      <c r="I176" s="674" t="str">
        <f>IF(ISBLANK(発行依頼書!L175),"",TEXT(発行依頼書!L175,"M/D"))</f>
        <v/>
      </c>
      <c r="J176" s="672"/>
      <c r="K176" s="672" t="str">
        <f>IF(ISBLANK(発行依頼書!M175),"",TEXT(発行依頼書!M175,"M/D"))</f>
        <v/>
      </c>
      <c r="L176" s="672"/>
      <c r="M176" s="672" t="str">
        <f>IF(ISBLANK(発行依頼書!N175),"",TEXT(発行依頼書!N175,"M/D"))</f>
        <v/>
      </c>
      <c r="N176" s="672"/>
      <c r="O176" s="672" t="str">
        <f>IF(ISBLANK(発行依頼書!O175),"",TEXT(発行依頼書!O175,"M/D"))</f>
        <v/>
      </c>
      <c r="P176" s="672"/>
      <c r="Q176" s="672" t="str">
        <f>IF(ISBLANK(発行依頼書!P175),"",TEXT(発行依頼書!P175,"M/D"))</f>
        <v/>
      </c>
      <c r="R176" s="672"/>
      <c r="S176" s="672" t="str">
        <f>IF(ISBLANK(発行依頼書!Q175),"",TEXT(発行依頼書!Q175,"M/D"))</f>
        <v/>
      </c>
      <c r="T176" s="672"/>
      <c r="U176" s="672" t="str">
        <f>IF(ISBLANK(発行依頼書!R175),"",TEXT(発行依頼書!R175,"M/D"))</f>
        <v/>
      </c>
      <c r="V176" s="672"/>
      <c r="W176" s="672" t="str">
        <f>IF(ISBLANK(発行依頼書!S175),"",TEXT(発行依頼書!S175,"M/D"))</f>
        <v/>
      </c>
      <c r="X176" s="672"/>
      <c r="Y176" s="672" t="str">
        <f>IF(ISBLANK(発行依頼書!T175),"",TEXT(発行依頼書!T175,"M/D"))</f>
        <v/>
      </c>
      <c r="Z176" s="672"/>
      <c r="AA176" s="672" t="str">
        <f>IF(ISBLANK(発行依頼書!U175),"",TEXT(発行依頼書!U175,"M/D"))</f>
        <v/>
      </c>
      <c r="AB176" s="673"/>
      <c r="AC176" s="674"/>
      <c r="AD176" s="672"/>
      <c r="AE176" s="673"/>
      <c r="AF176" s="667" t="str">
        <f>IF(ISBLANK(発行依頼書!I175),"",発行依頼書!I175)</f>
        <v/>
      </c>
      <c r="AG176" s="668"/>
      <c r="AH176" s="668"/>
      <c r="AI176" s="669"/>
      <c r="AJ176" s="10"/>
    </row>
    <row r="177" spans="1:36" ht="17.25" customHeight="1" x14ac:dyDescent="0.15">
      <c r="A177" s="7"/>
      <c r="B177" s="670" t="str">
        <f>IF(ISBLANK(発行依頼書!F175),"",発行依頼書!F175)</f>
        <v/>
      </c>
      <c r="C177" s="663"/>
      <c r="D177" s="663"/>
      <c r="E177" s="663"/>
      <c r="F177" s="663"/>
      <c r="G177" s="663"/>
      <c r="H177" s="671"/>
      <c r="I177" s="680" t="str">
        <f>IF(ISBLANK(発行依頼書!L176),"",発行依頼書!L176)</f>
        <v/>
      </c>
      <c r="J177" s="678"/>
      <c r="K177" s="678" t="str">
        <f>IF(ISBLANK(発行依頼書!M176),"",発行依頼書!M176)</f>
        <v/>
      </c>
      <c r="L177" s="678"/>
      <c r="M177" s="678" t="str">
        <f>IF(ISBLANK(発行依頼書!N176),"",発行依頼書!N176)</f>
        <v/>
      </c>
      <c r="N177" s="678"/>
      <c r="O177" s="678" t="str">
        <f>IF(ISBLANK(発行依頼書!O176),"",発行依頼書!O176)</f>
        <v/>
      </c>
      <c r="P177" s="678"/>
      <c r="Q177" s="678" t="str">
        <f>IF(ISBLANK(発行依頼書!P176),"",発行依頼書!P176)</f>
        <v/>
      </c>
      <c r="R177" s="678"/>
      <c r="S177" s="678" t="str">
        <f>IF(ISBLANK(発行依頼書!Q176),"",発行依頼書!Q176)</f>
        <v/>
      </c>
      <c r="T177" s="678"/>
      <c r="U177" s="678" t="str">
        <f>IF(ISBLANK(発行依頼書!R176),"",発行依頼書!R176)</f>
        <v/>
      </c>
      <c r="V177" s="678"/>
      <c r="W177" s="678" t="str">
        <f>IF(ISBLANK(発行依頼書!S176),"",発行依頼書!S176)</f>
        <v/>
      </c>
      <c r="X177" s="678"/>
      <c r="Y177" s="678" t="str">
        <f>IF(ISBLANK(発行依頼書!T176),"",発行依頼書!T176)</f>
        <v/>
      </c>
      <c r="Z177" s="678"/>
      <c r="AA177" s="678" t="str">
        <f>IF(ISBLANK(発行依頼書!U176),"",発行依頼書!U176)</f>
        <v/>
      </c>
      <c r="AB177" s="679"/>
      <c r="AC177" s="680" t="str">
        <f>IF(ISBLANK(発行依頼書!W176),"",発行依頼書!W176)</f>
        <v/>
      </c>
      <c r="AD177" s="678"/>
      <c r="AE177" s="679"/>
      <c r="AF177" s="662" t="str">
        <f>IF(ISBLANK(発行依頼書!X175),"",発行依頼書!X175)</f>
        <v/>
      </c>
      <c r="AG177" s="663"/>
      <c r="AH177" s="663"/>
      <c r="AI177" s="664"/>
      <c r="AJ177" s="10"/>
    </row>
    <row r="178" spans="1:36" ht="17.25" customHeight="1" x14ac:dyDescent="0.15">
      <c r="A178" s="7"/>
      <c r="B178" s="675" t="str">
        <f>IF(ISBLANK(発行依頼書!C177),"",発行依頼書!C177)</f>
        <v/>
      </c>
      <c r="C178" s="676"/>
      <c r="D178" s="676"/>
      <c r="E178" s="676"/>
      <c r="F178" s="676"/>
      <c r="G178" s="676"/>
      <c r="H178" s="677"/>
      <c r="I178" s="674" t="str">
        <f>IF(ISBLANK(発行依頼書!L177),"",TEXT(発行依頼書!L177,"M/D"))</f>
        <v/>
      </c>
      <c r="J178" s="672"/>
      <c r="K178" s="672" t="str">
        <f>IF(ISBLANK(発行依頼書!M177),"",TEXT(発行依頼書!M177,"M/D"))</f>
        <v/>
      </c>
      <c r="L178" s="672"/>
      <c r="M178" s="672" t="str">
        <f>IF(ISBLANK(発行依頼書!N177),"",TEXT(発行依頼書!N177,"M/D"))</f>
        <v/>
      </c>
      <c r="N178" s="672"/>
      <c r="O178" s="672" t="str">
        <f>IF(ISBLANK(発行依頼書!O177),"",TEXT(発行依頼書!O177,"M/D"))</f>
        <v/>
      </c>
      <c r="P178" s="672"/>
      <c r="Q178" s="672" t="str">
        <f>IF(ISBLANK(発行依頼書!P177),"",TEXT(発行依頼書!P177,"M/D"))</f>
        <v/>
      </c>
      <c r="R178" s="672"/>
      <c r="S178" s="672" t="str">
        <f>IF(ISBLANK(発行依頼書!Q177),"",TEXT(発行依頼書!Q177,"M/D"))</f>
        <v/>
      </c>
      <c r="T178" s="672"/>
      <c r="U178" s="672" t="str">
        <f>IF(ISBLANK(発行依頼書!R177),"",TEXT(発行依頼書!R177,"M/D"))</f>
        <v/>
      </c>
      <c r="V178" s="672"/>
      <c r="W178" s="672" t="str">
        <f>IF(ISBLANK(発行依頼書!S177),"",TEXT(発行依頼書!S177,"M/D"))</f>
        <v/>
      </c>
      <c r="X178" s="672"/>
      <c r="Y178" s="672" t="str">
        <f>IF(ISBLANK(発行依頼書!T177),"",TEXT(発行依頼書!T177,"M/D"))</f>
        <v/>
      </c>
      <c r="Z178" s="672"/>
      <c r="AA178" s="672" t="str">
        <f>IF(ISBLANK(発行依頼書!U177),"",TEXT(発行依頼書!U177,"M/D"))</f>
        <v/>
      </c>
      <c r="AB178" s="673"/>
      <c r="AC178" s="674"/>
      <c r="AD178" s="672"/>
      <c r="AE178" s="673"/>
      <c r="AF178" s="667" t="str">
        <f>IF(ISBLANK(発行依頼書!I177),"",発行依頼書!I177)</f>
        <v/>
      </c>
      <c r="AG178" s="668"/>
      <c r="AH178" s="668"/>
      <c r="AI178" s="669"/>
      <c r="AJ178" s="10"/>
    </row>
    <row r="179" spans="1:36" ht="17.25" customHeight="1" x14ac:dyDescent="0.15">
      <c r="A179" s="7"/>
      <c r="B179" s="670" t="str">
        <f>IF(ISBLANK(発行依頼書!F177),"",発行依頼書!F177)</f>
        <v/>
      </c>
      <c r="C179" s="663"/>
      <c r="D179" s="663"/>
      <c r="E179" s="663"/>
      <c r="F179" s="663"/>
      <c r="G179" s="663"/>
      <c r="H179" s="671"/>
      <c r="I179" s="680" t="str">
        <f>IF(ISBLANK(発行依頼書!L178),"",発行依頼書!L178)</f>
        <v/>
      </c>
      <c r="J179" s="678"/>
      <c r="K179" s="678" t="str">
        <f>IF(ISBLANK(発行依頼書!M178),"",発行依頼書!M178)</f>
        <v/>
      </c>
      <c r="L179" s="678"/>
      <c r="M179" s="678" t="str">
        <f>IF(ISBLANK(発行依頼書!N178),"",発行依頼書!N178)</f>
        <v/>
      </c>
      <c r="N179" s="678"/>
      <c r="O179" s="678" t="str">
        <f>IF(ISBLANK(発行依頼書!O178),"",発行依頼書!O178)</f>
        <v/>
      </c>
      <c r="P179" s="678"/>
      <c r="Q179" s="678" t="str">
        <f>IF(ISBLANK(発行依頼書!P178),"",発行依頼書!P178)</f>
        <v/>
      </c>
      <c r="R179" s="678"/>
      <c r="S179" s="678" t="str">
        <f>IF(ISBLANK(発行依頼書!Q178),"",発行依頼書!Q178)</f>
        <v/>
      </c>
      <c r="T179" s="678"/>
      <c r="U179" s="678" t="str">
        <f>IF(ISBLANK(発行依頼書!R178),"",発行依頼書!R178)</f>
        <v/>
      </c>
      <c r="V179" s="678"/>
      <c r="W179" s="678" t="str">
        <f>IF(ISBLANK(発行依頼書!S178),"",発行依頼書!S178)</f>
        <v/>
      </c>
      <c r="X179" s="678"/>
      <c r="Y179" s="678" t="str">
        <f>IF(ISBLANK(発行依頼書!T178),"",発行依頼書!T178)</f>
        <v/>
      </c>
      <c r="Z179" s="678"/>
      <c r="AA179" s="678" t="str">
        <f>IF(ISBLANK(発行依頼書!U178),"",発行依頼書!U178)</f>
        <v/>
      </c>
      <c r="AB179" s="679"/>
      <c r="AC179" s="680" t="str">
        <f>IF(ISBLANK(発行依頼書!W178),"",発行依頼書!W178)</f>
        <v/>
      </c>
      <c r="AD179" s="678"/>
      <c r="AE179" s="679"/>
      <c r="AF179" s="662" t="str">
        <f>IF(ISBLANK(発行依頼書!X177),"",発行依頼書!X177)</f>
        <v/>
      </c>
      <c r="AG179" s="663"/>
      <c r="AH179" s="663"/>
      <c r="AI179" s="664"/>
      <c r="AJ179" s="10"/>
    </row>
    <row r="180" spans="1:36" ht="17.25" customHeight="1" x14ac:dyDescent="0.15">
      <c r="A180" s="7"/>
      <c r="B180" s="675" t="str">
        <f>IF(ISBLANK(発行依頼書!C179),"",発行依頼書!C179)</f>
        <v/>
      </c>
      <c r="C180" s="676"/>
      <c r="D180" s="676"/>
      <c r="E180" s="676"/>
      <c r="F180" s="676"/>
      <c r="G180" s="676"/>
      <c r="H180" s="677"/>
      <c r="I180" s="674" t="str">
        <f>IF(ISBLANK(発行依頼書!L179),"",TEXT(発行依頼書!L179,"M/D"))</f>
        <v/>
      </c>
      <c r="J180" s="672"/>
      <c r="K180" s="672" t="str">
        <f>IF(ISBLANK(発行依頼書!M179),"",TEXT(発行依頼書!M179,"M/D"))</f>
        <v/>
      </c>
      <c r="L180" s="672"/>
      <c r="M180" s="672" t="str">
        <f>IF(ISBLANK(発行依頼書!N179),"",TEXT(発行依頼書!N179,"M/D"))</f>
        <v/>
      </c>
      <c r="N180" s="672"/>
      <c r="O180" s="672" t="str">
        <f>IF(ISBLANK(発行依頼書!O179),"",TEXT(発行依頼書!O179,"M/D"))</f>
        <v/>
      </c>
      <c r="P180" s="672"/>
      <c r="Q180" s="672" t="str">
        <f>IF(ISBLANK(発行依頼書!P179),"",TEXT(発行依頼書!P179,"M/D"))</f>
        <v/>
      </c>
      <c r="R180" s="672"/>
      <c r="S180" s="672" t="str">
        <f>IF(ISBLANK(発行依頼書!Q179),"",TEXT(発行依頼書!Q179,"M/D"))</f>
        <v/>
      </c>
      <c r="T180" s="672"/>
      <c r="U180" s="672" t="str">
        <f>IF(ISBLANK(発行依頼書!R179),"",TEXT(発行依頼書!R179,"M/D"))</f>
        <v/>
      </c>
      <c r="V180" s="672"/>
      <c r="W180" s="672" t="str">
        <f>IF(ISBLANK(発行依頼書!S179),"",TEXT(発行依頼書!S179,"M/D"))</f>
        <v/>
      </c>
      <c r="X180" s="672"/>
      <c r="Y180" s="672" t="str">
        <f>IF(ISBLANK(発行依頼書!T179),"",TEXT(発行依頼書!T179,"M/D"))</f>
        <v/>
      </c>
      <c r="Z180" s="672"/>
      <c r="AA180" s="672" t="str">
        <f>IF(ISBLANK(発行依頼書!U179),"",TEXT(発行依頼書!U179,"M/D"))</f>
        <v/>
      </c>
      <c r="AB180" s="673"/>
      <c r="AC180" s="674"/>
      <c r="AD180" s="672"/>
      <c r="AE180" s="673"/>
      <c r="AF180" s="667" t="str">
        <f>IF(ISBLANK(発行依頼書!I179),"",発行依頼書!I179)</f>
        <v/>
      </c>
      <c r="AG180" s="668"/>
      <c r="AH180" s="668"/>
      <c r="AI180" s="669"/>
      <c r="AJ180" s="10"/>
    </row>
    <row r="181" spans="1:36" ht="17.25" customHeight="1" x14ac:dyDescent="0.15">
      <c r="A181" s="7"/>
      <c r="B181" s="670" t="str">
        <f>IF(ISBLANK(発行依頼書!F179),"",発行依頼書!F179)</f>
        <v/>
      </c>
      <c r="C181" s="663"/>
      <c r="D181" s="663"/>
      <c r="E181" s="663"/>
      <c r="F181" s="663"/>
      <c r="G181" s="663"/>
      <c r="H181" s="671"/>
      <c r="I181" s="680" t="str">
        <f>IF(ISBLANK(発行依頼書!L180),"",発行依頼書!L180)</f>
        <v/>
      </c>
      <c r="J181" s="678"/>
      <c r="K181" s="678" t="str">
        <f>IF(ISBLANK(発行依頼書!M180),"",発行依頼書!M180)</f>
        <v/>
      </c>
      <c r="L181" s="678"/>
      <c r="M181" s="678" t="str">
        <f>IF(ISBLANK(発行依頼書!N180),"",発行依頼書!N180)</f>
        <v/>
      </c>
      <c r="N181" s="678"/>
      <c r="O181" s="678" t="str">
        <f>IF(ISBLANK(発行依頼書!O180),"",発行依頼書!O180)</f>
        <v/>
      </c>
      <c r="P181" s="678"/>
      <c r="Q181" s="678" t="str">
        <f>IF(ISBLANK(発行依頼書!P180),"",発行依頼書!P180)</f>
        <v/>
      </c>
      <c r="R181" s="678"/>
      <c r="S181" s="678" t="str">
        <f>IF(ISBLANK(発行依頼書!Q180),"",発行依頼書!Q180)</f>
        <v/>
      </c>
      <c r="T181" s="678"/>
      <c r="U181" s="678" t="str">
        <f>IF(ISBLANK(発行依頼書!R180),"",発行依頼書!R180)</f>
        <v/>
      </c>
      <c r="V181" s="678"/>
      <c r="W181" s="678" t="str">
        <f>IF(ISBLANK(発行依頼書!S180),"",発行依頼書!S180)</f>
        <v/>
      </c>
      <c r="X181" s="678"/>
      <c r="Y181" s="678" t="str">
        <f>IF(ISBLANK(発行依頼書!T180),"",発行依頼書!T180)</f>
        <v/>
      </c>
      <c r="Z181" s="678"/>
      <c r="AA181" s="678" t="str">
        <f>IF(ISBLANK(発行依頼書!U180),"",発行依頼書!U180)</f>
        <v/>
      </c>
      <c r="AB181" s="679"/>
      <c r="AC181" s="680" t="str">
        <f>IF(ISBLANK(発行依頼書!W180),"",発行依頼書!W180)</f>
        <v/>
      </c>
      <c r="AD181" s="678"/>
      <c r="AE181" s="679"/>
      <c r="AF181" s="662" t="str">
        <f>IF(ISBLANK(発行依頼書!X179),"",発行依頼書!X179)</f>
        <v/>
      </c>
      <c r="AG181" s="663"/>
      <c r="AH181" s="663"/>
      <c r="AI181" s="664"/>
      <c r="AJ181" s="10"/>
    </row>
    <row r="182" spans="1:36" ht="17.25" customHeight="1" x14ac:dyDescent="0.15">
      <c r="A182" s="7"/>
      <c r="B182" s="675" t="str">
        <f>IF(ISBLANK(発行依頼書!C181),"",発行依頼書!C181)</f>
        <v/>
      </c>
      <c r="C182" s="676"/>
      <c r="D182" s="676"/>
      <c r="E182" s="676"/>
      <c r="F182" s="676"/>
      <c r="G182" s="676"/>
      <c r="H182" s="677"/>
      <c r="I182" s="674" t="str">
        <f>IF(ISBLANK(発行依頼書!L181),"",TEXT(発行依頼書!L181,"M/D"))</f>
        <v/>
      </c>
      <c r="J182" s="672"/>
      <c r="K182" s="672" t="str">
        <f>IF(ISBLANK(発行依頼書!M181),"",TEXT(発行依頼書!M181,"M/D"))</f>
        <v/>
      </c>
      <c r="L182" s="672"/>
      <c r="M182" s="672" t="str">
        <f>IF(ISBLANK(発行依頼書!N181),"",TEXT(発行依頼書!N181,"M/D"))</f>
        <v/>
      </c>
      <c r="N182" s="672"/>
      <c r="O182" s="672" t="str">
        <f>IF(ISBLANK(発行依頼書!O181),"",TEXT(発行依頼書!O181,"M/D"))</f>
        <v/>
      </c>
      <c r="P182" s="672"/>
      <c r="Q182" s="672" t="str">
        <f>IF(ISBLANK(発行依頼書!P181),"",TEXT(発行依頼書!P181,"M/D"))</f>
        <v/>
      </c>
      <c r="R182" s="672"/>
      <c r="S182" s="672" t="str">
        <f>IF(ISBLANK(発行依頼書!Q181),"",TEXT(発行依頼書!Q181,"M/D"))</f>
        <v/>
      </c>
      <c r="T182" s="672"/>
      <c r="U182" s="672" t="str">
        <f>IF(ISBLANK(発行依頼書!R181),"",TEXT(発行依頼書!R181,"M/D"))</f>
        <v/>
      </c>
      <c r="V182" s="672"/>
      <c r="W182" s="672" t="str">
        <f>IF(ISBLANK(発行依頼書!S181),"",TEXT(発行依頼書!S181,"M/D"))</f>
        <v/>
      </c>
      <c r="X182" s="672"/>
      <c r="Y182" s="672" t="str">
        <f>IF(ISBLANK(発行依頼書!T181),"",TEXT(発行依頼書!T181,"M/D"))</f>
        <v/>
      </c>
      <c r="Z182" s="672"/>
      <c r="AA182" s="672" t="str">
        <f>IF(ISBLANK(発行依頼書!U181),"",TEXT(発行依頼書!U181,"M/D"))</f>
        <v/>
      </c>
      <c r="AB182" s="673"/>
      <c r="AC182" s="674"/>
      <c r="AD182" s="672"/>
      <c r="AE182" s="673"/>
      <c r="AF182" s="667" t="str">
        <f>IF(ISBLANK(発行依頼書!I181),"",発行依頼書!I181)</f>
        <v/>
      </c>
      <c r="AG182" s="668"/>
      <c r="AH182" s="668"/>
      <c r="AI182" s="669"/>
      <c r="AJ182" s="10"/>
    </row>
    <row r="183" spans="1:36" ht="17.25" customHeight="1" x14ac:dyDescent="0.15">
      <c r="A183" s="7"/>
      <c r="B183" s="670" t="str">
        <f>IF(ISBLANK(発行依頼書!F181),"",発行依頼書!F181)</f>
        <v/>
      </c>
      <c r="C183" s="663"/>
      <c r="D183" s="663"/>
      <c r="E183" s="663"/>
      <c r="F183" s="663"/>
      <c r="G183" s="663"/>
      <c r="H183" s="671"/>
      <c r="I183" s="680" t="str">
        <f>IF(ISBLANK(発行依頼書!L182),"",発行依頼書!L182)</f>
        <v/>
      </c>
      <c r="J183" s="678"/>
      <c r="K183" s="678" t="str">
        <f>IF(ISBLANK(発行依頼書!M182),"",発行依頼書!M182)</f>
        <v/>
      </c>
      <c r="L183" s="678"/>
      <c r="M183" s="678" t="str">
        <f>IF(ISBLANK(発行依頼書!N182),"",発行依頼書!N182)</f>
        <v/>
      </c>
      <c r="N183" s="678"/>
      <c r="O183" s="678" t="str">
        <f>IF(ISBLANK(発行依頼書!O182),"",発行依頼書!O182)</f>
        <v/>
      </c>
      <c r="P183" s="678"/>
      <c r="Q183" s="678" t="str">
        <f>IF(ISBLANK(発行依頼書!P182),"",発行依頼書!P182)</f>
        <v/>
      </c>
      <c r="R183" s="678"/>
      <c r="S183" s="678" t="str">
        <f>IF(ISBLANK(発行依頼書!Q182),"",発行依頼書!Q182)</f>
        <v/>
      </c>
      <c r="T183" s="678"/>
      <c r="U183" s="678" t="str">
        <f>IF(ISBLANK(発行依頼書!R182),"",発行依頼書!R182)</f>
        <v/>
      </c>
      <c r="V183" s="678"/>
      <c r="W183" s="678" t="str">
        <f>IF(ISBLANK(発行依頼書!S182),"",発行依頼書!S182)</f>
        <v/>
      </c>
      <c r="X183" s="678"/>
      <c r="Y183" s="678" t="str">
        <f>IF(ISBLANK(発行依頼書!T182),"",発行依頼書!T182)</f>
        <v/>
      </c>
      <c r="Z183" s="678"/>
      <c r="AA183" s="678" t="str">
        <f>IF(ISBLANK(発行依頼書!U182),"",発行依頼書!U182)</f>
        <v/>
      </c>
      <c r="AB183" s="679"/>
      <c r="AC183" s="680" t="str">
        <f>IF(ISBLANK(発行依頼書!W182),"",発行依頼書!W182)</f>
        <v/>
      </c>
      <c r="AD183" s="678"/>
      <c r="AE183" s="679"/>
      <c r="AF183" s="662" t="str">
        <f>IF(ISBLANK(発行依頼書!X181),"",発行依頼書!X181)</f>
        <v/>
      </c>
      <c r="AG183" s="663"/>
      <c r="AH183" s="663"/>
      <c r="AI183" s="664"/>
      <c r="AJ183" s="10"/>
    </row>
    <row r="184" spans="1:36" ht="17.25" customHeight="1" x14ac:dyDescent="0.15">
      <c r="A184" s="7"/>
      <c r="B184" s="675" t="str">
        <f>IF(ISBLANK(発行依頼書!C183),"",発行依頼書!C183)</f>
        <v/>
      </c>
      <c r="C184" s="676"/>
      <c r="D184" s="676"/>
      <c r="E184" s="676"/>
      <c r="F184" s="676"/>
      <c r="G184" s="676"/>
      <c r="H184" s="677"/>
      <c r="I184" s="674" t="str">
        <f>IF(ISBLANK(発行依頼書!L183),"",TEXT(発行依頼書!L183,"M/D"))</f>
        <v/>
      </c>
      <c r="J184" s="672"/>
      <c r="K184" s="672" t="str">
        <f>IF(ISBLANK(発行依頼書!M183),"",TEXT(発行依頼書!M183,"M/D"))</f>
        <v/>
      </c>
      <c r="L184" s="672"/>
      <c r="M184" s="672" t="str">
        <f>IF(ISBLANK(発行依頼書!N183),"",TEXT(発行依頼書!N183,"M/D"))</f>
        <v/>
      </c>
      <c r="N184" s="672"/>
      <c r="O184" s="672" t="str">
        <f>IF(ISBLANK(発行依頼書!O183),"",TEXT(発行依頼書!O183,"M/D"))</f>
        <v/>
      </c>
      <c r="P184" s="672"/>
      <c r="Q184" s="672" t="str">
        <f>IF(ISBLANK(発行依頼書!P183),"",TEXT(発行依頼書!P183,"M/D"))</f>
        <v/>
      </c>
      <c r="R184" s="672"/>
      <c r="S184" s="672" t="str">
        <f>IF(ISBLANK(発行依頼書!Q183),"",TEXT(発行依頼書!Q183,"M/D"))</f>
        <v/>
      </c>
      <c r="T184" s="672"/>
      <c r="U184" s="672" t="str">
        <f>IF(ISBLANK(発行依頼書!R183),"",TEXT(発行依頼書!R183,"M/D"))</f>
        <v/>
      </c>
      <c r="V184" s="672"/>
      <c r="W184" s="672" t="str">
        <f>IF(ISBLANK(発行依頼書!S183),"",TEXT(発行依頼書!S183,"M/D"))</f>
        <v/>
      </c>
      <c r="X184" s="672"/>
      <c r="Y184" s="672" t="str">
        <f>IF(ISBLANK(発行依頼書!T183),"",TEXT(発行依頼書!T183,"M/D"))</f>
        <v/>
      </c>
      <c r="Z184" s="672"/>
      <c r="AA184" s="672" t="str">
        <f>IF(ISBLANK(発行依頼書!U183),"",TEXT(発行依頼書!U183,"M/D"))</f>
        <v/>
      </c>
      <c r="AB184" s="673"/>
      <c r="AC184" s="674"/>
      <c r="AD184" s="672"/>
      <c r="AE184" s="673"/>
      <c r="AF184" s="667" t="str">
        <f>IF(ISBLANK(発行依頼書!I183),"",発行依頼書!I183)</f>
        <v/>
      </c>
      <c r="AG184" s="668"/>
      <c r="AH184" s="668"/>
      <c r="AI184" s="669"/>
      <c r="AJ184" s="10"/>
    </row>
    <row r="185" spans="1:36" ht="17.25" customHeight="1" x14ac:dyDescent="0.15">
      <c r="A185" s="7"/>
      <c r="B185" s="670" t="str">
        <f>IF(ISBLANK(発行依頼書!F183),"",発行依頼書!F183)</f>
        <v/>
      </c>
      <c r="C185" s="663"/>
      <c r="D185" s="663"/>
      <c r="E185" s="663"/>
      <c r="F185" s="663"/>
      <c r="G185" s="663"/>
      <c r="H185" s="671"/>
      <c r="I185" s="680" t="str">
        <f>IF(ISBLANK(発行依頼書!L184),"",発行依頼書!L184)</f>
        <v/>
      </c>
      <c r="J185" s="678"/>
      <c r="K185" s="678" t="str">
        <f>IF(ISBLANK(発行依頼書!M184),"",発行依頼書!M184)</f>
        <v/>
      </c>
      <c r="L185" s="678"/>
      <c r="M185" s="678" t="str">
        <f>IF(ISBLANK(発行依頼書!N184),"",発行依頼書!N184)</f>
        <v/>
      </c>
      <c r="N185" s="678"/>
      <c r="O185" s="678" t="str">
        <f>IF(ISBLANK(発行依頼書!O184),"",発行依頼書!O184)</f>
        <v/>
      </c>
      <c r="P185" s="678"/>
      <c r="Q185" s="678" t="str">
        <f>IF(ISBLANK(発行依頼書!P184),"",発行依頼書!P184)</f>
        <v/>
      </c>
      <c r="R185" s="678"/>
      <c r="S185" s="678" t="str">
        <f>IF(ISBLANK(発行依頼書!Q184),"",発行依頼書!Q184)</f>
        <v/>
      </c>
      <c r="T185" s="678"/>
      <c r="U185" s="678" t="str">
        <f>IF(ISBLANK(発行依頼書!R184),"",発行依頼書!R184)</f>
        <v/>
      </c>
      <c r="V185" s="678"/>
      <c r="W185" s="678" t="str">
        <f>IF(ISBLANK(発行依頼書!S184),"",発行依頼書!S184)</f>
        <v/>
      </c>
      <c r="X185" s="678"/>
      <c r="Y185" s="678" t="str">
        <f>IF(ISBLANK(発行依頼書!T184),"",発行依頼書!T184)</f>
        <v/>
      </c>
      <c r="Z185" s="678"/>
      <c r="AA185" s="678" t="str">
        <f>IF(ISBLANK(発行依頼書!U184),"",発行依頼書!U184)</f>
        <v/>
      </c>
      <c r="AB185" s="679"/>
      <c r="AC185" s="680" t="str">
        <f>IF(ISBLANK(発行依頼書!W184),"",発行依頼書!W184)</f>
        <v/>
      </c>
      <c r="AD185" s="678"/>
      <c r="AE185" s="679"/>
      <c r="AF185" s="662" t="str">
        <f>IF(ISBLANK(発行依頼書!X183),"",発行依頼書!X183)</f>
        <v/>
      </c>
      <c r="AG185" s="663"/>
      <c r="AH185" s="663"/>
      <c r="AI185" s="664"/>
      <c r="AJ185" s="10"/>
    </row>
    <row r="186" spans="1:36" ht="17.25" customHeight="1" x14ac:dyDescent="0.15">
      <c r="A186" s="7"/>
      <c r="B186" s="675" t="str">
        <f>IF(ISBLANK(発行依頼書!C185),"",発行依頼書!C185)</f>
        <v/>
      </c>
      <c r="C186" s="676"/>
      <c r="D186" s="676"/>
      <c r="E186" s="676"/>
      <c r="F186" s="676"/>
      <c r="G186" s="676"/>
      <c r="H186" s="677"/>
      <c r="I186" s="674" t="str">
        <f>IF(ISBLANK(発行依頼書!L185),"",TEXT(発行依頼書!L185,"M/D"))</f>
        <v/>
      </c>
      <c r="J186" s="672"/>
      <c r="K186" s="672" t="str">
        <f>IF(ISBLANK(発行依頼書!M185),"",TEXT(発行依頼書!M185,"M/D"))</f>
        <v/>
      </c>
      <c r="L186" s="672"/>
      <c r="M186" s="672" t="str">
        <f>IF(ISBLANK(発行依頼書!N185),"",TEXT(発行依頼書!N185,"M/D"))</f>
        <v/>
      </c>
      <c r="N186" s="672"/>
      <c r="O186" s="672" t="str">
        <f>IF(ISBLANK(発行依頼書!O185),"",TEXT(発行依頼書!O185,"M/D"))</f>
        <v/>
      </c>
      <c r="P186" s="672"/>
      <c r="Q186" s="672" t="str">
        <f>IF(ISBLANK(発行依頼書!P185),"",TEXT(発行依頼書!P185,"M/D"))</f>
        <v/>
      </c>
      <c r="R186" s="672"/>
      <c r="S186" s="672" t="str">
        <f>IF(ISBLANK(発行依頼書!Q185),"",TEXT(発行依頼書!Q185,"M/D"))</f>
        <v/>
      </c>
      <c r="T186" s="672"/>
      <c r="U186" s="672" t="str">
        <f>IF(ISBLANK(発行依頼書!R185),"",TEXT(発行依頼書!R185,"M/D"))</f>
        <v/>
      </c>
      <c r="V186" s="672"/>
      <c r="W186" s="672" t="str">
        <f>IF(ISBLANK(発行依頼書!S185),"",TEXT(発行依頼書!S185,"M/D"))</f>
        <v/>
      </c>
      <c r="X186" s="672"/>
      <c r="Y186" s="672" t="str">
        <f>IF(ISBLANK(発行依頼書!T185),"",TEXT(発行依頼書!T185,"M/D"))</f>
        <v/>
      </c>
      <c r="Z186" s="672"/>
      <c r="AA186" s="672" t="str">
        <f>IF(ISBLANK(発行依頼書!U185),"",TEXT(発行依頼書!U185,"M/D"))</f>
        <v/>
      </c>
      <c r="AB186" s="673"/>
      <c r="AC186" s="674"/>
      <c r="AD186" s="672"/>
      <c r="AE186" s="673"/>
      <c r="AF186" s="667" t="str">
        <f>IF(ISBLANK(発行依頼書!I185),"",発行依頼書!I185)</f>
        <v/>
      </c>
      <c r="AG186" s="668"/>
      <c r="AH186" s="668"/>
      <c r="AI186" s="669"/>
      <c r="AJ186" s="10"/>
    </row>
    <row r="187" spans="1:36" ht="17.25" customHeight="1" x14ac:dyDescent="0.15">
      <c r="A187" s="7"/>
      <c r="B187" s="670" t="str">
        <f>IF(ISBLANK(発行依頼書!F185),"",発行依頼書!F185)</f>
        <v/>
      </c>
      <c r="C187" s="663"/>
      <c r="D187" s="663"/>
      <c r="E187" s="663"/>
      <c r="F187" s="663"/>
      <c r="G187" s="663"/>
      <c r="H187" s="671"/>
      <c r="I187" s="680" t="str">
        <f>IF(ISBLANK(発行依頼書!L186),"",発行依頼書!L186)</f>
        <v/>
      </c>
      <c r="J187" s="678"/>
      <c r="K187" s="678" t="str">
        <f>IF(ISBLANK(発行依頼書!M186),"",発行依頼書!M186)</f>
        <v/>
      </c>
      <c r="L187" s="678"/>
      <c r="M187" s="678" t="str">
        <f>IF(ISBLANK(発行依頼書!N186),"",発行依頼書!N186)</f>
        <v/>
      </c>
      <c r="N187" s="678"/>
      <c r="O187" s="678" t="str">
        <f>IF(ISBLANK(発行依頼書!O186),"",発行依頼書!O186)</f>
        <v/>
      </c>
      <c r="P187" s="678"/>
      <c r="Q187" s="678" t="str">
        <f>IF(ISBLANK(発行依頼書!P186),"",発行依頼書!P186)</f>
        <v/>
      </c>
      <c r="R187" s="678"/>
      <c r="S187" s="678" t="str">
        <f>IF(ISBLANK(発行依頼書!Q186),"",発行依頼書!Q186)</f>
        <v/>
      </c>
      <c r="T187" s="678"/>
      <c r="U187" s="678" t="str">
        <f>IF(ISBLANK(発行依頼書!R186),"",発行依頼書!R186)</f>
        <v/>
      </c>
      <c r="V187" s="678"/>
      <c r="W187" s="678" t="str">
        <f>IF(ISBLANK(発行依頼書!S186),"",発行依頼書!S186)</f>
        <v/>
      </c>
      <c r="X187" s="678"/>
      <c r="Y187" s="678" t="str">
        <f>IF(ISBLANK(発行依頼書!T186),"",発行依頼書!T186)</f>
        <v/>
      </c>
      <c r="Z187" s="678"/>
      <c r="AA187" s="678" t="str">
        <f>IF(ISBLANK(発行依頼書!U186),"",発行依頼書!U186)</f>
        <v/>
      </c>
      <c r="AB187" s="679"/>
      <c r="AC187" s="680" t="str">
        <f>IF(ISBLANK(発行依頼書!W186),"",発行依頼書!W186)</f>
        <v/>
      </c>
      <c r="AD187" s="678"/>
      <c r="AE187" s="679"/>
      <c r="AF187" s="662" t="str">
        <f>IF(ISBLANK(発行依頼書!X185),"",発行依頼書!X185)</f>
        <v/>
      </c>
      <c r="AG187" s="663"/>
      <c r="AH187" s="663"/>
      <c r="AI187" s="664"/>
      <c r="AJ187" s="10"/>
    </row>
    <row r="188" spans="1:36" ht="17.25" customHeight="1" x14ac:dyDescent="0.15">
      <c r="A188" s="7"/>
      <c r="B188" s="675" t="str">
        <f>IF(ISBLANK(発行依頼書!C187),"",発行依頼書!C187)</f>
        <v/>
      </c>
      <c r="C188" s="676"/>
      <c r="D188" s="676"/>
      <c r="E188" s="676"/>
      <c r="F188" s="676"/>
      <c r="G188" s="676"/>
      <c r="H188" s="677"/>
      <c r="I188" s="674" t="str">
        <f>IF(ISBLANK(発行依頼書!L187),"",TEXT(発行依頼書!L187,"M/D"))</f>
        <v/>
      </c>
      <c r="J188" s="672"/>
      <c r="K188" s="672" t="str">
        <f>IF(ISBLANK(発行依頼書!M187),"",TEXT(発行依頼書!M187,"M/D"))</f>
        <v/>
      </c>
      <c r="L188" s="672"/>
      <c r="M188" s="672" t="str">
        <f>IF(ISBLANK(発行依頼書!N187),"",TEXT(発行依頼書!N187,"M/D"))</f>
        <v/>
      </c>
      <c r="N188" s="672"/>
      <c r="O188" s="672" t="str">
        <f>IF(ISBLANK(発行依頼書!O187),"",TEXT(発行依頼書!O187,"M/D"))</f>
        <v/>
      </c>
      <c r="P188" s="672"/>
      <c r="Q188" s="672" t="str">
        <f>IF(ISBLANK(発行依頼書!P187),"",TEXT(発行依頼書!P187,"M/D"))</f>
        <v/>
      </c>
      <c r="R188" s="672"/>
      <c r="S188" s="672" t="str">
        <f>IF(ISBLANK(発行依頼書!Q187),"",TEXT(発行依頼書!Q187,"M/D"))</f>
        <v/>
      </c>
      <c r="T188" s="672"/>
      <c r="U188" s="672" t="str">
        <f>IF(ISBLANK(発行依頼書!R187),"",TEXT(発行依頼書!R187,"M/D"))</f>
        <v/>
      </c>
      <c r="V188" s="672"/>
      <c r="W188" s="672" t="str">
        <f>IF(ISBLANK(発行依頼書!S187),"",TEXT(発行依頼書!S187,"M/D"))</f>
        <v/>
      </c>
      <c r="X188" s="672"/>
      <c r="Y188" s="672" t="str">
        <f>IF(ISBLANK(発行依頼書!T187),"",TEXT(発行依頼書!T187,"M/D"))</f>
        <v/>
      </c>
      <c r="Z188" s="672"/>
      <c r="AA188" s="672" t="str">
        <f>IF(ISBLANK(発行依頼書!U187),"",TEXT(発行依頼書!U187,"M/D"))</f>
        <v/>
      </c>
      <c r="AB188" s="673"/>
      <c r="AC188" s="674"/>
      <c r="AD188" s="672"/>
      <c r="AE188" s="673"/>
      <c r="AF188" s="667" t="str">
        <f>IF(ISBLANK(発行依頼書!I187),"",発行依頼書!I187)</f>
        <v/>
      </c>
      <c r="AG188" s="668"/>
      <c r="AH188" s="668"/>
      <c r="AI188" s="669"/>
      <c r="AJ188" s="10"/>
    </row>
    <row r="189" spans="1:36" ht="17.25" customHeight="1" x14ac:dyDescent="0.15">
      <c r="A189" s="7"/>
      <c r="B189" s="670" t="str">
        <f>IF(ISBLANK(発行依頼書!F187),"",発行依頼書!F187)</f>
        <v/>
      </c>
      <c r="C189" s="663"/>
      <c r="D189" s="663"/>
      <c r="E189" s="663"/>
      <c r="F189" s="663"/>
      <c r="G189" s="663"/>
      <c r="H189" s="671"/>
      <c r="I189" s="680" t="str">
        <f>IF(ISBLANK(発行依頼書!L188),"",発行依頼書!L188)</f>
        <v/>
      </c>
      <c r="J189" s="678"/>
      <c r="K189" s="678" t="str">
        <f>IF(ISBLANK(発行依頼書!M188),"",発行依頼書!M188)</f>
        <v/>
      </c>
      <c r="L189" s="678"/>
      <c r="M189" s="678" t="str">
        <f>IF(ISBLANK(発行依頼書!N188),"",発行依頼書!N188)</f>
        <v/>
      </c>
      <c r="N189" s="678"/>
      <c r="O189" s="678" t="str">
        <f>IF(ISBLANK(発行依頼書!O188),"",発行依頼書!O188)</f>
        <v/>
      </c>
      <c r="P189" s="678"/>
      <c r="Q189" s="678" t="str">
        <f>IF(ISBLANK(発行依頼書!P188),"",発行依頼書!P188)</f>
        <v/>
      </c>
      <c r="R189" s="678"/>
      <c r="S189" s="678" t="str">
        <f>IF(ISBLANK(発行依頼書!Q188),"",発行依頼書!Q188)</f>
        <v/>
      </c>
      <c r="T189" s="678"/>
      <c r="U189" s="678" t="str">
        <f>IF(ISBLANK(発行依頼書!R188),"",発行依頼書!R188)</f>
        <v/>
      </c>
      <c r="V189" s="678"/>
      <c r="W189" s="678" t="str">
        <f>IF(ISBLANK(発行依頼書!S188),"",発行依頼書!S188)</f>
        <v/>
      </c>
      <c r="X189" s="678"/>
      <c r="Y189" s="678" t="str">
        <f>IF(ISBLANK(発行依頼書!T188),"",発行依頼書!T188)</f>
        <v/>
      </c>
      <c r="Z189" s="678"/>
      <c r="AA189" s="678" t="str">
        <f>IF(ISBLANK(発行依頼書!U188),"",発行依頼書!U188)</f>
        <v/>
      </c>
      <c r="AB189" s="679"/>
      <c r="AC189" s="680" t="str">
        <f>IF(ISBLANK(発行依頼書!W188),"",発行依頼書!W188)</f>
        <v/>
      </c>
      <c r="AD189" s="678"/>
      <c r="AE189" s="679"/>
      <c r="AF189" s="662" t="str">
        <f>IF(ISBLANK(発行依頼書!X187),"",発行依頼書!X187)</f>
        <v/>
      </c>
      <c r="AG189" s="663"/>
      <c r="AH189" s="663"/>
      <c r="AI189" s="664"/>
      <c r="AJ189" s="10"/>
    </row>
    <row r="190" spans="1:36" ht="17.25" customHeight="1" x14ac:dyDescent="0.15">
      <c r="A190" s="7"/>
      <c r="B190" s="675" t="str">
        <f>IF(ISBLANK(発行依頼書!C189),"",発行依頼書!C189)</f>
        <v/>
      </c>
      <c r="C190" s="676"/>
      <c r="D190" s="676"/>
      <c r="E190" s="676"/>
      <c r="F190" s="676"/>
      <c r="G190" s="676"/>
      <c r="H190" s="677"/>
      <c r="I190" s="674" t="str">
        <f>IF(ISBLANK(発行依頼書!L189),"",TEXT(発行依頼書!L189,"M/D"))</f>
        <v/>
      </c>
      <c r="J190" s="672"/>
      <c r="K190" s="672" t="str">
        <f>IF(ISBLANK(発行依頼書!M189),"",TEXT(発行依頼書!M189,"M/D"))</f>
        <v/>
      </c>
      <c r="L190" s="672"/>
      <c r="M190" s="672" t="str">
        <f>IF(ISBLANK(発行依頼書!N189),"",TEXT(発行依頼書!N189,"M/D"))</f>
        <v/>
      </c>
      <c r="N190" s="672"/>
      <c r="O190" s="672" t="str">
        <f>IF(ISBLANK(発行依頼書!O189),"",TEXT(発行依頼書!O189,"M/D"))</f>
        <v/>
      </c>
      <c r="P190" s="672"/>
      <c r="Q190" s="672" t="str">
        <f>IF(ISBLANK(発行依頼書!P189),"",TEXT(発行依頼書!P189,"M/D"))</f>
        <v/>
      </c>
      <c r="R190" s="672"/>
      <c r="S190" s="672" t="str">
        <f>IF(ISBLANK(発行依頼書!Q189),"",TEXT(発行依頼書!Q189,"M/D"))</f>
        <v/>
      </c>
      <c r="T190" s="672"/>
      <c r="U190" s="672" t="str">
        <f>IF(ISBLANK(発行依頼書!R189),"",TEXT(発行依頼書!R189,"M/D"))</f>
        <v/>
      </c>
      <c r="V190" s="672"/>
      <c r="W190" s="672" t="str">
        <f>IF(ISBLANK(発行依頼書!S189),"",TEXT(発行依頼書!S189,"M/D"))</f>
        <v/>
      </c>
      <c r="X190" s="672"/>
      <c r="Y190" s="672" t="str">
        <f>IF(ISBLANK(発行依頼書!T189),"",TEXT(発行依頼書!T189,"M/D"))</f>
        <v/>
      </c>
      <c r="Z190" s="672"/>
      <c r="AA190" s="672" t="str">
        <f>IF(ISBLANK(発行依頼書!U189),"",TEXT(発行依頼書!U189,"M/D"))</f>
        <v/>
      </c>
      <c r="AB190" s="673"/>
      <c r="AC190" s="674"/>
      <c r="AD190" s="672"/>
      <c r="AE190" s="673"/>
      <c r="AF190" s="667" t="str">
        <f>IF(ISBLANK(発行依頼書!I189),"",発行依頼書!I189)</f>
        <v/>
      </c>
      <c r="AG190" s="668"/>
      <c r="AH190" s="668"/>
      <c r="AI190" s="669"/>
      <c r="AJ190" s="10"/>
    </row>
    <row r="191" spans="1:36" ht="17.25" customHeight="1" x14ac:dyDescent="0.15">
      <c r="A191" s="7"/>
      <c r="B191" s="670" t="str">
        <f>IF(ISBLANK(発行依頼書!F189),"",発行依頼書!F189)</f>
        <v/>
      </c>
      <c r="C191" s="663"/>
      <c r="D191" s="663"/>
      <c r="E191" s="663"/>
      <c r="F191" s="663"/>
      <c r="G191" s="663"/>
      <c r="H191" s="671"/>
      <c r="I191" s="680" t="str">
        <f>IF(ISBLANK(発行依頼書!L190),"",発行依頼書!L190)</f>
        <v/>
      </c>
      <c r="J191" s="678"/>
      <c r="K191" s="678" t="str">
        <f>IF(ISBLANK(発行依頼書!M190),"",発行依頼書!M190)</f>
        <v/>
      </c>
      <c r="L191" s="678"/>
      <c r="M191" s="678" t="str">
        <f>IF(ISBLANK(発行依頼書!N190),"",発行依頼書!N190)</f>
        <v/>
      </c>
      <c r="N191" s="678"/>
      <c r="O191" s="678" t="str">
        <f>IF(ISBLANK(発行依頼書!O190),"",発行依頼書!O190)</f>
        <v/>
      </c>
      <c r="P191" s="678"/>
      <c r="Q191" s="678" t="str">
        <f>IF(ISBLANK(発行依頼書!P190),"",発行依頼書!P190)</f>
        <v/>
      </c>
      <c r="R191" s="678"/>
      <c r="S191" s="678" t="str">
        <f>IF(ISBLANK(発行依頼書!Q190),"",発行依頼書!Q190)</f>
        <v/>
      </c>
      <c r="T191" s="678"/>
      <c r="U191" s="678" t="str">
        <f>IF(ISBLANK(発行依頼書!R190),"",発行依頼書!R190)</f>
        <v/>
      </c>
      <c r="V191" s="678"/>
      <c r="W191" s="678" t="str">
        <f>IF(ISBLANK(発行依頼書!S190),"",発行依頼書!S190)</f>
        <v/>
      </c>
      <c r="X191" s="678"/>
      <c r="Y191" s="678" t="str">
        <f>IF(ISBLANK(発行依頼書!T190),"",発行依頼書!T190)</f>
        <v/>
      </c>
      <c r="Z191" s="678"/>
      <c r="AA191" s="678" t="str">
        <f>IF(ISBLANK(発行依頼書!U190),"",発行依頼書!U190)</f>
        <v/>
      </c>
      <c r="AB191" s="679"/>
      <c r="AC191" s="680" t="str">
        <f>IF(ISBLANK(発行依頼書!W190),"",発行依頼書!W190)</f>
        <v/>
      </c>
      <c r="AD191" s="678"/>
      <c r="AE191" s="679"/>
      <c r="AF191" s="662" t="str">
        <f>IF(ISBLANK(発行依頼書!X189),"",発行依頼書!X189)</f>
        <v/>
      </c>
      <c r="AG191" s="663"/>
      <c r="AH191" s="663"/>
      <c r="AI191" s="664"/>
      <c r="AJ191" s="10"/>
    </row>
    <row r="192" spans="1:36" ht="17.25" customHeight="1" x14ac:dyDescent="0.15">
      <c r="A192" s="7"/>
      <c r="B192" s="675" t="str">
        <f>IF(ISBLANK(発行依頼書!C191),"",発行依頼書!C191)</f>
        <v/>
      </c>
      <c r="C192" s="676"/>
      <c r="D192" s="676"/>
      <c r="E192" s="676"/>
      <c r="F192" s="676"/>
      <c r="G192" s="676"/>
      <c r="H192" s="677"/>
      <c r="I192" s="674" t="str">
        <f>IF(ISBLANK(発行依頼書!L191),"",TEXT(発行依頼書!L191,"M/D"))</f>
        <v/>
      </c>
      <c r="J192" s="672"/>
      <c r="K192" s="672" t="str">
        <f>IF(ISBLANK(発行依頼書!M191),"",TEXT(発行依頼書!M191,"M/D"))</f>
        <v/>
      </c>
      <c r="L192" s="672"/>
      <c r="M192" s="672" t="str">
        <f>IF(ISBLANK(発行依頼書!N191),"",TEXT(発行依頼書!N191,"M/D"))</f>
        <v/>
      </c>
      <c r="N192" s="672"/>
      <c r="O192" s="672" t="str">
        <f>IF(ISBLANK(発行依頼書!O191),"",TEXT(発行依頼書!O191,"M/D"))</f>
        <v/>
      </c>
      <c r="P192" s="672"/>
      <c r="Q192" s="672" t="str">
        <f>IF(ISBLANK(発行依頼書!P191),"",TEXT(発行依頼書!P191,"M/D"))</f>
        <v/>
      </c>
      <c r="R192" s="672"/>
      <c r="S192" s="672" t="str">
        <f>IF(ISBLANK(発行依頼書!Q191),"",TEXT(発行依頼書!Q191,"M/D"))</f>
        <v/>
      </c>
      <c r="T192" s="672"/>
      <c r="U192" s="672" t="str">
        <f>IF(ISBLANK(発行依頼書!R191),"",TEXT(発行依頼書!R191,"M/D"))</f>
        <v/>
      </c>
      <c r="V192" s="672"/>
      <c r="W192" s="672" t="str">
        <f>IF(ISBLANK(発行依頼書!S191),"",TEXT(発行依頼書!S191,"M/D"))</f>
        <v/>
      </c>
      <c r="X192" s="672"/>
      <c r="Y192" s="672" t="str">
        <f>IF(ISBLANK(発行依頼書!T191),"",TEXT(発行依頼書!T191,"M/D"))</f>
        <v/>
      </c>
      <c r="Z192" s="672"/>
      <c r="AA192" s="672" t="str">
        <f>IF(ISBLANK(発行依頼書!U191),"",TEXT(発行依頼書!U191,"M/D"))</f>
        <v/>
      </c>
      <c r="AB192" s="673"/>
      <c r="AC192" s="674"/>
      <c r="AD192" s="672"/>
      <c r="AE192" s="673"/>
      <c r="AF192" s="667" t="str">
        <f>IF(ISBLANK(発行依頼書!I191),"",発行依頼書!I191)</f>
        <v/>
      </c>
      <c r="AG192" s="668"/>
      <c r="AH192" s="668"/>
      <c r="AI192" s="669"/>
      <c r="AJ192" s="10"/>
    </row>
    <row r="193" spans="1:36" ht="17.25" customHeight="1" x14ac:dyDescent="0.15">
      <c r="A193" s="7"/>
      <c r="B193" s="670" t="str">
        <f>IF(ISBLANK(発行依頼書!F191),"",発行依頼書!F191)</f>
        <v/>
      </c>
      <c r="C193" s="663"/>
      <c r="D193" s="663"/>
      <c r="E193" s="663"/>
      <c r="F193" s="663"/>
      <c r="G193" s="663"/>
      <c r="H193" s="671"/>
      <c r="I193" s="680" t="str">
        <f>IF(ISBLANK(発行依頼書!L192),"",発行依頼書!L192)</f>
        <v/>
      </c>
      <c r="J193" s="678"/>
      <c r="K193" s="678" t="str">
        <f>IF(ISBLANK(発行依頼書!M192),"",発行依頼書!M192)</f>
        <v/>
      </c>
      <c r="L193" s="678"/>
      <c r="M193" s="678" t="str">
        <f>IF(ISBLANK(発行依頼書!N192),"",発行依頼書!N192)</f>
        <v/>
      </c>
      <c r="N193" s="678"/>
      <c r="O193" s="678" t="str">
        <f>IF(ISBLANK(発行依頼書!O192),"",発行依頼書!O192)</f>
        <v/>
      </c>
      <c r="P193" s="678"/>
      <c r="Q193" s="678" t="str">
        <f>IF(ISBLANK(発行依頼書!P192),"",発行依頼書!P192)</f>
        <v/>
      </c>
      <c r="R193" s="678"/>
      <c r="S193" s="678" t="str">
        <f>IF(ISBLANK(発行依頼書!Q192),"",発行依頼書!Q192)</f>
        <v/>
      </c>
      <c r="T193" s="678"/>
      <c r="U193" s="678" t="str">
        <f>IF(ISBLANK(発行依頼書!R192),"",発行依頼書!R192)</f>
        <v/>
      </c>
      <c r="V193" s="678"/>
      <c r="W193" s="678" t="str">
        <f>IF(ISBLANK(発行依頼書!S192),"",発行依頼書!S192)</f>
        <v/>
      </c>
      <c r="X193" s="678"/>
      <c r="Y193" s="678" t="str">
        <f>IF(ISBLANK(発行依頼書!T192),"",発行依頼書!T192)</f>
        <v/>
      </c>
      <c r="Z193" s="678"/>
      <c r="AA193" s="678" t="str">
        <f>IF(ISBLANK(発行依頼書!U192),"",発行依頼書!U192)</f>
        <v/>
      </c>
      <c r="AB193" s="679"/>
      <c r="AC193" s="680" t="str">
        <f>IF(ISBLANK(発行依頼書!W192),"",発行依頼書!W192)</f>
        <v/>
      </c>
      <c r="AD193" s="678"/>
      <c r="AE193" s="679"/>
      <c r="AF193" s="662" t="str">
        <f>IF(ISBLANK(発行依頼書!X191),"",発行依頼書!X191)</f>
        <v/>
      </c>
      <c r="AG193" s="663"/>
      <c r="AH193" s="663"/>
      <c r="AI193" s="664"/>
      <c r="AJ193" s="10"/>
    </row>
    <row r="194" spans="1:36" ht="17.25" customHeight="1" x14ac:dyDescent="0.15">
      <c r="A194" s="7"/>
      <c r="B194" s="665" t="str">
        <f>IF(ISBLANK(発行依頼書!C193),"",発行依頼書!C193)</f>
        <v/>
      </c>
      <c r="C194" s="666"/>
      <c r="D194" s="666"/>
      <c r="E194" s="666"/>
      <c r="F194" s="666"/>
      <c r="G194" s="666"/>
      <c r="H194" s="666"/>
      <c r="I194" s="657" t="str">
        <f>IF(ISBLANK(発行依頼書!L193),"",TEXT(発行依頼書!L193,"M/D"))</f>
        <v/>
      </c>
      <c r="J194" s="655"/>
      <c r="K194" s="654" t="str">
        <f>IF(ISBLANK(発行依頼書!M193),"",TEXT(発行依頼書!M193,"M/D"))</f>
        <v/>
      </c>
      <c r="L194" s="655"/>
      <c r="M194" s="654" t="str">
        <f>IF(ISBLANK(発行依頼書!N193),"",TEXT(発行依頼書!N193,"M/D"))</f>
        <v/>
      </c>
      <c r="N194" s="655"/>
      <c r="O194" s="654" t="str">
        <f>IF(ISBLANK(発行依頼書!O193),"",TEXT(発行依頼書!O193,"M/D"))</f>
        <v/>
      </c>
      <c r="P194" s="655"/>
      <c r="Q194" s="654" t="str">
        <f>IF(ISBLANK(発行依頼書!P193),"",TEXT(発行依頼書!P193,"M/D"))</f>
        <v/>
      </c>
      <c r="R194" s="655"/>
      <c r="S194" s="654" t="str">
        <f>IF(ISBLANK(発行依頼書!Q193),"",TEXT(発行依頼書!Q193,"M/D"))</f>
        <v/>
      </c>
      <c r="T194" s="655"/>
      <c r="U194" s="654" t="str">
        <f>IF(ISBLANK(発行依頼書!R193),"",TEXT(発行依頼書!R193,"M/D"))</f>
        <v/>
      </c>
      <c r="V194" s="655"/>
      <c r="W194" s="654" t="str">
        <f>IF(ISBLANK(発行依頼書!S193),"",TEXT(発行依頼書!S193,"M/D"))</f>
        <v/>
      </c>
      <c r="X194" s="655"/>
      <c r="Y194" s="654" t="str">
        <f>IF(ISBLANK(発行依頼書!T193),"",TEXT(発行依頼書!T193,"M/D"))</f>
        <v/>
      </c>
      <c r="Z194" s="655"/>
      <c r="AA194" s="654" t="str">
        <f>IF(ISBLANK(発行依頼書!U193),"",TEXT(発行依頼書!U193,"M/D"))</f>
        <v/>
      </c>
      <c r="AB194" s="656"/>
      <c r="AC194" s="657"/>
      <c r="AD194" s="658"/>
      <c r="AE194" s="656"/>
      <c r="AF194" s="651" t="str">
        <f>IF(ISBLANK(発行依頼書!I193),"",発行依頼書!I193)</f>
        <v/>
      </c>
      <c r="AG194" s="651"/>
      <c r="AH194" s="651"/>
      <c r="AI194" s="652"/>
      <c r="AJ194" s="10"/>
    </row>
    <row r="195" spans="1:36" ht="17.25" customHeight="1" x14ac:dyDescent="0.15">
      <c r="A195" s="7"/>
      <c r="B195" s="670" t="str">
        <f>IF(ISBLANK(発行依頼書!F193),"",発行依頼書!F193)</f>
        <v/>
      </c>
      <c r="C195" s="663"/>
      <c r="D195" s="663"/>
      <c r="E195" s="663"/>
      <c r="F195" s="663"/>
      <c r="G195" s="663"/>
      <c r="H195" s="671"/>
      <c r="I195" s="680" t="str">
        <f>IF(ISBLANK(発行依頼書!L194),"",発行依頼書!L194)</f>
        <v/>
      </c>
      <c r="J195" s="678"/>
      <c r="K195" s="678" t="str">
        <f>IF(ISBLANK(発行依頼書!M194),"",発行依頼書!M194)</f>
        <v/>
      </c>
      <c r="L195" s="678"/>
      <c r="M195" s="678" t="str">
        <f>IF(ISBLANK(発行依頼書!N194),"",発行依頼書!N194)</f>
        <v/>
      </c>
      <c r="N195" s="678"/>
      <c r="O195" s="678" t="str">
        <f>IF(ISBLANK(発行依頼書!O194),"",発行依頼書!O194)</f>
        <v/>
      </c>
      <c r="P195" s="678"/>
      <c r="Q195" s="678" t="str">
        <f>IF(ISBLANK(発行依頼書!P194),"",発行依頼書!P194)</f>
        <v/>
      </c>
      <c r="R195" s="678"/>
      <c r="S195" s="678" t="str">
        <f>IF(ISBLANK(発行依頼書!Q194),"",発行依頼書!Q194)</f>
        <v/>
      </c>
      <c r="T195" s="678"/>
      <c r="U195" s="678" t="str">
        <f>IF(ISBLANK(発行依頼書!R194),"",発行依頼書!R194)</f>
        <v/>
      </c>
      <c r="V195" s="678"/>
      <c r="W195" s="678" t="str">
        <f>IF(ISBLANK(発行依頼書!S194),"",発行依頼書!S194)</f>
        <v/>
      </c>
      <c r="X195" s="678"/>
      <c r="Y195" s="678" t="str">
        <f>IF(ISBLANK(発行依頼書!T194),"",発行依頼書!T194)</f>
        <v/>
      </c>
      <c r="Z195" s="678"/>
      <c r="AA195" s="678" t="str">
        <f>IF(ISBLANK(発行依頼書!U194),"",発行依頼書!U194)</f>
        <v/>
      </c>
      <c r="AB195" s="679"/>
      <c r="AC195" s="680" t="str">
        <f>IF(ISBLANK(発行依頼書!W194),"",発行依頼書!W194)</f>
        <v/>
      </c>
      <c r="AD195" s="678"/>
      <c r="AE195" s="679"/>
      <c r="AF195" s="662" t="str">
        <f>IF(ISBLANK(発行依頼書!X193),"",発行依頼書!X193)</f>
        <v/>
      </c>
      <c r="AG195" s="663"/>
      <c r="AH195" s="663"/>
      <c r="AI195" s="664"/>
      <c r="AJ195" s="10"/>
    </row>
    <row r="196" spans="1:36" ht="17.25" customHeight="1" x14ac:dyDescent="0.15">
      <c r="A196" s="7"/>
      <c r="B196" s="675" t="str">
        <f>IF(ISBLANK(発行依頼書!C195),"",発行依頼書!C195)</f>
        <v/>
      </c>
      <c r="C196" s="676"/>
      <c r="D196" s="676"/>
      <c r="E196" s="676"/>
      <c r="F196" s="676"/>
      <c r="G196" s="676"/>
      <c r="H196" s="677"/>
      <c r="I196" s="674" t="str">
        <f>IF(ISBLANK(発行依頼書!L195),"",TEXT(発行依頼書!L195,"M/D"))</f>
        <v/>
      </c>
      <c r="J196" s="672"/>
      <c r="K196" s="672" t="str">
        <f>IF(ISBLANK(発行依頼書!M195),"",TEXT(発行依頼書!M195,"M/D"))</f>
        <v/>
      </c>
      <c r="L196" s="672"/>
      <c r="M196" s="672" t="str">
        <f>IF(ISBLANK(発行依頼書!N195),"",TEXT(発行依頼書!N195,"M/D"))</f>
        <v/>
      </c>
      <c r="N196" s="672"/>
      <c r="O196" s="672" t="str">
        <f>IF(ISBLANK(発行依頼書!O195),"",TEXT(発行依頼書!O195,"M/D"))</f>
        <v/>
      </c>
      <c r="P196" s="672"/>
      <c r="Q196" s="672" t="str">
        <f>IF(ISBLANK(発行依頼書!P195),"",TEXT(発行依頼書!P195,"M/D"))</f>
        <v/>
      </c>
      <c r="R196" s="672"/>
      <c r="S196" s="672" t="str">
        <f>IF(ISBLANK(発行依頼書!Q195),"",TEXT(発行依頼書!Q195,"M/D"))</f>
        <v/>
      </c>
      <c r="T196" s="672"/>
      <c r="U196" s="672" t="str">
        <f>IF(ISBLANK(発行依頼書!R195),"",TEXT(発行依頼書!R195,"M/D"))</f>
        <v/>
      </c>
      <c r="V196" s="672"/>
      <c r="W196" s="672" t="str">
        <f>IF(ISBLANK(発行依頼書!S195),"",TEXT(発行依頼書!S195,"M/D"))</f>
        <v/>
      </c>
      <c r="X196" s="672"/>
      <c r="Y196" s="672" t="str">
        <f>IF(ISBLANK(発行依頼書!T195),"",TEXT(発行依頼書!T195,"M/D"))</f>
        <v/>
      </c>
      <c r="Z196" s="672"/>
      <c r="AA196" s="672" t="str">
        <f>IF(ISBLANK(発行依頼書!U195),"",TEXT(発行依頼書!U195,"M/D"))</f>
        <v/>
      </c>
      <c r="AB196" s="673"/>
      <c r="AC196" s="674"/>
      <c r="AD196" s="672"/>
      <c r="AE196" s="673"/>
      <c r="AF196" s="667" t="str">
        <f>IF(ISBLANK(発行依頼書!I195),"",発行依頼書!I195)</f>
        <v/>
      </c>
      <c r="AG196" s="668"/>
      <c r="AH196" s="668"/>
      <c r="AI196" s="669"/>
      <c r="AJ196" s="10"/>
    </row>
    <row r="197" spans="1:36" ht="17.25" customHeight="1" x14ac:dyDescent="0.15">
      <c r="A197" s="7"/>
      <c r="B197" s="670" t="str">
        <f>IF(ISBLANK(発行依頼書!F195),"",発行依頼書!F195)</f>
        <v/>
      </c>
      <c r="C197" s="663"/>
      <c r="D197" s="663"/>
      <c r="E197" s="663"/>
      <c r="F197" s="663"/>
      <c r="G197" s="663"/>
      <c r="H197" s="671"/>
      <c r="I197" s="680" t="str">
        <f>IF(ISBLANK(発行依頼書!L196),"",発行依頼書!L196)</f>
        <v/>
      </c>
      <c r="J197" s="678"/>
      <c r="K197" s="678" t="str">
        <f>IF(ISBLANK(発行依頼書!M196),"",発行依頼書!M196)</f>
        <v/>
      </c>
      <c r="L197" s="678"/>
      <c r="M197" s="678" t="str">
        <f>IF(ISBLANK(発行依頼書!N196),"",発行依頼書!N196)</f>
        <v/>
      </c>
      <c r="N197" s="678"/>
      <c r="O197" s="678" t="str">
        <f>IF(ISBLANK(発行依頼書!O196),"",発行依頼書!O196)</f>
        <v/>
      </c>
      <c r="P197" s="678"/>
      <c r="Q197" s="678" t="str">
        <f>IF(ISBLANK(発行依頼書!P196),"",発行依頼書!P196)</f>
        <v/>
      </c>
      <c r="R197" s="678"/>
      <c r="S197" s="678" t="str">
        <f>IF(ISBLANK(発行依頼書!Q196),"",発行依頼書!Q196)</f>
        <v/>
      </c>
      <c r="T197" s="678"/>
      <c r="U197" s="678" t="str">
        <f>IF(ISBLANK(発行依頼書!R196),"",発行依頼書!R196)</f>
        <v/>
      </c>
      <c r="V197" s="678"/>
      <c r="W197" s="678" t="str">
        <f>IF(ISBLANK(発行依頼書!S196),"",発行依頼書!S196)</f>
        <v/>
      </c>
      <c r="X197" s="678"/>
      <c r="Y197" s="678" t="str">
        <f>IF(ISBLANK(発行依頼書!T196),"",発行依頼書!T196)</f>
        <v/>
      </c>
      <c r="Z197" s="678"/>
      <c r="AA197" s="678" t="str">
        <f>IF(ISBLANK(発行依頼書!U196),"",発行依頼書!U196)</f>
        <v/>
      </c>
      <c r="AB197" s="679"/>
      <c r="AC197" s="680" t="str">
        <f>IF(ISBLANK(発行依頼書!W196),"",発行依頼書!W196)</f>
        <v/>
      </c>
      <c r="AD197" s="678"/>
      <c r="AE197" s="679"/>
      <c r="AF197" s="662" t="str">
        <f>IF(ISBLANK(発行依頼書!X195),"",発行依頼書!X195)</f>
        <v/>
      </c>
      <c r="AG197" s="663"/>
      <c r="AH197" s="663"/>
      <c r="AI197" s="664"/>
      <c r="AJ197" s="10"/>
    </row>
    <row r="198" spans="1:36" ht="17.25" customHeight="1" x14ac:dyDescent="0.15">
      <c r="A198" s="7"/>
      <c r="B198" s="675" t="str">
        <f>IF(ISBLANK(発行依頼書!C197),"",発行依頼書!C197)</f>
        <v/>
      </c>
      <c r="C198" s="676"/>
      <c r="D198" s="676"/>
      <c r="E198" s="676"/>
      <c r="F198" s="676"/>
      <c r="G198" s="676"/>
      <c r="H198" s="677"/>
      <c r="I198" s="674" t="str">
        <f>IF(ISBLANK(発行依頼書!L197),"",TEXT(発行依頼書!L197,"M/D"))</f>
        <v/>
      </c>
      <c r="J198" s="672"/>
      <c r="K198" s="672" t="str">
        <f>IF(ISBLANK(発行依頼書!M197),"",TEXT(発行依頼書!M197,"M/D"))</f>
        <v/>
      </c>
      <c r="L198" s="672"/>
      <c r="M198" s="672" t="str">
        <f>IF(ISBLANK(発行依頼書!N197),"",TEXT(発行依頼書!N197,"M/D"))</f>
        <v/>
      </c>
      <c r="N198" s="672"/>
      <c r="O198" s="672" t="str">
        <f>IF(ISBLANK(発行依頼書!O197),"",TEXT(発行依頼書!O197,"M/D"))</f>
        <v/>
      </c>
      <c r="P198" s="672"/>
      <c r="Q198" s="672" t="str">
        <f>IF(ISBLANK(発行依頼書!P197),"",TEXT(発行依頼書!P197,"M/D"))</f>
        <v/>
      </c>
      <c r="R198" s="672"/>
      <c r="S198" s="672" t="str">
        <f>IF(ISBLANK(発行依頼書!Q197),"",TEXT(発行依頼書!Q197,"M/D"))</f>
        <v/>
      </c>
      <c r="T198" s="672"/>
      <c r="U198" s="672" t="str">
        <f>IF(ISBLANK(発行依頼書!R197),"",TEXT(発行依頼書!R197,"M/D"))</f>
        <v/>
      </c>
      <c r="V198" s="672"/>
      <c r="W198" s="672" t="str">
        <f>IF(ISBLANK(発行依頼書!S197),"",TEXT(発行依頼書!S197,"M/D"))</f>
        <v/>
      </c>
      <c r="X198" s="672"/>
      <c r="Y198" s="672" t="str">
        <f>IF(ISBLANK(発行依頼書!T197),"",TEXT(発行依頼書!T197,"M/D"))</f>
        <v/>
      </c>
      <c r="Z198" s="672"/>
      <c r="AA198" s="672" t="str">
        <f>IF(ISBLANK(発行依頼書!U197),"",TEXT(発行依頼書!U197,"M/D"))</f>
        <v/>
      </c>
      <c r="AB198" s="673"/>
      <c r="AC198" s="674"/>
      <c r="AD198" s="672"/>
      <c r="AE198" s="673"/>
      <c r="AF198" s="667" t="str">
        <f>IF(ISBLANK(発行依頼書!I197),"",発行依頼書!I197)</f>
        <v/>
      </c>
      <c r="AG198" s="668"/>
      <c r="AH198" s="668"/>
      <c r="AI198" s="669"/>
      <c r="AJ198" s="10"/>
    </row>
    <row r="199" spans="1:36" ht="17.25" customHeight="1" x14ac:dyDescent="0.15">
      <c r="A199" s="7"/>
      <c r="B199" s="670" t="str">
        <f>IF(ISBLANK(発行依頼書!F197),"",発行依頼書!F197)</f>
        <v/>
      </c>
      <c r="C199" s="663"/>
      <c r="D199" s="663"/>
      <c r="E199" s="663"/>
      <c r="F199" s="663"/>
      <c r="G199" s="663"/>
      <c r="H199" s="671"/>
      <c r="I199" s="680" t="str">
        <f>IF(ISBLANK(発行依頼書!L198),"",発行依頼書!L198)</f>
        <v/>
      </c>
      <c r="J199" s="678"/>
      <c r="K199" s="678" t="str">
        <f>IF(ISBLANK(発行依頼書!M198),"",発行依頼書!M198)</f>
        <v/>
      </c>
      <c r="L199" s="678"/>
      <c r="M199" s="678" t="str">
        <f>IF(ISBLANK(発行依頼書!N198),"",発行依頼書!N198)</f>
        <v/>
      </c>
      <c r="N199" s="678"/>
      <c r="O199" s="678" t="str">
        <f>IF(ISBLANK(発行依頼書!O198),"",発行依頼書!O198)</f>
        <v/>
      </c>
      <c r="P199" s="678"/>
      <c r="Q199" s="678" t="str">
        <f>IF(ISBLANK(発行依頼書!P198),"",発行依頼書!P198)</f>
        <v/>
      </c>
      <c r="R199" s="678"/>
      <c r="S199" s="678" t="str">
        <f>IF(ISBLANK(発行依頼書!Q198),"",発行依頼書!Q198)</f>
        <v/>
      </c>
      <c r="T199" s="678"/>
      <c r="U199" s="678" t="str">
        <f>IF(ISBLANK(発行依頼書!R198),"",発行依頼書!R198)</f>
        <v/>
      </c>
      <c r="V199" s="678"/>
      <c r="W199" s="678" t="str">
        <f>IF(ISBLANK(発行依頼書!S198),"",発行依頼書!S198)</f>
        <v/>
      </c>
      <c r="X199" s="678"/>
      <c r="Y199" s="678" t="str">
        <f>IF(ISBLANK(発行依頼書!T198),"",発行依頼書!T198)</f>
        <v/>
      </c>
      <c r="Z199" s="678"/>
      <c r="AA199" s="678" t="str">
        <f>IF(ISBLANK(発行依頼書!U198),"",発行依頼書!U198)</f>
        <v/>
      </c>
      <c r="AB199" s="679"/>
      <c r="AC199" s="680" t="str">
        <f>IF(ISBLANK(発行依頼書!W198),"",発行依頼書!W198)</f>
        <v/>
      </c>
      <c r="AD199" s="678"/>
      <c r="AE199" s="679"/>
      <c r="AF199" s="662" t="str">
        <f>IF(ISBLANK(発行依頼書!X197),"",発行依頼書!X197)</f>
        <v/>
      </c>
      <c r="AG199" s="663"/>
      <c r="AH199" s="663"/>
      <c r="AI199" s="664"/>
      <c r="AJ199" s="10"/>
    </row>
    <row r="200" spans="1:36" ht="17.25" customHeight="1" x14ac:dyDescent="0.15">
      <c r="A200" s="7"/>
      <c r="B200" s="675" t="str">
        <f>IF(ISBLANK(発行依頼書!C199),"",発行依頼書!C199)</f>
        <v/>
      </c>
      <c r="C200" s="676"/>
      <c r="D200" s="676"/>
      <c r="E200" s="676"/>
      <c r="F200" s="676"/>
      <c r="G200" s="676"/>
      <c r="H200" s="677"/>
      <c r="I200" s="674" t="str">
        <f>IF(ISBLANK(発行依頼書!L199),"",TEXT(発行依頼書!L199,"M/D"))</f>
        <v/>
      </c>
      <c r="J200" s="672"/>
      <c r="K200" s="672" t="str">
        <f>IF(ISBLANK(発行依頼書!M199),"",TEXT(発行依頼書!M199,"M/D"))</f>
        <v/>
      </c>
      <c r="L200" s="672"/>
      <c r="M200" s="672" t="str">
        <f>IF(ISBLANK(発行依頼書!N199),"",TEXT(発行依頼書!N199,"M/D"))</f>
        <v/>
      </c>
      <c r="N200" s="672"/>
      <c r="O200" s="672" t="str">
        <f>IF(ISBLANK(発行依頼書!O199),"",TEXT(発行依頼書!O199,"M/D"))</f>
        <v/>
      </c>
      <c r="P200" s="672"/>
      <c r="Q200" s="672" t="str">
        <f>IF(ISBLANK(発行依頼書!P199),"",TEXT(発行依頼書!P199,"M/D"))</f>
        <v/>
      </c>
      <c r="R200" s="672"/>
      <c r="S200" s="672" t="str">
        <f>IF(ISBLANK(発行依頼書!Q199),"",TEXT(発行依頼書!Q199,"M/D"))</f>
        <v/>
      </c>
      <c r="T200" s="672"/>
      <c r="U200" s="672" t="str">
        <f>IF(ISBLANK(発行依頼書!R199),"",TEXT(発行依頼書!R199,"M/D"))</f>
        <v/>
      </c>
      <c r="V200" s="672"/>
      <c r="W200" s="672" t="str">
        <f>IF(ISBLANK(発行依頼書!S199),"",TEXT(発行依頼書!S199,"M/D"))</f>
        <v/>
      </c>
      <c r="X200" s="672"/>
      <c r="Y200" s="672" t="str">
        <f>IF(ISBLANK(発行依頼書!T199),"",TEXT(発行依頼書!T199,"M/D"))</f>
        <v/>
      </c>
      <c r="Z200" s="672"/>
      <c r="AA200" s="672" t="str">
        <f>IF(ISBLANK(発行依頼書!U199),"",TEXT(発行依頼書!U199,"M/D"))</f>
        <v/>
      </c>
      <c r="AB200" s="673"/>
      <c r="AC200" s="674"/>
      <c r="AD200" s="672"/>
      <c r="AE200" s="673"/>
      <c r="AF200" s="667" t="str">
        <f>IF(ISBLANK(発行依頼書!I199),"",発行依頼書!I199)</f>
        <v/>
      </c>
      <c r="AG200" s="668"/>
      <c r="AH200" s="668"/>
      <c r="AI200" s="669"/>
      <c r="AJ200" s="10"/>
    </row>
    <row r="201" spans="1:36" ht="17.25" customHeight="1" x14ac:dyDescent="0.15">
      <c r="A201" s="7"/>
      <c r="B201" s="670" t="str">
        <f>IF(ISBLANK(発行依頼書!F199),"",発行依頼書!F199)</f>
        <v/>
      </c>
      <c r="C201" s="663"/>
      <c r="D201" s="663"/>
      <c r="E201" s="663"/>
      <c r="F201" s="663"/>
      <c r="G201" s="663"/>
      <c r="H201" s="671"/>
      <c r="I201" s="680" t="str">
        <f>IF(ISBLANK(発行依頼書!L200),"",発行依頼書!L200)</f>
        <v/>
      </c>
      <c r="J201" s="678"/>
      <c r="K201" s="678" t="str">
        <f>IF(ISBLANK(発行依頼書!M200),"",発行依頼書!M200)</f>
        <v/>
      </c>
      <c r="L201" s="678"/>
      <c r="M201" s="678" t="str">
        <f>IF(ISBLANK(発行依頼書!N200),"",発行依頼書!N200)</f>
        <v/>
      </c>
      <c r="N201" s="678"/>
      <c r="O201" s="678" t="str">
        <f>IF(ISBLANK(発行依頼書!O200),"",発行依頼書!O200)</f>
        <v/>
      </c>
      <c r="P201" s="678"/>
      <c r="Q201" s="678" t="str">
        <f>IF(ISBLANK(発行依頼書!P200),"",発行依頼書!P200)</f>
        <v/>
      </c>
      <c r="R201" s="678"/>
      <c r="S201" s="678" t="str">
        <f>IF(ISBLANK(発行依頼書!Q200),"",発行依頼書!Q200)</f>
        <v/>
      </c>
      <c r="T201" s="678"/>
      <c r="U201" s="678" t="str">
        <f>IF(ISBLANK(発行依頼書!R200),"",発行依頼書!R200)</f>
        <v/>
      </c>
      <c r="V201" s="678"/>
      <c r="W201" s="678" t="str">
        <f>IF(ISBLANK(発行依頼書!S200),"",発行依頼書!S200)</f>
        <v/>
      </c>
      <c r="X201" s="678"/>
      <c r="Y201" s="678" t="str">
        <f>IF(ISBLANK(発行依頼書!T200),"",発行依頼書!T200)</f>
        <v/>
      </c>
      <c r="Z201" s="678"/>
      <c r="AA201" s="678" t="str">
        <f>IF(ISBLANK(発行依頼書!U200),"",発行依頼書!U200)</f>
        <v/>
      </c>
      <c r="AB201" s="679"/>
      <c r="AC201" s="680" t="str">
        <f>IF(ISBLANK(発行依頼書!W200),"",発行依頼書!W200)</f>
        <v/>
      </c>
      <c r="AD201" s="678"/>
      <c r="AE201" s="679"/>
      <c r="AF201" s="662" t="str">
        <f>IF(ISBLANK(発行依頼書!X199),"",発行依頼書!X199)</f>
        <v/>
      </c>
      <c r="AG201" s="663"/>
      <c r="AH201" s="663"/>
      <c r="AI201" s="664"/>
      <c r="AJ201" s="10"/>
    </row>
    <row r="202" spans="1:36" ht="17.25" customHeight="1" x14ac:dyDescent="0.15">
      <c r="A202" s="7"/>
      <c r="B202" s="675" t="str">
        <f>IF(ISBLANK(発行依頼書!C201),"",発行依頼書!C201)</f>
        <v/>
      </c>
      <c r="C202" s="676"/>
      <c r="D202" s="676"/>
      <c r="E202" s="676"/>
      <c r="F202" s="676"/>
      <c r="G202" s="676"/>
      <c r="H202" s="677"/>
      <c r="I202" s="674" t="str">
        <f>IF(ISBLANK(発行依頼書!L201),"",TEXT(発行依頼書!L201,"M/D"))</f>
        <v/>
      </c>
      <c r="J202" s="672"/>
      <c r="K202" s="672" t="str">
        <f>IF(ISBLANK(発行依頼書!M201),"",TEXT(発行依頼書!M201,"M/D"))</f>
        <v/>
      </c>
      <c r="L202" s="672"/>
      <c r="M202" s="672" t="str">
        <f>IF(ISBLANK(発行依頼書!N201),"",TEXT(発行依頼書!N201,"M/D"))</f>
        <v/>
      </c>
      <c r="N202" s="672"/>
      <c r="O202" s="672" t="str">
        <f>IF(ISBLANK(発行依頼書!O201),"",TEXT(発行依頼書!O201,"M/D"))</f>
        <v/>
      </c>
      <c r="P202" s="672"/>
      <c r="Q202" s="672" t="str">
        <f>IF(ISBLANK(発行依頼書!P201),"",TEXT(発行依頼書!P201,"M/D"))</f>
        <v/>
      </c>
      <c r="R202" s="672"/>
      <c r="S202" s="672" t="str">
        <f>IF(ISBLANK(発行依頼書!Q201),"",TEXT(発行依頼書!Q201,"M/D"))</f>
        <v/>
      </c>
      <c r="T202" s="672"/>
      <c r="U202" s="672" t="str">
        <f>IF(ISBLANK(発行依頼書!R201),"",TEXT(発行依頼書!R201,"M/D"))</f>
        <v/>
      </c>
      <c r="V202" s="672"/>
      <c r="W202" s="672" t="str">
        <f>IF(ISBLANK(発行依頼書!S201),"",TEXT(発行依頼書!S201,"M/D"))</f>
        <v/>
      </c>
      <c r="X202" s="672"/>
      <c r="Y202" s="672" t="str">
        <f>IF(ISBLANK(発行依頼書!T201),"",TEXT(発行依頼書!T201,"M/D"))</f>
        <v/>
      </c>
      <c r="Z202" s="672"/>
      <c r="AA202" s="672" t="str">
        <f>IF(ISBLANK(発行依頼書!U201),"",TEXT(発行依頼書!U201,"M/D"))</f>
        <v/>
      </c>
      <c r="AB202" s="673"/>
      <c r="AC202" s="674"/>
      <c r="AD202" s="672"/>
      <c r="AE202" s="673"/>
      <c r="AF202" s="667" t="str">
        <f>IF(ISBLANK(発行依頼書!I201),"",発行依頼書!I201)</f>
        <v/>
      </c>
      <c r="AG202" s="668"/>
      <c r="AH202" s="668"/>
      <c r="AI202" s="669"/>
      <c r="AJ202" s="10"/>
    </row>
    <row r="203" spans="1:36" ht="17.25" customHeight="1" x14ac:dyDescent="0.15">
      <c r="A203" s="7"/>
      <c r="B203" s="670" t="str">
        <f>IF(ISBLANK(発行依頼書!F201),"",発行依頼書!F201)</f>
        <v/>
      </c>
      <c r="C203" s="663"/>
      <c r="D203" s="663"/>
      <c r="E203" s="663"/>
      <c r="F203" s="663"/>
      <c r="G203" s="663"/>
      <c r="H203" s="671"/>
      <c r="I203" s="680" t="str">
        <f>IF(ISBLANK(発行依頼書!L202),"",発行依頼書!L202)</f>
        <v/>
      </c>
      <c r="J203" s="678"/>
      <c r="K203" s="678" t="str">
        <f>IF(ISBLANK(発行依頼書!M202),"",発行依頼書!M202)</f>
        <v/>
      </c>
      <c r="L203" s="678"/>
      <c r="M203" s="678" t="str">
        <f>IF(ISBLANK(発行依頼書!N202),"",発行依頼書!N202)</f>
        <v/>
      </c>
      <c r="N203" s="678"/>
      <c r="O203" s="678" t="str">
        <f>IF(ISBLANK(発行依頼書!O202),"",発行依頼書!O202)</f>
        <v/>
      </c>
      <c r="P203" s="678"/>
      <c r="Q203" s="678" t="str">
        <f>IF(ISBLANK(発行依頼書!P202),"",発行依頼書!P202)</f>
        <v/>
      </c>
      <c r="R203" s="678"/>
      <c r="S203" s="678" t="str">
        <f>IF(ISBLANK(発行依頼書!Q202),"",発行依頼書!Q202)</f>
        <v/>
      </c>
      <c r="T203" s="678"/>
      <c r="U203" s="678" t="str">
        <f>IF(ISBLANK(発行依頼書!R202),"",発行依頼書!R202)</f>
        <v/>
      </c>
      <c r="V203" s="678"/>
      <c r="W203" s="678" t="str">
        <f>IF(ISBLANK(発行依頼書!S202),"",発行依頼書!S202)</f>
        <v/>
      </c>
      <c r="X203" s="678"/>
      <c r="Y203" s="678" t="str">
        <f>IF(ISBLANK(発行依頼書!T202),"",発行依頼書!T202)</f>
        <v/>
      </c>
      <c r="Z203" s="678"/>
      <c r="AA203" s="678" t="str">
        <f>IF(ISBLANK(発行依頼書!U202),"",発行依頼書!U202)</f>
        <v/>
      </c>
      <c r="AB203" s="679"/>
      <c r="AC203" s="680" t="str">
        <f>IF(ISBLANK(発行依頼書!W202),"",発行依頼書!W202)</f>
        <v/>
      </c>
      <c r="AD203" s="678"/>
      <c r="AE203" s="679"/>
      <c r="AF203" s="662" t="str">
        <f>IF(ISBLANK(発行依頼書!X201),"",発行依頼書!X201)</f>
        <v/>
      </c>
      <c r="AG203" s="663"/>
      <c r="AH203" s="663"/>
      <c r="AI203" s="664"/>
      <c r="AJ203" s="10"/>
    </row>
    <row r="204" spans="1:36" ht="17.25" customHeight="1" x14ac:dyDescent="0.15">
      <c r="A204" s="7"/>
      <c r="B204" s="675" t="str">
        <f>IF(ISBLANK(発行依頼書!C203),"",発行依頼書!C203)</f>
        <v/>
      </c>
      <c r="C204" s="676"/>
      <c r="D204" s="676"/>
      <c r="E204" s="676"/>
      <c r="F204" s="676"/>
      <c r="G204" s="676"/>
      <c r="H204" s="677"/>
      <c r="I204" s="674" t="str">
        <f>IF(ISBLANK(発行依頼書!L203),"",TEXT(発行依頼書!L203,"M/D"))</f>
        <v/>
      </c>
      <c r="J204" s="672"/>
      <c r="K204" s="672" t="str">
        <f>IF(ISBLANK(発行依頼書!M203),"",TEXT(発行依頼書!M203,"M/D"))</f>
        <v/>
      </c>
      <c r="L204" s="672"/>
      <c r="M204" s="672" t="str">
        <f>IF(ISBLANK(発行依頼書!N203),"",TEXT(発行依頼書!N203,"M/D"))</f>
        <v/>
      </c>
      <c r="N204" s="672"/>
      <c r="O204" s="672" t="str">
        <f>IF(ISBLANK(発行依頼書!O203),"",TEXT(発行依頼書!O203,"M/D"))</f>
        <v/>
      </c>
      <c r="P204" s="672"/>
      <c r="Q204" s="672" t="str">
        <f>IF(ISBLANK(発行依頼書!P203),"",TEXT(発行依頼書!P203,"M/D"))</f>
        <v/>
      </c>
      <c r="R204" s="672"/>
      <c r="S204" s="672" t="str">
        <f>IF(ISBLANK(発行依頼書!Q203),"",TEXT(発行依頼書!Q203,"M/D"))</f>
        <v/>
      </c>
      <c r="T204" s="672"/>
      <c r="U204" s="672" t="str">
        <f>IF(ISBLANK(発行依頼書!R203),"",TEXT(発行依頼書!R203,"M/D"))</f>
        <v/>
      </c>
      <c r="V204" s="672"/>
      <c r="W204" s="672" t="str">
        <f>IF(ISBLANK(発行依頼書!S203),"",TEXT(発行依頼書!S203,"M/D"))</f>
        <v/>
      </c>
      <c r="X204" s="672"/>
      <c r="Y204" s="672" t="str">
        <f>IF(ISBLANK(発行依頼書!T203),"",TEXT(発行依頼書!T203,"M/D"))</f>
        <v/>
      </c>
      <c r="Z204" s="672"/>
      <c r="AA204" s="672" t="str">
        <f>IF(ISBLANK(発行依頼書!U203),"",TEXT(発行依頼書!U203,"M/D"))</f>
        <v/>
      </c>
      <c r="AB204" s="673"/>
      <c r="AC204" s="674"/>
      <c r="AD204" s="672"/>
      <c r="AE204" s="673"/>
      <c r="AF204" s="667" t="str">
        <f>IF(ISBLANK(発行依頼書!I203),"",発行依頼書!I203)</f>
        <v/>
      </c>
      <c r="AG204" s="668"/>
      <c r="AH204" s="668"/>
      <c r="AI204" s="669"/>
      <c r="AJ204" s="10"/>
    </row>
    <row r="205" spans="1:36" ht="17.25" customHeight="1" x14ac:dyDescent="0.15">
      <c r="A205" s="7"/>
      <c r="B205" s="670" t="str">
        <f>IF(ISBLANK(発行依頼書!F203),"",発行依頼書!F203)</f>
        <v/>
      </c>
      <c r="C205" s="663"/>
      <c r="D205" s="663"/>
      <c r="E205" s="663"/>
      <c r="F205" s="663"/>
      <c r="G205" s="663"/>
      <c r="H205" s="671"/>
      <c r="I205" s="680" t="str">
        <f>IF(ISBLANK(発行依頼書!L204),"",発行依頼書!L204)</f>
        <v/>
      </c>
      <c r="J205" s="678"/>
      <c r="K205" s="678" t="str">
        <f>IF(ISBLANK(発行依頼書!M204),"",発行依頼書!M204)</f>
        <v/>
      </c>
      <c r="L205" s="678"/>
      <c r="M205" s="678" t="str">
        <f>IF(ISBLANK(発行依頼書!N204),"",発行依頼書!N204)</f>
        <v/>
      </c>
      <c r="N205" s="678"/>
      <c r="O205" s="678" t="str">
        <f>IF(ISBLANK(発行依頼書!O204),"",発行依頼書!O204)</f>
        <v/>
      </c>
      <c r="P205" s="678"/>
      <c r="Q205" s="678" t="str">
        <f>IF(ISBLANK(発行依頼書!P204),"",発行依頼書!P204)</f>
        <v/>
      </c>
      <c r="R205" s="678"/>
      <c r="S205" s="678" t="str">
        <f>IF(ISBLANK(発行依頼書!Q204),"",発行依頼書!Q204)</f>
        <v/>
      </c>
      <c r="T205" s="678"/>
      <c r="U205" s="678" t="str">
        <f>IF(ISBLANK(発行依頼書!R204),"",発行依頼書!R204)</f>
        <v/>
      </c>
      <c r="V205" s="678"/>
      <c r="W205" s="678" t="str">
        <f>IF(ISBLANK(発行依頼書!S204),"",発行依頼書!S204)</f>
        <v/>
      </c>
      <c r="X205" s="678"/>
      <c r="Y205" s="678" t="str">
        <f>IF(ISBLANK(発行依頼書!T204),"",発行依頼書!T204)</f>
        <v/>
      </c>
      <c r="Z205" s="678"/>
      <c r="AA205" s="678" t="str">
        <f>IF(ISBLANK(発行依頼書!U204),"",発行依頼書!U204)</f>
        <v/>
      </c>
      <c r="AB205" s="679"/>
      <c r="AC205" s="680" t="str">
        <f>IF(ISBLANK(発行依頼書!W204),"",発行依頼書!W204)</f>
        <v/>
      </c>
      <c r="AD205" s="678"/>
      <c r="AE205" s="679"/>
      <c r="AF205" s="662" t="str">
        <f>IF(ISBLANK(発行依頼書!X203),"",発行依頼書!X203)</f>
        <v/>
      </c>
      <c r="AG205" s="663"/>
      <c r="AH205" s="663"/>
      <c r="AI205" s="664"/>
      <c r="AJ205" s="10"/>
    </row>
    <row r="206" spans="1:36" ht="17.25" customHeight="1" x14ac:dyDescent="0.15">
      <c r="A206" s="7"/>
      <c r="B206" s="675" t="str">
        <f>IF(ISBLANK(発行依頼書!C205),"",発行依頼書!C205)</f>
        <v/>
      </c>
      <c r="C206" s="676"/>
      <c r="D206" s="676"/>
      <c r="E206" s="676"/>
      <c r="F206" s="676"/>
      <c r="G206" s="676"/>
      <c r="H206" s="677"/>
      <c r="I206" s="674" t="str">
        <f>IF(ISBLANK(発行依頼書!L205),"",TEXT(発行依頼書!L205,"M/D"))</f>
        <v/>
      </c>
      <c r="J206" s="672"/>
      <c r="K206" s="672" t="str">
        <f>IF(ISBLANK(発行依頼書!M205),"",TEXT(発行依頼書!M205,"M/D"))</f>
        <v/>
      </c>
      <c r="L206" s="672"/>
      <c r="M206" s="672" t="str">
        <f>IF(ISBLANK(発行依頼書!N205),"",TEXT(発行依頼書!N205,"M/D"))</f>
        <v/>
      </c>
      <c r="N206" s="672"/>
      <c r="O206" s="672" t="str">
        <f>IF(ISBLANK(発行依頼書!O205),"",TEXT(発行依頼書!O205,"M/D"))</f>
        <v/>
      </c>
      <c r="P206" s="672"/>
      <c r="Q206" s="672" t="str">
        <f>IF(ISBLANK(発行依頼書!P205),"",TEXT(発行依頼書!P205,"M/D"))</f>
        <v/>
      </c>
      <c r="R206" s="672"/>
      <c r="S206" s="672" t="str">
        <f>IF(ISBLANK(発行依頼書!Q205),"",TEXT(発行依頼書!Q205,"M/D"))</f>
        <v/>
      </c>
      <c r="T206" s="672"/>
      <c r="U206" s="672" t="str">
        <f>IF(ISBLANK(発行依頼書!R205),"",TEXT(発行依頼書!R205,"M/D"))</f>
        <v/>
      </c>
      <c r="V206" s="672"/>
      <c r="W206" s="672" t="str">
        <f>IF(ISBLANK(発行依頼書!S205),"",TEXT(発行依頼書!S205,"M/D"))</f>
        <v/>
      </c>
      <c r="X206" s="672"/>
      <c r="Y206" s="672" t="str">
        <f>IF(ISBLANK(発行依頼書!T205),"",TEXT(発行依頼書!T205,"M/D"))</f>
        <v/>
      </c>
      <c r="Z206" s="672"/>
      <c r="AA206" s="672" t="str">
        <f>IF(ISBLANK(発行依頼書!U205),"",TEXT(発行依頼書!U205,"M/D"))</f>
        <v/>
      </c>
      <c r="AB206" s="673"/>
      <c r="AC206" s="674"/>
      <c r="AD206" s="672"/>
      <c r="AE206" s="673"/>
      <c r="AF206" s="667" t="str">
        <f>IF(ISBLANK(発行依頼書!I205),"",発行依頼書!I205)</f>
        <v/>
      </c>
      <c r="AG206" s="668"/>
      <c r="AH206" s="668"/>
      <c r="AI206" s="669"/>
      <c r="AJ206" s="10"/>
    </row>
    <row r="207" spans="1:36" ht="17.25" customHeight="1" x14ac:dyDescent="0.15">
      <c r="A207" s="7"/>
      <c r="B207" s="670" t="str">
        <f>IF(ISBLANK(発行依頼書!F205),"",発行依頼書!F205)</f>
        <v/>
      </c>
      <c r="C207" s="663"/>
      <c r="D207" s="663"/>
      <c r="E207" s="663"/>
      <c r="F207" s="663"/>
      <c r="G207" s="663"/>
      <c r="H207" s="671"/>
      <c r="I207" s="680" t="str">
        <f>IF(ISBLANK(発行依頼書!L206),"",発行依頼書!L206)</f>
        <v/>
      </c>
      <c r="J207" s="678"/>
      <c r="K207" s="678" t="str">
        <f>IF(ISBLANK(発行依頼書!M206),"",発行依頼書!M206)</f>
        <v/>
      </c>
      <c r="L207" s="678"/>
      <c r="M207" s="678" t="str">
        <f>IF(ISBLANK(発行依頼書!N206),"",発行依頼書!N206)</f>
        <v/>
      </c>
      <c r="N207" s="678"/>
      <c r="O207" s="678" t="str">
        <f>IF(ISBLANK(発行依頼書!O206),"",発行依頼書!O206)</f>
        <v/>
      </c>
      <c r="P207" s="678"/>
      <c r="Q207" s="678" t="str">
        <f>IF(ISBLANK(発行依頼書!P206),"",発行依頼書!P206)</f>
        <v/>
      </c>
      <c r="R207" s="678"/>
      <c r="S207" s="678" t="str">
        <f>IF(ISBLANK(発行依頼書!Q206),"",発行依頼書!Q206)</f>
        <v/>
      </c>
      <c r="T207" s="678"/>
      <c r="U207" s="678" t="str">
        <f>IF(ISBLANK(発行依頼書!R206),"",発行依頼書!R206)</f>
        <v/>
      </c>
      <c r="V207" s="678"/>
      <c r="W207" s="678" t="str">
        <f>IF(ISBLANK(発行依頼書!S206),"",発行依頼書!S206)</f>
        <v/>
      </c>
      <c r="X207" s="678"/>
      <c r="Y207" s="678" t="str">
        <f>IF(ISBLANK(発行依頼書!T206),"",発行依頼書!T206)</f>
        <v/>
      </c>
      <c r="Z207" s="678"/>
      <c r="AA207" s="678" t="str">
        <f>IF(ISBLANK(発行依頼書!U206),"",発行依頼書!U206)</f>
        <v/>
      </c>
      <c r="AB207" s="679"/>
      <c r="AC207" s="680" t="str">
        <f>IF(ISBLANK(発行依頼書!W206),"",発行依頼書!W206)</f>
        <v/>
      </c>
      <c r="AD207" s="678"/>
      <c r="AE207" s="679"/>
      <c r="AF207" s="662" t="str">
        <f>IF(ISBLANK(発行依頼書!X205),"",発行依頼書!X205)</f>
        <v/>
      </c>
      <c r="AG207" s="663"/>
      <c r="AH207" s="663"/>
      <c r="AI207" s="664"/>
      <c r="AJ207" s="10"/>
    </row>
    <row r="208" spans="1:36" ht="17.25" customHeight="1" x14ac:dyDescent="0.15">
      <c r="A208" s="7"/>
      <c r="B208" s="665" t="str">
        <f>IF(ISBLANK(発行依頼書!C207),"",発行依頼書!C207)</f>
        <v/>
      </c>
      <c r="C208" s="666"/>
      <c r="D208" s="666"/>
      <c r="E208" s="666"/>
      <c r="F208" s="666"/>
      <c r="G208" s="666"/>
      <c r="H208" s="666"/>
      <c r="I208" s="657" t="str">
        <f>IF(ISBLANK(発行依頼書!L207),"",TEXT(発行依頼書!L207,"M/D"))</f>
        <v/>
      </c>
      <c r="J208" s="655"/>
      <c r="K208" s="654" t="str">
        <f>IF(ISBLANK(発行依頼書!M207),"",TEXT(発行依頼書!M207,"M/D"))</f>
        <v/>
      </c>
      <c r="L208" s="655"/>
      <c r="M208" s="654" t="str">
        <f>IF(ISBLANK(発行依頼書!N207),"",TEXT(発行依頼書!N207,"M/D"))</f>
        <v/>
      </c>
      <c r="N208" s="655"/>
      <c r="O208" s="654" t="str">
        <f>IF(ISBLANK(発行依頼書!O207),"",TEXT(発行依頼書!O207,"M/D"))</f>
        <v/>
      </c>
      <c r="P208" s="655"/>
      <c r="Q208" s="654" t="str">
        <f>IF(ISBLANK(発行依頼書!P207),"",TEXT(発行依頼書!P207,"M/D"))</f>
        <v/>
      </c>
      <c r="R208" s="655"/>
      <c r="S208" s="654" t="str">
        <f>IF(ISBLANK(発行依頼書!Q207),"",TEXT(発行依頼書!Q207,"M/D"))</f>
        <v/>
      </c>
      <c r="T208" s="655"/>
      <c r="U208" s="654" t="str">
        <f>IF(ISBLANK(発行依頼書!R207),"",TEXT(発行依頼書!R207,"M/D"))</f>
        <v/>
      </c>
      <c r="V208" s="655"/>
      <c r="W208" s="654" t="str">
        <f>IF(ISBLANK(発行依頼書!S207),"",TEXT(発行依頼書!S207,"M/D"))</f>
        <v/>
      </c>
      <c r="X208" s="655"/>
      <c r="Y208" s="654" t="str">
        <f>IF(ISBLANK(発行依頼書!T207),"",TEXT(発行依頼書!T207,"M/D"))</f>
        <v/>
      </c>
      <c r="Z208" s="655"/>
      <c r="AA208" s="654" t="str">
        <f>IF(ISBLANK(発行依頼書!U207),"",TEXT(発行依頼書!U207,"M/D"))</f>
        <v/>
      </c>
      <c r="AB208" s="656"/>
      <c r="AC208" s="657"/>
      <c r="AD208" s="658"/>
      <c r="AE208" s="656"/>
      <c r="AF208" s="651" t="str">
        <f>IF(ISBLANK(発行依頼書!I207),"",発行依頼書!I207)</f>
        <v/>
      </c>
      <c r="AG208" s="651"/>
      <c r="AH208" s="651"/>
      <c r="AI208" s="652"/>
      <c r="AJ208" s="10"/>
    </row>
    <row r="209" spans="1:42" ht="17.25" customHeight="1" x14ac:dyDescent="0.15">
      <c r="A209" s="7"/>
      <c r="B209" s="653" t="str">
        <f>IF(ISBLANK(発行依頼書!F207),"",発行依頼書!F207)</f>
        <v/>
      </c>
      <c r="C209" s="649"/>
      <c r="D209" s="649"/>
      <c r="E209" s="649"/>
      <c r="F209" s="649"/>
      <c r="G209" s="649"/>
      <c r="H209" s="649"/>
      <c r="I209" s="680" t="str">
        <f>IF(ISBLANK(発行依頼書!L208),"",発行依頼書!L208)</f>
        <v/>
      </c>
      <c r="J209" s="678"/>
      <c r="K209" s="678" t="str">
        <f>IF(ISBLANK(発行依頼書!M208),"",発行依頼書!M208)</f>
        <v/>
      </c>
      <c r="L209" s="678"/>
      <c r="M209" s="678" t="str">
        <f>IF(ISBLANK(発行依頼書!N208),"",発行依頼書!N208)</f>
        <v/>
      </c>
      <c r="N209" s="678"/>
      <c r="O209" s="678" t="str">
        <f>IF(ISBLANK(発行依頼書!O208),"",発行依頼書!O208)</f>
        <v/>
      </c>
      <c r="P209" s="678"/>
      <c r="Q209" s="678" t="str">
        <f>IF(ISBLANK(発行依頼書!P208),"",発行依頼書!P208)</f>
        <v/>
      </c>
      <c r="R209" s="678"/>
      <c r="S209" s="678" t="str">
        <f>IF(ISBLANK(発行依頼書!Q208),"",発行依頼書!Q208)</f>
        <v/>
      </c>
      <c r="T209" s="678"/>
      <c r="U209" s="678" t="str">
        <f>IF(ISBLANK(発行依頼書!R208),"",発行依頼書!R208)</f>
        <v/>
      </c>
      <c r="V209" s="678"/>
      <c r="W209" s="678" t="str">
        <f>IF(ISBLANK(発行依頼書!S208),"",発行依頼書!S208)</f>
        <v/>
      </c>
      <c r="X209" s="678"/>
      <c r="Y209" s="678" t="str">
        <f>IF(ISBLANK(発行依頼書!T208),"",発行依頼書!T208)</f>
        <v/>
      </c>
      <c r="Z209" s="678"/>
      <c r="AA209" s="678" t="str">
        <f>IF(ISBLANK(発行依頼書!U208),"",発行依頼書!U208)</f>
        <v/>
      </c>
      <c r="AB209" s="679"/>
      <c r="AC209" s="680" t="str">
        <f>IF(ISBLANK(発行依頼書!W208),"",発行依頼書!W208)</f>
        <v/>
      </c>
      <c r="AD209" s="678"/>
      <c r="AE209" s="679"/>
      <c r="AF209" s="649" t="str">
        <f>IF(ISBLANK(発行依頼書!X207),"",発行依頼書!X207)</f>
        <v/>
      </c>
      <c r="AG209" s="649"/>
      <c r="AH209" s="649"/>
      <c r="AI209" s="650"/>
      <c r="AJ209" s="10"/>
    </row>
    <row r="210" spans="1:42" x14ac:dyDescent="0.15">
      <c r="A210" s="13"/>
      <c r="AI210" s="146" t="str">
        <f>$AB$2</f>
        <v>9991234567-89</v>
      </c>
      <c r="AJ210" s="14"/>
      <c r="AL210" s="47"/>
      <c r="AM210" s="47"/>
      <c r="AN210" s="47"/>
      <c r="AO210" s="47"/>
      <c r="AP210" s="47"/>
    </row>
    <row r="211" spans="1:42" x14ac:dyDescent="0.15">
      <c r="A211" s="13"/>
      <c r="AJ211" s="14"/>
      <c r="AL211" s="47"/>
      <c r="AM211" s="47"/>
      <c r="AN211" s="47"/>
      <c r="AO211" s="47"/>
      <c r="AP211" s="47"/>
    </row>
    <row r="212" spans="1:42" x14ac:dyDescent="0.15">
      <c r="A212" s="21"/>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3"/>
      <c r="AL212" s="47"/>
      <c r="AM212" s="47"/>
      <c r="AN212" s="47"/>
      <c r="AO212" s="47"/>
      <c r="AP212" s="47"/>
    </row>
    <row r="213" spans="1:42" ht="21" customHeight="1" x14ac:dyDescent="0.15">
      <c r="A213" s="18"/>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20"/>
      <c r="AL213" s="47"/>
      <c r="AM213" s="47"/>
      <c r="AN213" s="47"/>
      <c r="AO213" s="47"/>
      <c r="AP213" s="47"/>
    </row>
    <row r="214" spans="1:42" x14ac:dyDescent="0.15">
      <c r="A214" s="13"/>
      <c r="B214" s="601">
        <f>$H$15</f>
        <v>0</v>
      </c>
      <c r="C214" s="601"/>
      <c r="D214" s="601"/>
      <c r="E214" s="601"/>
      <c r="F214" s="601"/>
      <c r="G214" s="601"/>
      <c r="H214" s="601"/>
      <c r="I214" s="601"/>
      <c r="J214" s="601"/>
      <c r="K214" s="601"/>
      <c r="L214" s="601"/>
      <c r="M214" s="601"/>
      <c r="N214" s="601"/>
      <c r="O214" s="601"/>
      <c r="P214" s="601"/>
      <c r="Q214" s="601"/>
      <c r="R214" s="601"/>
      <c r="S214" s="601"/>
      <c r="T214" s="601"/>
      <c r="U214" s="601"/>
      <c r="V214" s="601"/>
      <c r="W214" s="601"/>
      <c r="X214" s="601"/>
      <c r="Y214" s="601"/>
      <c r="Z214" s="601"/>
      <c r="AA214" s="601"/>
      <c r="AB214" s="601"/>
      <c r="AC214" s="601"/>
      <c r="AD214" s="601"/>
      <c r="AE214" s="601"/>
      <c r="AF214" s="601"/>
      <c r="AG214" s="601"/>
      <c r="AH214" s="601"/>
      <c r="AI214" s="601"/>
      <c r="AJ214" s="14"/>
      <c r="AL214" s="47"/>
      <c r="AM214" s="47"/>
      <c r="AN214" s="47"/>
      <c r="AO214" s="47"/>
      <c r="AP214" s="47"/>
    </row>
    <row r="215" spans="1:42" ht="15" customHeight="1" x14ac:dyDescent="0.15">
      <c r="A215" s="13"/>
      <c r="AJ215" s="14"/>
    </row>
    <row r="216" spans="1:42" ht="17.25" customHeight="1" x14ac:dyDescent="0.15">
      <c r="A216" s="7"/>
      <c r="B216" s="690" t="s">
        <v>474</v>
      </c>
      <c r="C216" s="691"/>
      <c r="D216" s="691"/>
      <c r="E216" s="691"/>
      <c r="F216" s="691"/>
      <c r="G216" s="691"/>
      <c r="H216" s="691"/>
      <c r="I216" s="690" t="s">
        <v>473</v>
      </c>
      <c r="J216" s="691"/>
      <c r="K216" s="691"/>
      <c r="L216" s="691"/>
      <c r="M216" s="691"/>
      <c r="N216" s="691"/>
      <c r="O216" s="691"/>
      <c r="P216" s="691"/>
      <c r="Q216" s="691"/>
      <c r="R216" s="691"/>
      <c r="S216" s="691"/>
      <c r="T216" s="691"/>
      <c r="U216" s="691"/>
      <c r="V216" s="691"/>
      <c r="W216" s="691"/>
      <c r="X216" s="691"/>
      <c r="Y216" s="691"/>
      <c r="Z216" s="691"/>
      <c r="AA216" s="691"/>
      <c r="AB216" s="692"/>
      <c r="AC216" s="690" t="s">
        <v>476</v>
      </c>
      <c r="AD216" s="691"/>
      <c r="AE216" s="692"/>
      <c r="AF216" s="691" t="s">
        <v>472</v>
      </c>
      <c r="AG216" s="691"/>
      <c r="AH216" s="691"/>
      <c r="AI216" s="692"/>
      <c r="AJ216" s="10"/>
    </row>
    <row r="217" spans="1:42" ht="17.25" customHeight="1" x14ac:dyDescent="0.15">
      <c r="A217" s="7"/>
      <c r="B217" s="687" t="str">
        <f>IF(ISBLANK(発行依頼書!C209),"",発行依頼書!C209)</f>
        <v/>
      </c>
      <c r="C217" s="688"/>
      <c r="D217" s="688"/>
      <c r="E217" s="688"/>
      <c r="F217" s="688"/>
      <c r="G217" s="688"/>
      <c r="H217" s="689"/>
      <c r="I217" s="686" t="str">
        <f>IF(ISBLANK(発行依頼書!L209),"",TEXT(発行依頼書!L209,"M/D"))</f>
        <v/>
      </c>
      <c r="J217" s="684"/>
      <c r="K217" s="684" t="str">
        <f>IF(ISBLANK(発行依頼書!M209),"",TEXT(発行依頼書!M209,"M/D"))</f>
        <v/>
      </c>
      <c r="L217" s="684"/>
      <c r="M217" s="684" t="str">
        <f>IF(ISBLANK(発行依頼書!N209),"",TEXT(発行依頼書!N209,"M/D"))</f>
        <v/>
      </c>
      <c r="N217" s="684"/>
      <c r="O217" s="684" t="str">
        <f>IF(ISBLANK(発行依頼書!O209),"",TEXT(発行依頼書!O209,"M/D"))</f>
        <v/>
      </c>
      <c r="P217" s="684"/>
      <c r="Q217" s="684" t="str">
        <f>IF(ISBLANK(発行依頼書!P209),"",TEXT(発行依頼書!P209,"M/D"))</f>
        <v/>
      </c>
      <c r="R217" s="684"/>
      <c r="S217" s="684" t="str">
        <f>IF(ISBLANK(発行依頼書!Q209),"",TEXT(発行依頼書!Q209,"M/D"))</f>
        <v/>
      </c>
      <c r="T217" s="684"/>
      <c r="U217" s="684" t="str">
        <f>IF(ISBLANK(発行依頼書!R209),"",TEXT(発行依頼書!R209,"M/D"))</f>
        <v/>
      </c>
      <c r="V217" s="684"/>
      <c r="W217" s="684" t="str">
        <f>IF(ISBLANK(発行依頼書!S209),"",TEXT(発行依頼書!S209,"M/D"))</f>
        <v/>
      </c>
      <c r="X217" s="684"/>
      <c r="Y217" s="684" t="str">
        <f>IF(ISBLANK(発行依頼書!T209),"",TEXT(発行依頼書!T209,"M/D"))</f>
        <v/>
      </c>
      <c r="Z217" s="684"/>
      <c r="AA217" s="684" t="str">
        <f>IF(ISBLANK(発行依頼書!U209),"",TEXT(発行依頼書!U209,"M/D"))</f>
        <v/>
      </c>
      <c r="AB217" s="685"/>
      <c r="AC217" s="686"/>
      <c r="AD217" s="684"/>
      <c r="AE217" s="685"/>
      <c r="AF217" s="681" t="str">
        <f>IF(ISBLANK(発行依頼書!I209),"",発行依頼書!I209)</f>
        <v/>
      </c>
      <c r="AG217" s="682"/>
      <c r="AH217" s="682"/>
      <c r="AI217" s="683"/>
      <c r="AJ217" s="10"/>
    </row>
    <row r="218" spans="1:42" ht="17.25" customHeight="1" x14ac:dyDescent="0.15">
      <c r="A218" s="7"/>
      <c r="B218" s="670" t="str">
        <f>IF(ISBLANK(発行依頼書!F209),"",発行依頼書!F209)</f>
        <v/>
      </c>
      <c r="C218" s="663"/>
      <c r="D218" s="663"/>
      <c r="E218" s="663"/>
      <c r="F218" s="663"/>
      <c r="G218" s="663"/>
      <c r="H218" s="671"/>
      <c r="I218" s="680" t="str">
        <f>IF(ISBLANK(発行依頼書!L210),"",発行依頼書!L210)</f>
        <v/>
      </c>
      <c r="J218" s="678"/>
      <c r="K218" s="678" t="str">
        <f>IF(ISBLANK(発行依頼書!M210),"",発行依頼書!M210)</f>
        <v/>
      </c>
      <c r="L218" s="678"/>
      <c r="M218" s="678" t="str">
        <f>IF(ISBLANK(発行依頼書!N210),"",発行依頼書!N210)</f>
        <v/>
      </c>
      <c r="N218" s="678"/>
      <c r="O218" s="678" t="str">
        <f>IF(ISBLANK(発行依頼書!O210),"",発行依頼書!O210)</f>
        <v/>
      </c>
      <c r="P218" s="678"/>
      <c r="Q218" s="678" t="str">
        <f>IF(ISBLANK(発行依頼書!P210),"",発行依頼書!P210)</f>
        <v/>
      </c>
      <c r="R218" s="678"/>
      <c r="S218" s="678" t="str">
        <f>IF(ISBLANK(発行依頼書!Q210),"",発行依頼書!Q210)</f>
        <v/>
      </c>
      <c r="T218" s="678"/>
      <c r="U218" s="678" t="str">
        <f>IF(ISBLANK(発行依頼書!R210),"",発行依頼書!R210)</f>
        <v/>
      </c>
      <c r="V218" s="678"/>
      <c r="W218" s="678" t="str">
        <f>IF(ISBLANK(発行依頼書!S210),"",発行依頼書!S210)</f>
        <v/>
      </c>
      <c r="X218" s="678"/>
      <c r="Y218" s="678" t="str">
        <f>IF(ISBLANK(発行依頼書!T210),"",発行依頼書!T210)</f>
        <v/>
      </c>
      <c r="Z218" s="678"/>
      <c r="AA218" s="678" t="str">
        <f>IF(ISBLANK(発行依頼書!U210),"",発行依頼書!U210)</f>
        <v/>
      </c>
      <c r="AB218" s="679"/>
      <c r="AC218" s="680" t="str">
        <f>IF(ISBLANK(発行依頼書!W210),"",発行依頼書!W210)</f>
        <v/>
      </c>
      <c r="AD218" s="678"/>
      <c r="AE218" s="679"/>
      <c r="AF218" s="662" t="str">
        <f>IF(ISBLANK(発行依頼書!X209),"",発行依頼書!X209)</f>
        <v/>
      </c>
      <c r="AG218" s="663"/>
      <c r="AH218" s="663"/>
      <c r="AI218" s="664"/>
      <c r="AJ218" s="10"/>
    </row>
    <row r="219" spans="1:42" ht="17.25" customHeight="1" x14ac:dyDescent="0.15">
      <c r="A219" s="7"/>
      <c r="B219" s="675" t="str">
        <f>IF(ISBLANK(発行依頼書!C211),"",発行依頼書!C211)</f>
        <v/>
      </c>
      <c r="C219" s="676"/>
      <c r="D219" s="676"/>
      <c r="E219" s="676"/>
      <c r="F219" s="676"/>
      <c r="G219" s="676"/>
      <c r="H219" s="677"/>
      <c r="I219" s="674" t="str">
        <f>IF(ISBLANK(発行依頼書!L211),"",TEXT(発行依頼書!L211,"M/D"))</f>
        <v/>
      </c>
      <c r="J219" s="672"/>
      <c r="K219" s="672" t="str">
        <f>IF(ISBLANK(発行依頼書!M211),"",TEXT(発行依頼書!M211,"M/D"))</f>
        <v/>
      </c>
      <c r="L219" s="672"/>
      <c r="M219" s="672" t="str">
        <f>IF(ISBLANK(発行依頼書!N211),"",TEXT(発行依頼書!N211,"M/D"))</f>
        <v/>
      </c>
      <c r="N219" s="672"/>
      <c r="O219" s="672" t="str">
        <f>IF(ISBLANK(発行依頼書!O211),"",TEXT(発行依頼書!O211,"M/D"))</f>
        <v/>
      </c>
      <c r="P219" s="672"/>
      <c r="Q219" s="672" t="str">
        <f>IF(ISBLANK(発行依頼書!P211),"",TEXT(発行依頼書!P211,"M/D"))</f>
        <v/>
      </c>
      <c r="R219" s="672"/>
      <c r="S219" s="672" t="str">
        <f>IF(ISBLANK(発行依頼書!Q211),"",TEXT(発行依頼書!Q211,"M/D"))</f>
        <v/>
      </c>
      <c r="T219" s="672"/>
      <c r="U219" s="672" t="str">
        <f>IF(ISBLANK(発行依頼書!R211),"",TEXT(発行依頼書!R211,"M/D"))</f>
        <v/>
      </c>
      <c r="V219" s="672"/>
      <c r="W219" s="672" t="str">
        <f>IF(ISBLANK(発行依頼書!S211),"",TEXT(発行依頼書!S211,"M/D"))</f>
        <v/>
      </c>
      <c r="X219" s="672"/>
      <c r="Y219" s="672" t="str">
        <f>IF(ISBLANK(発行依頼書!T211),"",TEXT(発行依頼書!T211,"M/D"))</f>
        <v/>
      </c>
      <c r="Z219" s="672"/>
      <c r="AA219" s="672" t="str">
        <f>IF(ISBLANK(発行依頼書!U211),"",TEXT(発行依頼書!U211,"M/D"))</f>
        <v/>
      </c>
      <c r="AB219" s="673"/>
      <c r="AC219" s="674"/>
      <c r="AD219" s="672"/>
      <c r="AE219" s="673"/>
      <c r="AF219" s="667" t="str">
        <f>IF(ISBLANK(発行依頼書!I211),"",発行依頼書!I211)</f>
        <v/>
      </c>
      <c r="AG219" s="668"/>
      <c r="AH219" s="668"/>
      <c r="AI219" s="669"/>
      <c r="AJ219" s="10"/>
    </row>
    <row r="220" spans="1:42" ht="17.25" customHeight="1" x14ac:dyDescent="0.15">
      <c r="A220" s="7"/>
      <c r="B220" s="670" t="str">
        <f>IF(ISBLANK(発行依頼書!F211),"",発行依頼書!F211)</f>
        <v/>
      </c>
      <c r="C220" s="663"/>
      <c r="D220" s="663"/>
      <c r="E220" s="663"/>
      <c r="F220" s="663"/>
      <c r="G220" s="663"/>
      <c r="H220" s="671"/>
      <c r="I220" s="680" t="str">
        <f>IF(ISBLANK(発行依頼書!L212),"",発行依頼書!L212)</f>
        <v/>
      </c>
      <c r="J220" s="678"/>
      <c r="K220" s="678" t="str">
        <f>IF(ISBLANK(発行依頼書!M212),"",発行依頼書!M212)</f>
        <v/>
      </c>
      <c r="L220" s="678"/>
      <c r="M220" s="678" t="str">
        <f>IF(ISBLANK(発行依頼書!N212),"",発行依頼書!N212)</f>
        <v/>
      </c>
      <c r="N220" s="678"/>
      <c r="O220" s="678" t="str">
        <f>IF(ISBLANK(発行依頼書!O212),"",発行依頼書!O212)</f>
        <v/>
      </c>
      <c r="P220" s="678"/>
      <c r="Q220" s="678" t="str">
        <f>IF(ISBLANK(発行依頼書!P212),"",発行依頼書!P212)</f>
        <v/>
      </c>
      <c r="R220" s="678"/>
      <c r="S220" s="678" t="str">
        <f>IF(ISBLANK(発行依頼書!Q212),"",発行依頼書!Q212)</f>
        <v/>
      </c>
      <c r="T220" s="678"/>
      <c r="U220" s="678" t="str">
        <f>IF(ISBLANK(発行依頼書!R212),"",発行依頼書!R212)</f>
        <v/>
      </c>
      <c r="V220" s="678"/>
      <c r="W220" s="678" t="str">
        <f>IF(ISBLANK(発行依頼書!S212),"",発行依頼書!S212)</f>
        <v/>
      </c>
      <c r="X220" s="678"/>
      <c r="Y220" s="678" t="str">
        <f>IF(ISBLANK(発行依頼書!T212),"",発行依頼書!T212)</f>
        <v/>
      </c>
      <c r="Z220" s="678"/>
      <c r="AA220" s="678" t="str">
        <f>IF(ISBLANK(発行依頼書!U212),"",発行依頼書!U212)</f>
        <v/>
      </c>
      <c r="AB220" s="679"/>
      <c r="AC220" s="680" t="str">
        <f>IF(ISBLANK(発行依頼書!W212),"",発行依頼書!W212)</f>
        <v/>
      </c>
      <c r="AD220" s="678"/>
      <c r="AE220" s="679"/>
      <c r="AF220" s="662" t="str">
        <f>IF(ISBLANK(発行依頼書!X211),"",発行依頼書!X211)</f>
        <v/>
      </c>
      <c r="AG220" s="663"/>
      <c r="AH220" s="663"/>
      <c r="AI220" s="664"/>
      <c r="AJ220" s="10"/>
    </row>
    <row r="221" spans="1:42" ht="17.25" customHeight="1" x14ac:dyDescent="0.15">
      <c r="A221" s="7"/>
      <c r="B221" s="675" t="str">
        <f>IF(ISBLANK(発行依頼書!C213),"",発行依頼書!C213)</f>
        <v/>
      </c>
      <c r="C221" s="676"/>
      <c r="D221" s="676"/>
      <c r="E221" s="676"/>
      <c r="F221" s="676"/>
      <c r="G221" s="676"/>
      <c r="H221" s="677"/>
      <c r="I221" s="674" t="str">
        <f>IF(ISBLANK(発行依頼書!L213),"",TEXT(発行依頼書!L213,"M/D"))</f>
        <v/>
      </c>
      <c r="J221" s="672"/>
      <c r="K221" s="672" t="str">
        <f>IF(ISBLANK(発行依頼書!M213),"",TEXT(発行依頼書!M213,"M/D"))</f>
        <v/>
      </c>
      <c r="L221" s="672"/>
      <c r="M221" s="672" t="str">
        <f>IF(ISBLANK(発行依頼書!N213),"",TEXT(発行依頼書!N213,"M/D"))</f>
        <v/>
      </c>
      <c r="N221" s="672"/>
      <c r="O221" s="672" t="str">
        <f>IF(ISBLANK(発行依頼書!O213),"",TEXT(発行依頼書!O213,"M/D"))</f>
        <v/>
      </c>
      <c r="P221" s="672"/>
      <c r="Q221" s="672" t="str">
        <f>IF(ISBLANK(発行依頼書!P213),"",TEXT(発行依頼書!P213,"M/D"))</f>
        <v/>
      </c>
      <c r="R221" s="672"/>
      <c r="S221" s="672" t="str">
        <f>IF(ISBLANK(発行依頼書!Q213),"",TEXT(発行依頼書!Q213,"M/D"))</f>
        <v/>
      </c>
      <c r="T221" s="672"/>
      <c r="U221" s="672" t="str">
        <f>IF(ISBLANK(発行依頼書!R213),"",TEXT(発行依頼書!R213,"M/D"))</f>
        <v/>
      </c>
      <c r="V221" s="672"/>
      <c r="W221" s="672" t="str">
        <f>IF(ISBLANK(発行依頼書!S213),"",TEXT(発行依頼書!S213,"M/D"))</f>
        <v/>
      </c>
      <c r="X221" s="672"/>
      <c r="Y221" s="672" t="str">
        <f>IF(ISBLANK(発行依頼書!T213),"",TEXT(発行依頼書!T213,"M/D"))</f>
        <v/>
      </c>
      <c r="Z221" s="672"/>
      <c r="AA221" s="672" t="str">
        <f>IF(ISBLANK(発行依頼書!U213),"",TEXT(発行依頼書!U213,"M/D"))</f>
        <v/>
      </c>
      <c r="AB221" s="673"/>
      <c r="AC221" s="674"/>
      <c r="AD221" s="672"/>
      <c r="AE221" s="673"/>
      <c r="AF221" s="667" t="str">
        <f>IF(ISBLANK(発行依頼書!I213),"",発行依頼書!I213)</f>
        <v/>
      </c>
      <c r="AG221" s="668"/>
      <c r="AH221" s="668"/>
      <c r="AI221" s="669"/>
      <c r="AJ221" s="10"/>
    </row>
    <row r="222" spans="1:42" ht="17.25" customHeight="1" x14ac:dyDescent="0.15">
      <c r="A222" s="7"/>
      <c r="B222" s="670" t="str">
        <f>IF(ISBLANK(発行依頼書!F213),"",発行依頼書!F213)</f>
        <v/>
      </c>
      <c r="C222" s="663"/>
      <c r="D222" s="663"/>
      <c r="E222" s="663"/>
      <c r="F222" s="663"/>
      <c r="G222" s="663"/>
      <c r="H222" s="671"/>
      <c r="I222" s="680" t="str">
        <f>IF(ISBLANK(発行依頼書!L214),"",発行依頼書!L214)</f>
        <v/>
      </c>
      <c r="J222" s="678"/>
      <c r="K222" s="678" t="str">
        <f>IF(ISBLANK(発行依頼書!M214),"",発行依頼書!M214)</f>
        <v/>
      </c>
      <c r="L222" s="678"/>
      <c r="M222" s="678" t="str">
        <f>IF(ISBLANK(発行依頼書!N214),"",発行依頼書!N214)</f>
        <v/>
      </c>
      <c r="N222" s="678"/>
      <c r="O222" s="678" t="str">
        <f>IF(ISBLANK(発行依頼書!O214),"",発行依頼書!O214)</f>
        <v/>
      </c>
      <c r="P222" s="678"/>
      <c r="Q222" s="678" t="str">
        <f>IF(ISBLANK(発行依頼書!P214),"",発行依頼書!P214)</f>
        <v/>
      </c>
      <c r="R222" s="678"/>
      <c r="S222" s="678" t="str">
        <f>IF(ISBLANK(発行依頼書!Q214),"",発行依頼書!Q214)</f>
        <v/>
      </c>
      <c r="T222" s="678"/>
      <c r="U222" s="678" t="str">
        <f>IF(ISBLANK(発行依頼書!R214),"",発行依頼書!R214)</f>
        <v/>
      </c>
      <c r="V222" s="678"/>
      <c r="W222" s="678" t="str">
        <f>IF(ISBLANK(発行依頼書!S214),"",発行依頼書!S214)</f>
        <v/>
      </c>
      <c r="X222" s="678"/>
      <c r="Y222" s="678" t="str">
        <f>IF(ISBLANK(発行依頼書!T214),"",発行依頼書!T214)</f>
        <v/>
      </c>
      <c r="Z222" s="678"/>
      <c r="AA222" s="678" t="str">
        <f>IF(ISBLANK(発行依頼書!U214),"",発行依頼書!U214)</f>
        <v/>
      </c>
      <c r="AB222" s="679"/>
      <c r="AC222" s="680" t="str">
        <f>IF(ISBLANK(発行依頼書!W214),"",発行依頼書!W214)</f>
        <v/>
      </c>
      <c r="AD222" s="678"/>
      <c r="AE222" s="679"/>
      <c r="AF222" s="662" t="str">
        <f>IF(ISBLANK(発行依頼書!X213),"",発行依頼書!X213)</f>
        <v/>
      </c>
      <c r="AG222" s="663"/>
      <c r="AH222" s="663"/>
      <c r="AI222" s="664"/>
      <c r="AJ222" s="10"/>
    </row>
    <row r="223" spans="1:42" ht="17.25" customHeight="1" x14ac:dyDescent="0.15">
      <c r="A223" s="7"/>
      <c r="B223" s="675" t="str">
        <f>IF(ISBLANK(発行依頼書!C215),"",発行依頼書!C215)</f>
        <v/>
      </c>
      <c r="C223" s="676"/>
      <c r="D223" s="676"/>
      <c r="E223" s="676"/>
      <c r="F223" s="676"/>
      <c r="G223" s="676"/>
      <c r="H223" s="677"/>
      <c r="I223" s="674" t="str">
        <f>IF(ISBLANK(発行依頼書!L215),"",TEXT(発行依頼書!L215,"M/D"))</f>
        <v/>
      </c>
      <c r="J223" s="672"/>
      <c r="K223" s="672" t="str">
        <f>IF(ISBLANK(発行依頼書!M215),"",TEXT(発行依頼書!M215,"M/D"))</f>
        <v/>
      </c>
      <c r="L223" s="672"/>
      <c r="M223" s="672" t="str">
        <f>IF(ISBLANK(発行依頼書!N215),"",TEXT(発行依頼書!N215,"M/D"))</f>
        <v/>
      </c>
      <c r="N223" s="672"/>
      <c r="O223" s="672" t="str">
        <f>IF(ISBLANK(発行依頼書!O215),"",TEXT(発行依頼書!O215,"M/D"))</f>
        <v/>
      </c>
      <c r="P223" s="672"/>
      <c r="Q223" s="672" t="str">
        <f>IF(ISBLANK(発行依頼書!P215),"",TEXT(発行依頼書!P215,"M/D"))</f>
        <v/>
      </c>
      <c r="R223" s="672"/>
      <c r="S223" s="672" t="str">
        <f>IF(ISBLANK(発行依頼書!Q215),"",TEXT(発行依頼書!Q215,"M/D"))</f>
        <v/>
      </c>
      <c r="T223" s="672"/>
      <c r="U223" s="672" t="str">
        <f>IF(ISBLANK(発行依頼書!R215),"",TEXT(発行依頼書!R215,"M/D"))</f>
        <v/>
      </c>
      <c r="V223" s="672"/>
      <c r="W223" s="672" t="str">
        <f>IF(ISBLANK(発行依頼書!S215),"",TEXT(発行依頼書!S215,"M/D"))</f>
        <v/>
      </c>
      <c r="X223" s="672"/>
      <c r="Y223" s="672" t="str">
        <f>IF(ISBLANK(発行依頼書!T215),"",TEXT(発行依頼書!T215,"M/D"))</f>
        <v/>
      </c>
      <c r="Z223" s="672"/>
      <c r="AA223" s="672" t="str">
        <f>IF(ISBLANK(発行依頼書!U215),"",TEXT(発行依頼書!U215,"M/D"))</f>
        <v/>
      </c>
      <c r="AB223" s="673"/>
      <c r="AC223" s="674"/>
      <c r="AD223" s="672"/>
      <c r="AE223" s="673"/>
      <c r="AF223" s="667" t="str">
        <f>IF(ISBLANK(発行依頼書!I215),"",発行依頼書!I215)</f>
        <v/>
      </c>
      <c r="AG223" s="668"/>
      <c r="AH223" s="668"/>
      <c r="AI223" s="669"/>
      <c r="AJ223" s="10"/>
    </row>
    <row r="224" spans="1:42" ht="17.25" customHeight="1" x14ac:dyDescent="0.15">
      <c r="A224" s="7"/>
      <c r="B224" s="670" t="str">
        <f>IF(ISBLANK(発行依頼書!F215),"",発行依頼書!F215)</f>
        <v/>
      </c>
      <c r="C224" s="663"/>
      <c r="D224" s="663"/>
      <c r="E224" s="663"/>
      <c r="F224" s="663"/>
      <c r="G224" s="663"/>
      <c r="H224" s="671"/>
      <c r="I224" s="680" t="str">
        <f>IF(ISBLANK(発行依頼書!L216),"",発行依頼書!L216)</f>
        <v/>
      </c>
      <c r="J224" s="678"/>
      <c r="K224" s="678" t="str">
        <f>IF(ISBLANK(発行依頼書!M216),"",発行依頼書!M216)</f>
        <v/>
      </c>
      <c r="L224" s="678"/>
      <c r="M224" s="678" t="str">
        <f>IF(ISBLANK(発行依頼書!N216),"",発行依頼書!N216)</f>
        <v/>
      </c>
      <c r="N224" s="678"/>
      <c r="O224" s="678" t="str">
        <f>IF(ISBLANK(発行依頼書!O216),"",発行依頼書!O216)</f>
        <v/>
      </c>
      <c r="P224" s="678"/>
      <c r="Q224" s="678" t="str">
        <f>IF(ISBLANK(発行依頼書!P216),"",発行依頼書!P216)</f>
        <v/>
      </c>
      <c r="R224" s="678"/>
      <c r="S224" s="678" t="str">
        <f>IF(ISBLANK(発行依頼書!Q216),"",発行依頼書!Q216)</f>
        <v/>
      </c>
      <c r="T224" s="678"/>
      <c r="U224" s="678" t="str">
        <f>IF(ISBLANK(発行依頼書!R216),"",発行依頼書!R216)</f>
        <v/>
      </c>
      <c r="V224" s="678"/>
      <c r="W224" s="678" t="str">
        <f>IF(ISBLANK(発行依頼書!S216),"",発行依頼書!S216)</f>
        <v/>
      </c>
      <c r="X224" s="678"/>
      <c r="Y224" s="678" t="str">
        <f>IF(ISBLANK(発行依頼書!T216),"",発行依頼書!T216)</f>
        <v/>
      </c>
      <c r="Z224" s="678"/>
      <c r="AA224" s="678" t="str">
        <f>IF(ISBLANK(発行依頼書!U216),"",発行依頼書!U216)</f>
        <v/>
      </c>
      <c r="AB224" s="679"/>
      <c r="AC224" s="680" t="str">
        <f>IF(ISBLANK(発行依頼書!W216),"",発行依頼書!W216)</f>
        <v/>
      </c>
      <c r="AD224" s="678"/>
      <c r="AE224" s="679"/>
      <c r="AF224" s="662" t="str">
        <f>IF(ISBLANK(発行依頼書!X215),"",発行依頼書!X215)</f>
        <v/>
      </c>
      <c r="AG224" s="663"/>
      <c r="AH224" s="663"/>
      <c r="AI224" s="664"/>
      <c r="AJ224" s="10"/>
    </row>
    <row r="225" spans="1:36" ht="17.25" customHeight="1" x14ac:dyDescent="0.15">
      <c r="A225" s="7"/>
      <c r="B225" s="675" t="str">
        <f>IF(ISBLANK(発行依頼書!C217),"",発行依頼書!C217)</f>
        <v/>
      </c>
      <c r="C225" s="676"/>
      <c r="D225" s="676"/>
      <c r="E225" s="676"/>
      <c r="F225" s="676"/>
      <c r="G225" s="676"/>
      <c r="H225" s="677"/>
      <c r="I225" s="674" t="str">
        <f>IF(ISBLANK(発行依頼書!L217),"",TEXT(発行依頼書!L217,"M/D"))</f>
        <v/>
      </c>
      <c r="J225" s="672"/>
      <c r="K225" s="672" t="str">
        <f>IF(ISBLANK(発行依頼書!M217),"",TEXT(発行依頼書!M217,"M/D"))</f>
        <v/>
      </c>
      <c r="L225" s="672"/>
      <c r="M225" s="672" t="str">
        <f>IF(ISBLANK(発行依頼書!N217),"",TEXT(発行依頼書!N217,"M/D"))</f>
        <v/>
      </c>
      <c r="N225" s="672"/>
      <c r="O225" s="672" t="str">
        <f>IF(ISBLANK(発行依頼書!O217),"",TEXT(発行依頼書!O217,"M/D"))</f>
        <v/>
      </c>
      <c r="P225" s="672"/>
      <c r="Q225" s="672" t="str">
        <f>IF(ISBLANK(発行依頼書!P217),"",TEXT(発行依頼書!P217,"M/D"))</f>
        <v/>
      </c>
      <c r="R225" s="672"/>
      <c r="S225" s="672" t="str">
        <f>IF(ISBLANK(発行依頼書!Q217),"",TEXT(発行依頼書!Q217,"M/D"))</f>
        <v/>
      </c>
      <c r="T225" s="672"/>
      <c r="U225" s="672" t="str">
        <f>IF(ISBLANK(発行依頼書!R217),"",TEXT(発行依頼書!R217,"M/D"))</f>
        <v/>
      </c>
      <c r="V225" s="672"/>
      <c r="W225" s="672" t="str">
        <f>IF(ISBLANK(発行依頼書!S217),"",TEXT(発行依頼書!S217,"M/D"))</f>
        <v/>
      </c>
      <c r="X225" s="672"/>
      <c r="Y225" s="672" t="str">
        <f>IF(ISBLANK(発行依頼書!T217),"",TEXT(発行依頼書!T217,"M/D"))</f>
        <v/>
      </c>
      <c r="Z225" s="672"/>
      <c r="AA225" s="672" t="str">
        <f>IF(ISBLANK(発行依頼書!U217),"",TEXT(発行依頼書!U217,"M/D"))</f>
        <v/>
      </c>
      <c r="AB225" s="673"/>
      <c r="AC225" s="674"/>
      <c r="AD225" s="672"/>
      <c r="AE225" s="673"/>
      <c r="AF225" s="667" t="str">
        <f>IF(ISBLANK(発行依頼書!I217),"",発行依頼書!I217)</f>
        <v/>
      </c>
      <c r="AG225" s="668"/>
      <c r="AH225" s="668"/>
      <c r="AI225" s="669"/>
      <c r="AJ225" s="10"/>
    </row>
    <row r="226" spans="1:36" ht="17.25" customHeight="1" x14ac:dyDescent="0.15">
      <c r="A226" s="7"/>
      <c r="B226" s="670" t="str">
        <f>IF(ISBLANK(発行依頼書!F217),"",発行依頼書!F217)</f>
        <v/>
      </c>
      <c r="C226" s="663"/>
      <c r="D226" s="663"/>
      <c r="E226" s="663"/>
      <c r="F226" s="663"/>
      <c r="G226" s="663"/>
      <c r="H226" s="671"/>
      <c r="I226" s="680" t="str">
        <f>IF(ISBLANK(発行依頼書!L218),"",発行依頼書!L218)</f>
        <v/>
      </c>
      <c r="J226" s="678"/>
      <c r="K226" s="678" t="str">
        <f>IF(ISBLANK(発行依頼書!M218),"",発行依頼書!M218)</f>
        <v/>
      </c>
      <c r="L226" s="678"/>
      <c r="M226" s="678" t="str">
        <f>IF(ISBLANK(発行依頼書!N218),"",発行依頼書!N218)</f>
        <v/>
      </c>
      <c r="N226" s="678"/>
      <c r="O226" s="678" t="str">
        <f>IF(ISBLANK(発行依頼書!O218),"",発行依頼書!O218)</f>
        <v/>
      </c>
      <c r="P226" s="678"/>
      <c r="Q226" s="678" t="str">
        <f>IF(ISBLANK(発行依頼書!P218),"",発行依頼書!P218)</f>
        <v/>
      </c>
      <c r="R226" s="678"/>
      <c r="S226" s="678" t="str">
        <f>IF(ISBLANK(発行依頼書!Q218),"",発行依頼書!Q218)</f>
        <v/>
      </c>
      <c r="T226" s="678"/>
      <c r="U226" s="678" t="str">
        <f>IF(ISBLANK(発行依頼書!R218),"",発行依頼書!R218)</f>
        <v/>
      </c>
      <c r="V226" s="678"/>
      <c r="W226" s="678" t="str">
        <f>IF(ISBLANK(発行依頼書!S218),"",発行依頼書!S218)</f>
        <v/>
      </c>
      <c r="X226" s="678"/>
      <c r="Y226" s="678" t="str">
        <f>IF(ISBLANK(発行依頼書!T218),"",発行依頼書!T218)</f>
        <v/>
      </c>
      <c r="Z226" s="678"/>
      <c r="AA226" s="678" t="str">
        <f>IF(ISBLANK(発行依頼書!U218),"",発行依頼書!U218)</f>
        <v/>
      </c>
      <c r="AB226" s="679"/>
      <c r="AC226" s="680" t="str">
        <f>IF(ISBLANK(発行依頼書!W218),"",発行依頼書!W218)</f>
        <v/>
      </c>
      <c r="AD226" s="678"/>
      <c r="AE226" s="679"/>
      <c r="AF226" s="662" t="str">
        <f>IF(ISBLANK(発行依頼書!X217),"",発行依頼書!X217)</f>
        <v/>
      </c>
      <c r="AG226" s="663"/>
      <c r="AH226" s="663"/>
      <c r="AI226" s="664"/>
      <c r="AJ226" s="10"/>
    </row>
    <row r="227" spans="1:36" ht="17.25" customHeight="1" x14ac:dyDescent="0.15">
      <c r="A227" s="7"/>
      <c r="B227" s="675" t="str">
        <f>IF(ISBLANK(発行依頼書!C219),"",発行依頼書!C219)</f>
        <v/>
      </c>
      <c r="C227" s="676"/>
      <c r="D227" s="676"/>
      <c r="E227" s="676"/>
      <c r="F227" s="676"/>
      <c r="G227" s="676"/>
      <c r="H227" s="677"/>
      <c r="I227" s="674" t="str">
        <f>IF(ISBLANK(発行依頼書!L219),"",TEXT(発行依頼書!L219,"M/D"))</f>
        <v/>
      </c>
      <c r="J227" s="672"/>
      <c r="K227" s="672" t="str">
        <f>IF(ISBLANK(発行依頼書!M219),"",TEXT(発行依頼書!M219,"M/D"))</f>
        <v/>
      </c>
      <c r="L227" s="672"/>
      <c r="M227" s="672" t="str">
        <f>IF(ISBLANK(発行依頼書!N219),"",TEXT(発行依頼書!N219,"M/D"))</f>
        <v/>
      </c>
      <c r="N227" s="672"/>
      <c r="O227" s="672" t="str">
        <f>IF(ISBLANK(発行依頼書!O219),"",TEXT(発行依頼書!O219,"M/D"))</f>
        <v/>
      </c>
      <c r="P227" s="672"/>
      <c r="Q227" s="672" t="str">
        <f>IF(ISBLANK(発行依頼書!P219),"",TEXT(発行依頼書!P219,"M/D"))</f>
        <v/>
      </c>
      <c r="R227" s="672"/>
      <c r="S227" s="672" t="str">
        <f>IF(ISBLANK(発行依頼書!Q219),"",TEXT(発行依頼書!Q219,"M/D"))</f>
        <v/>
      </c>
      <c r="T227" s="672"/>
      <c r="U227" s="672" t="str">
        <f>IF(ISBLANK(発行依頼書!R219),"",TEXT(発行依頼書!R219,"M/D"))</f>
        <v/>
      </c>
      <c r="V227" s="672"/>
      <c r="W227" s="672" t="str">
        <f>IF(ISBLANK(発行依頼書!S219),"",TEXT(発行依頼書!S219,"M/D"))</f>
        <v/>
      </c>
      <c r="X227" s="672"/>
      <c r="Y227" s="672" t="str">
        <f>IF(ISBLANK(発行依頼書!T219),"",TEXT(発行依頼書!T219,"M/D"))</f>
        <v/>
      </c>
      <c r="Z227" s="672"/>
      <c r="AA227" s="672" t="str">
        <f>IF(ISBLANK(発行依頼書!U219),"",TEXT(発行依頼書!U219,"M/D"))</f>
        <v/>
      </c>
      <c r="AB227" s="673"/>
      <c r="AC227" s="674"/>
      <c r="AD227" s="672"/>
      <c r="AE227" s="673"/>
      <c r="AF227" s="667" t="str">
        <f>IF(ISBLANK(発行依頼書!I219),"",発行依頼書!I219)</f>
        <v/>
      </c>
      <c r="AG227" s="668"/>
      <c r="AH227" s="668"/>
      <c r="AI227" s="669"/>
      <c r="AJ227" s="10"/>
    </row>
    <row r="228" spans="1:36" ht="17.25" customHeight="1" x14ac:dyDescent="0.15">
      <c r="A228" s="7"/>
      <c r="B228" s="670" t="str">
        <f>IF(ISBLANK(発行依頼書!F219),"",発行依頼書!F219)</f>
        <v/>
      </c>
      <c r="C228" s="663"/>
      <c r="D228" s="663"/>
      <c r="E228" s="663"/>
      <c r="F228" s="663"/>
      <c r="G228" s="663"/>
      <c r="H228" s="671"/>
      <c r="I228" s="680" t="str">
        <f>IF(ISBLANK(発行依頼書!L220),"",発行依頼書!L220)</f>
        <v/>
      </c>
      <c r="J228" s="678"/>
      <c r="K228" s="678" t="str">
        <f>IF(ISBLANK(発行依頼書!M220),"",発行依頼書!M220)</f>
        <v/>
      </c>
      <c r="L228" s="678"/>
      <c r="M228" s="678" t="str">
        <f>IF(ISBLANK(発行依頼書!N220),"",発行依頼書!N220)</f>
        <v/>
      </c>
      <c r="N228" s="678"/>
      <c r="O228" s="678" t="str">
        <f>IF(ISBLANK(発行依頼書!O220),"",発行依頼書!O220)</f>
        <v/>
      </c>
      <c r="P228" s="678"/>
      <c r="Q228" s="678" t="str">
        <f>IF(ISBLANK(発行依頼書!P220),"",発行依頼書!P220)</f>
        <v/>
      </c>
      <c r="R228" s="678"/>
      <c r="S228" s="678" t="str">
        <f>IF(ISBLANK(発行依頼書!Q220),"",発行依頼書!Q220)</f>
        <v/>
      </c>
      <c r="T228" s="678"/>
      <c r="U228" s="678" t="str">
        <f>IF(ISBLANK(発行依頼書!R220),"",発行依頼書!R220)</f>
        <v/>
      </c>
      <c r="V228" s="678"/>
      <c r="W228" s="678" t="str">
        <f>IF(ISBLANK(発行依頼書!S220),"",発行依頼書!S220)</f>
        <v/>
      </c>
      <c r="X228" s="678"/>
      <c r="Y228" s="678" t="str">
        <f>IF(ISBLANK(発行依頼書!T220),"",発行依頼書!T220)</f>
        <v/>
      </c>
      <c r="Z228" s="678"/>
      <c r="AA228" s="678" t="str">
        <f>IF(ISBLANK(発行依頼書!U220),"",発行依頼書!U220)</f>
        <v/>
      </c>
      <c r="AB228" s="679"/>
      <c r="AC228" s="680" t="str">
        <f>IF(ISBLANK(発行依頼書!W220),"",発行依頼書!W220)</f>
        <v/>
      </c>
      <c r="AD228" s="678"/>
      <c r="AE228" s="679"/>
      <c r="AF228" s="662" t="str">
        <f>IF(ISBLANK(発行依頼書!X219),"",発行依頼書!X219)</f>
        <v/>
      </c>
      <c r="AG228" s="663"/>
      <c r="AH228" s="663"/>
      <c r="AI228" s="664"/>
      <c r="AJ228" s="10"/>
    </row>
    <row r="229" spans="1:36" ht="17.25" customHeight="1" x14ac:dyDescent="0.15">
      <c r="A229" s="7"/>
      <c r="B229" s="675" t="str">
        <f>IF(ISBLANK(発行依頼書!C221),"",発行依頼書!C221)</f>
        <v/>
      </c>
      <c r="C229" s="676"/>
      <c r="D229" s="676"/>
      <c r="E229" s="676"/>
      <c r="F229" s="676"/>
      <c r="G229" s="676"/>
      <c r="H229" s="677"/>
      <c r="I229" s="674" t="str">
        <f>IF(ISBLANK(発行依頼書!L221),"",TEXT(発行依頼書!L221,"M/D"))</f>
        <v/>
      </c>
      <c r="J229" s="672"/>
      <c r="K229" s="672" t="str">
        <f>IF(ISBLANK(発行依頼書!M221),"",TEXT(発行依頼書!M221,"M/D"))</f>
        <v/>
      </c>
      <c r="L229" s="672"/>
      <c r="M229" s="672" t="str">
        <f>IF(ISBLANK(発行依頼書!N221),"",TEXT(発行依頼書!N221,"M/D"))</f>
        <v/>
      </c>
      <c r="N229" s="672"/>
      <c r="O229" s="672" t="str">
        <f>IF(ISBLANK(発行依頼書!O221),"",TEXT(発行依頼書!O221,"M/D"))</f>
        <v/>
      </c>
      <c r="P229" s="672"/>
      <c r="Q229" s="672" t="str">
        <f>IF(ISBLANK(発行依頼書!P221),"",TEXT(発行依頼書!P221,"M/D"))</f>
        <v/>
      </c>
      <c r="R229" s="672"/>
      <c r="S229" s="672" t="str">
        <f>IF(ISBLANK(発行依頼書!Q221),"",TEXT(発行依頼書!Q221,"M/D"))</f>
        <v/>
      </c>
      <c r="T229" s="672"/>
      <c r="U229" s="672" t="str">
        <f>IF(ISBLANK(発行依頼書!R221),"",TEXT(発行依頼書!R221,"M/D"))</f>
        <v/>
      </c>
      <c r="V229" s="672"/>
      <c r="W229" s="672" t="str">
        <f>IF(ISBLANK(発行依頼書!S221),"",TEXT(発行依頼書!S221,"M/D"))</f>
        <v/>
      </c>
      <c r="X229" s="672"/>
      <c r="Y229" s="672" t="str">
        <f>IF(ISBLANK(発行依頼書!T221),"",TEXT(発行依頼書!T221,"M/D"))</f>
        <v/>
      </c>
      <c r="Z229" s="672"/>
      <c r="AA229" s="672" t="str">
        <f>IF(ISBLANK(発行依頼書!U221),"",TEXT(発行依頼書!U221,"M/D"))</f>
        <v/>
      </c>
      <c r="AB229" s="673"/>
      <c r="AC229" s="674"/>
      <c r="AD229" s="672"/>
      <c r="AE229" s="673"/>
      <c r="AF229" s="667" t="str">
        <f>IF(ISBLANK(発行依頼書!I221),"",発行依頼書!I221)</f>
        <v/>
      </c>
      <c r="AG229" s="668"/>
      <c r="AH229" s="668"/>
      <c r="AI229" s="669"/>
      <c r="AJ229" s="10"/>
    </row>
    <row r="230" spans="1:36" ht="17.25" customHeight="1" x14ac:dyDescent="0.15">
      <c r="A230" s="7"/>
      <c r="B230" s="670" t="str">
        <f>IF(ISBLANK(発行依頼書!F221),"",発行依頼書!F221)</f>
        <v/>
      </c>
      <c r="C230" s="663"/>
      <c r="D230" s="663"/>
      <c r="E230" s="663"/>
      <c r="F230" s="663"/>
      <c r="G230" s="663"/>
      <c r="H230" s="671"/>
      <c r="I230" s="680" t="str">
        <f>IF(ISBLANK(発行依頼書!L222),"",発行依頼書!L222)</f>
        <v/>
      </c>
      <c r="J230" s="678"/>
      <c r="K230" s="678" t="str">
        <f>IF(ISBLANK(発行依頼書!M222),"",発行依頼書!M222)</f>
        <v/>
      </c>
      <c r="L230" s="678"/>
      <c r="M230" s="678" t="str">
        <f>IF(ISBLANK(発行依頼書!N222),"",発行依頼書!N222)</f>
        <v/>
      </c>
      <c r="N230" s="678"/>
      <c r="O230" s="678" t="str">
        <f>IF(ISBLANK(発行依頼書!O222),"",発行依頼書!O222)</f>
        <v/>
      </c>
      <c r="P230" s="678"/>
      <c r="Q230" s="678" t="str">
        <f>IF(ISBLANK(発行依頼書!P222),"",発行依頼書!P222)</f>
        <v/>
      </c>
      <c r="R230" s="678"/>
      <c r="S230" s="678" t="str">
        <f>IF(ISBLANK(発行依頼書!Q222),"",発行依頼書!Q222)</f>
        <v/>
      </c>
      <c r="T230" s="678"/>
      <c r="U230" s="678" t="str">
        <f>IF(ISBLANK(発行依頼書!R222),"",発行依頼書!R222)</f>
        <v/>
      </c>
      <c r="V230" s="678"/>
      <c r="W230" s="678" t="str">
        <f>IF(ISBLANK(発行依頼書!S222),"",発行依頼書!S222)</f>
        <v/>
      </c>
      <c r="X230" s="678"/>
      <c r="Y230" s="678" t="str">
        <f>IF(ISBLANK(発行依頼書!T222),"",発行依頼書!T222)</f>
        <v/>
      </c>
      <c r="Z230" s="678"/>
      <c r="AA230" s="678" t="str">
        <f>IF(ISBLANK(発行依頼書!U222),"",発行依頼書!U222)</f>
        <v/>
      </c>
      <c r="AB230" s="679"/>
      <c r="AC230" s="680" t="str">
        <f>IF(ISBLANK(発行依頼書!W222),"",発行依頼書!W222)</f>
        <v/>
      </c>
      <c r="AD230" s="678"/>
      <c r="AE230" s="679"/>
      <c r="AF230" s="662" t="str">
        <f>IF(ISBLANK(発行依頼書!X221),"",発行依頼書!X221)</f>
        <v/>
      </c>
      <c r="AG230" s="663"/>
      <c r="AH230" s="663"/>
      <c r="AI230" s="664"/>
      <c r="AJ230" s="10"/>
    </row>
    <row r="231" spans="1:36" ht="17.25" customHeight="1" x14ac:dyDescent="0.15">
      <c r="A231" s="7"/>
      <c r="B231" s="675" t="str">
        <f>IF(ISBLANK(発行依頼書!C223),"",発行依頼書!C223)</f>
        <v/>
      </c>
      <c r="C231" s="676"/>
      <c r="D231" s="676"/>
      <c r="E231" s="676"/>
      <c r="F231" s="676"/>
      <c r="G231" s="676"/>
      <c r="H231" s="677"/>
      <c r="I231" s="674" t="str">
        <f>IF(ISBLANK(発行依頼書!L223),"",TEXT(発行依頼書!L223,"M/D"))</f>
        <v/>
      </c>
      <c r="J231" s="672"/>
      <c r="K231" s="672" t="str">
        <f>IF(ISBLANK(発行依頼書!M223),"",TEXT(発行依頼書!M223,"M/D"))</f>
        <v/>
      </c>
      <c r="L231" s="672"/>
      <c r="M231" s="672" t="str">
        <f>IF(ISBLANK(発行依頼書!N223),"",TEXT(発行依頼書!N223,"M/D"))</f>
        <v/>
      </c>
      <c r="N231" s="672"/>
      <c r="O231" s="672" t="str">
        <f>IF(ISBLANK(発行依頼書!O223),"",TEXT(発行依頼書!O223,"M/D"))</f>
        <v/>
      </c>
      <c r="P231" s="672"/>
      <c r="Q231" s="672" t="str">
        <f>IF(ISBLANK(発行依頼書!P223),"",TEXT(発行依頼書!P223,"M/D"))</f>
        <v/>
      </c>
      <c r="R231" s="672"/>
      <c r="S231" s="672" t="str">
        <f>IF(ISBLANK(発行依頼書!Q223),"",TEXT(発行依頼書!Q223,"M/D"))</f>
        <v/>
      </c>
      <c r="T231" s="672"/>
      <c r="U231" s="672" t="str">
        <f>IF(ISBLANK(発行依頼書!R223),"",TEXT(発行依頼書!R223,"M/D"))</f>
        <v/>
      </c>
      <c r="V231" s="672"/>
      <c r="W231" s="672" t="str">
        <f>IF(ISBLANK(発行依頼書!S223),"",TEXT(発行依頼書!S223,"M/D"))</f>
        <v/>
      </c>
      <c r="X231" s="672"/>
      <c r="Y231" s="672" t="str">
        <f>IF(ISBLANK(発行依頼書!T223),"",TEXT(発行依頼書!T223,"M/D"))</f>
        <v/>
      </c>
      <c r="Z231" s="672"/>
      <c r="AA231" s="672" t="str">
        <f>IF(ISBLANK(発行依頼書!U223),"",TEXT(発行依頼書!U223,"M/D"))</f>
        <v/>
      </c>
      <c r="AB231" s="673"/>
      <c r="AC231" s="674"/>
      <c r="AD231" s="672"/>
      <c r="AE231" s="673"/>
      <c r="AF231" s="667" t="str">
        <f>IF(ISBLANK(発行依頼書!I223),"",発行依頼書!I223)</f>
        <v/>
      </c>
      <c r="AG231" s="668"/>
      <c r="AH231" s="668"/>
      <c r="AI231" s="669"/>
      <c r="AJ231" s="10"/>
    </row>
    <row r="232" spans="1:36" ht="17.25" customHeight="1" x14ac:dyDescent="0.15">
      <c r="A232" s="7"/>
      <c r="B232" s="670" t="str">
        <f>IF(ISBLANK(発行依頼書!F223),"",発行依頼書!F223)</f>
        <v/>
      </c>
      <c r="C232" s="663"/>
      <c r="D232" s="663"/>
      <c r="E232" s="663"/>
      <c r="F232" s="663"/>
      <c r="G232" s="663"/>
      <c r="H232" s="671"/>
      <c r="I232" s="680" t="str">
        <f>IF(ISBLANK(発行依頼書!L224),"",発行依頼書!L224)</f>
        <v/>
      </c>
      <c r="J232" s="678"/>
      <c r="K232" s="678" t="str">
        <f>IF(ISBLANK(発行依頼書!M224),"",発行依頼書!M224)</f>
        <v/>
      </c>
      <c r="L232" s="678"/>
      <c r="M232" s="678" t="str">
        <f>IF(ISBLANK(発行依頼書!N224),"",発行依頼書!N224)</f>
        <v/>
      </c>
      <c r="N232" s="678"/>
      <c r="O232" s="678" t="str">
        <f>IF(ISBLANK(発行依頼書!O224),"",発行依頼書!O224)</f>
        <v/>
      </c>
      <c r="P232" s="678"/>
      <c r="Q232" s="678" t="str">
        <f>IF(ISBLANK(発行依頼書!P224),"",発行依頼書!P224)</f>
        <v/>
      </c>
      <c r="R232" s="678"/>
      <c r="S232" s="678" t="str">
        <f>IF(ISBLANK(発行依頼書!Q224),"",発行依頼書!Q224)</f>
        <v/>
      </c>
      <c r="T232" s="678"/>
      <c r="U232" s="678" t="str">
        <f>IF(ISBLANK(発行依頼書!R224),"",発行依頼書!R224)</f>
        <v/>
      </c>
      <c r="V232" s="678"/>
      <c r="W232" s="678" t="str">
        <f>IF(ISBLANK(発行依頼書!S224),"",発行依頼書!S224)</f>
        <v/>
      </c>
      <c r="X232" s="678"/>
      <c r="Y232" s="678" t="str">
        <f>IF(ISBLANK(発行依頼書!T224),"",発行依頼書!T224)</f>
        <v/>
      </c>
      <c r="Z232" s="678"/>
      <c r="AA232" s="678" t="str">
        <f>IF(ISBLANK(発行依頼書!U224),"",発行依頼書!U224)</f>
        <v/>
      </c>
      <c r="AB232" s="679"/>
      <c r="AC232" s="680" t="str">
        <f>IF(ISBLANK(発行依頼書!W224),"",発行依頼書!W224)</f>
        <v/>
      </c>
      <c r="AD232" s="678"/>
      <c r="AE232" s="679"/>
      <c r="AF232" s="662" t="str">
        <f>IF(ISBLANK(発行依頼書!X223),"",発行依頼書!X223)</f>
        <v/>
      </c>
      <c r="AG232" s="663"/>
      <c r="AH232" s="663"/>
      <c r="AI232" s="664"/>
      <c r="AJ232" s="10"/>
    </row>
    <row r="233" spans="1:36" ht="17.25" customHeight="1" x14ac:dyDescent="0.15">
      <c r="A233" s="7"/>
      <c r="B233" s="675" t="str">
        <f>IF(ISBLANK(発行依頼書!C225),"",発行依頼書!C225)</f>
        <v/>
      </c>
      <c r="C233" s="676"/>
      <c r="D233" s="676"/>
      <c r="E233" s="676"/>
      <c r="F233" s="676"/>
      <c r="G233" s="676"/>
      <c r="H233" s="677"/>
      <c r="I233" s="674" t="str">
        <f>IF(ISBLANK(発行依頼書!L225),"",TEXT(発行依頼書!L225,"M/D"))</f>
        <v/>
      </c>
      <c r="J233" s="672"/>
      <c r="K233" s="672" t="str">
        <f>IF(ISBLANK(発行依頼書!M225),"",TEXT(発行依頼書!M225,"M/D"))</f>
        <v/>
      </c>
      <c r="L233" s="672"/>
      <c r="M233" s="672" t="str">
        <f>IF(ISBLANK(発行依頼書!N225),"",TEXT(発行依頼書!N225,"M/D"))</f>
        <v/>
      </c>
      <c r="N233" s="672"/>
      <c r="O233" s="672" t="str">
        <f>IF(ISBLANK(発行依頼書!O225),"",TEXT(発行依頼書!O225,"M/D"))</f>
        <v/>
      </c>
      <c r="P233" s="672"/>
      <c r="Q233" s="672" t="str">
        <f>IF(ISBLANK(発行依頼書!P225),"",TEXT(発行依頼書!P225,"M/D"))</f>
        <v/>
      </c>
      <c r="R233" s="672"/>
      <c r="S233" s="672" t="str">
        <f>IF(ISBLANK(発行依頼書!Q225),"",TEXT(発行依頼書!Q225,"M/D"))</f>
        <v/>
      </c>
      <c r="T233" s="672"/>
      <c r="U233" s="672" t="str">
        <f>IF(ISBLANK(発行依頼書!R225),"",TEXT(発行依頼書!R225,"M/D"))</f>
        <v/>
      </c>
      <c r="V233" s="672"/>
      <c r="W233" s="672" t="str">
        <f>IF(ISBLANK(発行依頼書!S225),"",TEXT(発行依頼書!S225,"M/D"))</f>
        <v/>
      </c>
      <c r="X233" s="672"/>
      <c r="Y233" s="672" t="str">
        <f>IF(ISBLANK(発行依頼書!T225),"",TEXT(発行依頼書!T225,"M/D"))</f>
        <v/>
      </c>
      <c r="Z233" s="672"/>
      <c r="AA233" s="672" t="str">
        <f>IF(ISBLANK(発行依頼書!U225),"",TEXT(発行依頼書!U225,"M/D"))</f>
        <v/>
      </c>
      <c r="AB233" s="673"/>
      <c r="AC233" s="674"/>
      <c r="AD233" s="672"/>
      <c r="AE233" s="673"/>
      <c r="AF233" s="667" t="str">
        <f>IF(ISBLANK(発行依頼書!I225),"",発行依頼書!I225)</f>
        <v/>
      </c>
      <c r="AG233" s="668"/>
      <c r="AH233" s="668"/>
      <c r="AI233" s="669"/>
      <c r="AJ233" s="10"/>
    </row>
    <row r="234" spans="1:36" ht="17.25" customHeight="1" x14ac:dyDescent="0.15">
      <c r="A234" s="7"/>
      <c r="B234" s="670" t="str">
        <f>IF(ISBLANK(発行依頼書!F225),"",発行依頼書!F225)</f>
        <v/>
      </c>
      <c r="C234" s="663"/>
      <c r="D234" s="663"/>
      <c r="E234" s="663"/>
      <c r="F234" s="663"/>
      <c r="G234" s="663"/>
      <c r="H234" s="671"/>
      <c r="I234" s="680" t="str">
        <f>IF(ISBLANK(発行依頼書!L226),"",発行依頼書!L226)</f>
        <v/>
      </c>
      <c r="J234" s="678"/>
      <c r="K234" s="678" t="str">
        <f>IF(ISBLANK(発行依頼書!M226),"",発行依頼書!M226)</f>
        <v/>
      </c>
      <c r="L234" s="678"/>
      <c r="M234" s="678" t="str">
        <f>IF(ISBLANK(発行依頼書!N226),"",発行依頼書!N226)</f>
        <v/>
      </c>
      <c r="N234" s="678"/>
      <c r="O234" s="678" t="str">
        <f>IF(ISBLANK(発行依頼書!O226),"",発行依頼書!O226)</f>
        <v/>
      </c>
      <c r="P234" s="678"/>
      <c r="Q234" s="678" t="str">
        <f>IF(ISBLANK(発行依頼書!P226),"",発行依頼書!P226)</f>
        <v/>
      </c>
      <c r="R234" s="678"/>
      <c r="S234" s="678" t="str">
        <f>IF(ISBLANK(発行依頼書!Q226),"",発行依頼書!Q226)</f>
        <v/>
      </c>
      <c r="T234" s="678"/>
      <c r="U234" s="678" t="str">
        <f>IF(ISBLANK(発行依頼書!R226),"",発行依頼書!R226)</f>
        <v/>
      </c>
      <c r="V234" s="678"/>
      <c r="W234" s="678" t="str">
        <f>IF(ISBLANK(発行依頼書!S226),"",発行依頼書!S226)</f>
        <v/>
      </c>
      <c r="X234" s="678"/>
      <c r="Y234" s="678" t="str">
        <f>IF(ISBLANK(発行依頼書!T226),"",発行依頼書!T226)</f>
        <v/>
      </c>
      <c r="Z234" s="678"/>
      <c r="AA234" s="678" t="str">
        <f>IF(ISBLANK(発行依頼書!U226),"",発行依頼書!U226)</f>
        <v/>
      </c>
      <c r="AB234" s="679"/>
      <c r="AC234" s="680" t="str">
        <f>IF(ISBLANK(発行依頼書!W226),"",発行依頼書!W226)</f>
        <v/>
      </c>
      <c r="AD234" s="678"/>
      <c r="AE234" s="679"/>
      <c r="AF234" s="662" t="str">
        <f>IF(ISBLANK(発行依頼書!X225),"",発行依頼書!X225)</f>
        <v/>
      </c>
      <c r="AG234" s="663"/>
      <c r="AH234" s="663"/>
      <c r="AI234" s="664"/>
      <c r="AJ234" s="10"/>
    </row>
    <row r="235" spans="1:36" ht="17.25" customHeight="1" x14ac:dyDescent="0.15">
      <c r="A235" s="7"/>
      <c r="B235" s="675" t="str">
        <f>IF(ISBLANK(発行依頼書!C227),"",発行依頼書!C227)</f>
        <v/>
      </c>
      <c r="C235" s="676"/>
      <c r="D235" s="676"/>
      <c r="E235" s="676"/>
      <c r="F235" s="676"/>
      <c r="G235" s="676"/>
      <c r="H235" s="677"/>
      <c r="I235" s="674" t="str">
        <f>IF(ISBLANK(発行依頼書!L227),"",TEXT(発行依頼書!L227,"M/D"))</f>
        <v/>
      </c>
      <c r="J235" s="672"/>
      <c r="K235" s="672" t="str">
        <f>IF(ISBLANK(発行依頼書!M227),"",TEXT(発行依頼書!M227,"M/D"))</f>
        <v/>
      </c>
      <c r="L235" s="672"/>
      <c r="M235" s="672" t="str">
        <f>IF(ISBLANK(発行依頼書!N227),"",TEXT(発行依頼書!N227,"M/D"))</f>
        <v/>
      </c>
      <c r="N235" s="672"/>
      <c r="O235" s="672" t="str">
        <f>IF(ISBLANK(発行依頼書!O227),"",TEXT(発行依頼書!O227,"M/D"))</f>
        <v/>
      </c>
      <c r="P235" s="672"/>
      <c r="Q235" s="672" t="str">
        <f>IF(ISBLANK(発行依頼書!P227),"",TEXT(発行依頼書!P227,"M/D"))</f>
        <v/>
      </c>
      <c r="R235" s="672"/>
      <c r="S235" s="672" t="str">
        <f>IF(ISBLANK(発行依頼書!Q227),"",TEXT(発行依頼書!Q227,"M/D"))</f>
        <v/>
      </c>
      <c r="T235" s="672"/>
      <c r="U235" s="672" t="str">
        <f>IF(ISBLANK(発行依頼書!R227),"",TEXT(発行依頼書!R227,"M/D"))</f>
        <v/>
      </c>
      <c r="V235" s="672"/>
      <c r="W235" s="672" t="str">
        <f>IF(ISBLANK(発行依頼書!S227),"",TEXT(発行依頼書!S227,"M/D"))</f>
        <v/>
      </c>
      <c r="X235" s="672"/>
      <c r="Y235" s="672" t="str">
        <f>IF(ISBLANK(発行依頼書!T227),"",TEXT(発行依頼書!T227,"M/D"))</f>
        <v/>
      </c>
      <c r="Z235" s="672"/>
      <c r="AA235" s="672" t="str">
        <f>IF(ISBLANK(発行依頼書!U227),"",TEXT(発行依頼書!U227,"M/D"))</f>
        <v/>
      </c>
      <c r="AB235" s="673"/>
      <c r="AC235" s="674"/>
      <c r="AD235" s="672"/>
      <c r="AE235" s="673"/>
      <c r="AF235" s="667" t="str">
        <f>IF(ISBLANK(発行依頼書!I227),"",発行依頼書!I227)</f>
        <v/>
      </c>
      <c r="AG235" s="668"/>
      <c r="AH235" s="668"/>
      <c r="AI235" s="669"/>
      <c r="AJ235" s="10"/>
    </row>
    <row r="236" spans="1:36" ht="17.25" customHeight="1" x14ac:dyDescent="0.15">
      <c r="A236" s="7"/>
      <c r="B236" s="670" t="str">
        <f>IF(ISBLANK(発行依頼書!F227),"",発行依頼書!F227)</f>
        <v/>
      </c>
      <c r="C236" s="663"/>
      <c r="D236" s="663"/>
      <c r="E236" s="663"/>
      <c r="F236" s="663"/>
      <c r="G236" s="663"/>
      <c r="H236" s="671"/>
      <c r="I236" s="680" t="str">
        <f>IF(ISBLANK(発行依頼書!L228),"",発行依頼書!L228)</f>
        <v/>
      </c>
      <c r="J236" s="678"/>
      <c r="K236" s="678" t="str">
        <f>IF(ISBLANK(発行依頼書!M228),"",発行依頼書!M228)</f>
        <v/>
      </c>
      <c r="L236" s="678"/>
      <c r="M236" s="678" t="str">
        <f>IF(ISBLANK(発行依頼書!N228),"",発行依頼書!N228)</f>
        <v/>
      </c>
      <c r="N236" s="678"/>
      <c r="O236" s="678" t="str">
        <f>IF(ISBLANK(発行依頼書!O228),"",発行依頼書!O228)</f>
        <v/>
      </c>
      <c r="P236" s="678"/>
      <c r="Q236" s="678" t="str">
        <f>IF(ISBLANK(発行依頼書!P228),"",発行依頼書!P228)</f>
        <v/>
      </c>
      <c r="R236" s="678"/>
      <c r="S236" s="678" t="str">
        <f>IF(ISBLANK(発行依頼書!Q228),"",発行依頼書!Q228)</f>
        <v/>
      </c>
      <c r="T236" s="678"/>
      <c r="U236" s="678" t="str">
        <f>IF(ISBLANK(発行依頼書!R228),"",発行依頼書!R228)</f>
        <v/>
      </c>
      <c r="V236" s="678"/>
      <c r="W236" s="678" t="str">
        <f>IF(ISBLANK(発行依頼書!S228),"",発行依頼書!S228)</f>
        <v/>
      </c>
      <c r="X236" s="678"/>
      <c r="Y236" s="678" t="str">
        <f>IF(ISBLANK(発行依頼書!T228),"",発行依頼書!T228)</f>
        <v/>
      </c>
      <c r="Z236" s="678"/>
      <c r="AA236" s="678" t="str">
        <f>IF(ISBLANK(発行依頼書!U228),"",発行依頼書!U228)</f>
        <v/>
      </c>
      <c r="AB236" s="679"/>
      <c r="AC236" s="680" t="str">
        <f>IF(ISBLANK(発行依頼書!W228),"",発行依頼書!W228)</f>
        <v/>
      </c>
      <c r="AD236" s="678"/>
      <c r="AE236" s="679"/>
      <c r="AF236" s="662" t="str">
        <f>IF(ISBLANK(発行依頼書!X227),"",発行依頼書!X227)</f>
        <v/>
      </c>
      <c r="AG236" s="663"/>
      <c r="AH236" s="663"/>
      <c r="AI236" s="664"/>
      <c r="AJ236" s="10"/>
    </row>
    <row r="237" spans="1:36" ht="17.25" customHeight="1" x14ac:dyDescent="0.15">
      <c r="A237" s="7"/>
      <c r="B237" s="675" t="str">
        <f>IF(ISBLANK(発行依頼書!C229),"",発行依頼書!C229)</f>
        <v/>
      </c>
      <c r="C237" s="676"/>
      <c r="D237" s="676"/>
      <c r="E237" s="676"/>
      <c r="F237" s="676"/>
      <c r="G237" s="676"/>
      <c r="H237" s="677"/>
      <c r="I237" s="674" t="str">
        <f>IF(ISBLANK(発行依頼書!L229),"",TEXT(発行依頼書!L229,"M/D"))</f>
        <v/>
      </c>
      <c r="J237" s="672"/>
      <c r="K237" s="672" t="str">
        <f>IF(ISBLANK(発行依頼書!M229),"",TEXT(発行依頼書!M229,"M/D"))</f>
        <v/>
      </c>
      <c r="L237" s="672"/>
      <c r="M237" s="672" t="str">
        <f>IF(ISBLANK(発行依頼書!N229),"",TEXT(発行依頼書!N229,"M/D"))</f>
        <v/>
      </c>
      <c r="N237" s="672"/>
      <c r="O237" s="672" t="str">
        <f>IF(ISBLANK(発行依頼書!O229),"",TEXT(発行依頼書!O229,"M/D"))</f>
        <v/>
      </c>
      <c r="P237" s="672"/>
      <c r="Q237" s="672" t="str">
        <f>IF(ISBLANK(発行依頼書!P229),"",TEXT(発行依頼書!P229,"M/D"))</f>
        <v/>
      </c>
      <c r="R237" s="672"/>
      <c r="S237" s="672" t="str">
        <f>IF(ISBLANK(発行依頼書!Q229),"",TEXT(発行依頼書!Q229,"M/D"))</f>
        <v/>
      </c>
      <c r="T237" s="672"/>
      <c r="U237" s="672" t="str">
        <f>IF(ISBLANK(発行依頼書!R229),"",TEXT(発行依頼書!R229,"M/D"))</f>
        <v/>
      </c>
      <c r="V237" s="672"/>
      <c r="W237" s="672" t="str">
        <f>IF(ISBLANK(発行依頼書!S229),"",TEXT(発行依頼書!S229,"M/D"))</f>
        <v/>
      </c>
      <c r="X237" s="672"/>
      <c r="Y237" s="672" t="str">
        <f>IF(ISBLANK(発行依頼書!T229),"",TEXT(発行依頼書!T229,"M/D"))</f>
        <v/>
      </c>
      <c r="Z237" s="672"/>
      <c r="AA237" s="672" t="str">
        <f>IF(ISBLANK(発行依頼書!U229),"",TEXT(発行依頼書!U229,"M/D"))</f>
        <v/>
      </c>
      <c r="AB237" s="673"/>
      <c r="AC237" s="674"/>
      <c r="AD237" s="672"/>
      <c r="AE237" s="673"/>
      <c r="AF237" s="667" t="str">
        <f>IF(ISBLANK(発行依頼書!I229),"",発行依頼書!I229)</f>
        <v/>
      </c>
      <c r="AG237" s="668"/>
      <c r="AH237" s="668"/>
      <c r="AI237" s="669"/>
      <c r="AJ237" s="10"/>
    </row>
    <row r="238" spans="1:36" ht="17.25" customHeight="1" x14ac:dyDescent="0.15">
      <c r="A238" s="7"/>
      <c r="B238" s="670" t="str">
        <f>IF(ISBLANK(発行依頼書!F229),"",発行依頼書!F229)</f>
        <v/>
      </c>
      <c r="C238" s="663"/>
      <c r="D238" s="663"/>
      <c r="E238" s="663"/>
      <c r="F238" s="663"/>
      <c r="G238" s="663"/>
      <c r="H238" s="671"/>
      <c r="I238" s="680" t="str">
        <f>IF(ISBLANK(発行依頼書!L230),"",発行依頼書!L230)</f>
        <v/>
      </c>
      <c r="J238" s="678"/>
      <c r="K238" s="678" t="str">
        <f>IF(ISBLANK(発行依頼書!M230),"",発行依頼書!M230)</f>
        <v/>
      </c>
      <c r="L238" s="678"/>
      <c r="M238" s="678" t="str">
        <f>IF(ISBLANK(発行依頼書!N230),"",発行依頼書!N230)</f>
        <v/>
      </c>
      <c r="N238" s="678"/>
      <c r="O238" s="678" t="str">
        <f>IF(ISBLANK(発行依頼書!O230),"",発行依頼書!O230)</f>
        <v/>
      </c>
      <c r="P238" s="678"/>
      <c r="Q238" s="678" t="str">
        <f>IF(ISBLANK(発行依頼書!P230),"",発行依頼書!P230)</f>
        <v/>
      </c>
      <c r="R238" s="678"/>
      <c r="S238" s="678" t="str">
        <f>IF(ISBLANK(発行依頼書!Q230),"",発行依頼書!Q230)</f>
        <v/>
      </c>
      <c r="T238" s="678"/>
      <c r="U238" s="678" t="str">
        <f>IF(ISBLANK(発行依頼書!R230),"",発行依頼書!R230)</f>
        <v/>
      </c>
      <c r="V238" s="678"/>
      <c r="W238" s="678" t="str">
        <f>IF(ISBLANK(発行依頼書!S230),"",発行依頼書!S230)</f>
        <v/>
      </c>
      <c r="X238" s="678"/>
      <c r="Y238" s="678" t="str">
        <f>IF(ISBLANK(発行依頼書!T230),"",発行依頼書!T230)</f>
        <v/>
      </c>
      <c r="Z238" s="678"/>
      <c r="AA238" s="678" t="str">
        <f>IF(ISBLANK(発行依頼書!U230),"",発行依頼書!U230)</f>
        <v/>
      </c>
      <c r="AB238" s="679"/>
      <c r="AC238" s="680" t="str">
        <f>IF(ISBLANK(発行依頼書!W230),"",発行依頼書!W230)</f>
        <v/>
      </c>
      <c r="AD238" s="678"/>
      <c r="AE238" s="679"/>
      <c r="AF238" s="662" t="str">
        <f>IF(ISBLANK(発行依頼書!X229),"",発行依頼書!X229)</f>
        <v/>
      </c>
      <c r="AG238" s="663"/>
      <c r="AH238" s="663"/>
      <c r="AI238" s="664"/>
      <c r="AJ238" s="10"/>
    </row>
    <row r="239" spans="1:36" ht="17.25" customHeight="1" x14ac:dyDescent="0.15">
      <c r="A239" s="7"/>
      <c r="B239" s="675" t="str">
        <f>IF(ISBLANK(発行依頼書!C231),"",発行依頼書!C231)</f>
        <v/>
      </c>
      <c r="C239" s="676"/>
      <c r="D239" s="676"/>
      <c r="E239" s="676"/>
      <c r="F239" s="676"/>
      <c r="G239" s="676"/>
      <c r="H239" s="677"/>
      <c r="I239" s="674" t="str">
        <f>IF(ISBLANK(発行依頼書!L231),"",TEXT(発行依頼書!L231,"M/D"))</f>
        <v/>
      </c>
      <c r="J239" s="672"/>
      <c r="K239" s="672" t="str">
        <f>IF(ISBLANK(発行依頼書!M231),"",TEXT(発行依頼書!M231,"M/D"))</f>
        <v/>
      </c>
      <c r="L239" s="672"/>
      <c r="M239" s="672" t="str">
        <f>IF(ISBLANK(発行依頼書!N231),"",TEXT(発行依頼書!N231,"M/D"))</f>
        <v/>
      </c>
      <c r="N239" s="672"/>
      <c r="O239" s="672" t="str">
        <f>IF(ISBLANK(発行依頼書!O231),"",TEXT(発行依頼書!O231,"M/D"))</f>
        <v/>
      </c>
      <c r="P239" s="672"/>
      <c r="Q239" s="672" t="str">
        <f>IF(ISBLANK(発行依頼書!P231),"",TEXT(発行依頼書!P231,"M/D"))</f>
        <v/>
      </c>
      <c r="R239" s="672"/>
      <c r="S239" s="672" t="str">
        <f>IF(ISBLANK(発行依頼書!Q231),"",TEXT(発行依頼書!Q231,"M/D"))</f>
        <v/>
      </c>
      <c r="T239" s="672"/>
      <c r="U239" s="672" t="str">
        <f>IF(ISBLANK(発行依頼書!R231),"",TEXT(発行依頼書!R231,"M/D"))</f>
        <v/>
      </c>
      <c r="V239" s="672"/>
      <c r="W239" s="672" t="str">
        <f>IF(ISBLANK(発行依頼書!S231),"",TEXT(発行依頼書!S231,"M/D"))</f>
        <v/>
      </c>
      <c r="X239" s="672"/>
      <c r="Y239" s="672" t="str">
        <f>IF(ISBLANK(発行依頼書!T231),"",TEXT(発行依頼書!T231,"M/D"))</f>
        <v/>
      </c>
      <c r="Z239" s="672"/>
      <c r="AA239" s="672" t="str">
        <f>IF(ISBLANK(発行依頼書!U231),"",TEXT(発行依頼書!U231,"M/D"))</f>
        <v/>
      </c>
      <c r="AB239" s="673"/>
      <c r="AC239" s="674"/>
      <c r="AD239" s="672"/>
      <c r="AE239" s="673"/>
      <c r="AF239" s="667" t="str">
        <f>IF(ISBLANK(発行依頼書!I231),"",発行依頼書!I231)</f>
        <v/>
      </c>
      <c r="AG239" s="668"/>
      <c r="AH239" s="668"/>
      <c r="AI239" s="669"/>
      <c r="AJ239" s="10"/>
    </row>
    <row r="240" spans="1:36" ht="17.25" customHeight="1" x14ac:dyDescent="0.15">
      <c r="A240" s="7"/>
      <c r="B240" s="670" t="str">
        <f>IF(ISBLANK(発行依頼書!F231),"",発行依頼書!F231)</f>
        <v/>
      </c>
      <c r="C240" s="663"/>
      <c r="D240" s="663"/>
      <c r="E240" s="663"/>
      <c r="F240" s="663"/>
      <c r="G240" s="663"/>
      <c r="H240" s="671"/>
      <c r="I240" s="680" t="str">
        <f>IF(ISBLANK(発行依頼書!L232),"",発行依頼書!L232)</f>
        <v/>
      </c>
      <c r="J240" s="678"/>
      <c r="K240" s="678" t="str">
        <f>IF(ISBLANK(発行依頼書!M232),"",発行依頼書!M232)</f>
        <v/>
      </c>
      <c r="L240" s="678"/>
      <c r="M240" s="678" t="str">
        <f>IF(ISBLANK(発行依頼書!N232),"",発行依頼書!N232)</f>
        <v/>
      </c>
      <c r="N240" s="678"/>
      <c r="O240" s="678" t="str">
        <f>IF(ISBLANK(発行依頼書!O232),"",発行依頼書!O232)</f>
        <v/>
      </c>
      <c r="P240" s="678"/>
      <c r="Q240" s="678" t="str">
        <f>IF(ISBLANK(発行依頼書!P232),"",発行依頼書!P232)</f>
        <v/>
      </c>
      <c r="R240" s="678"/>
      <c r="S240" s="678" t="str">
        <f>IF(ISBLANK(発行依頼書!Q232),"",発行依頼書!Q232)</f>
        <v/>
      </c>
      <c r="T240" s="678"/>
      <c r="U240" s="678" t="str">
        <f>IF(ISBLANK(発行依頼書!R232),"",発行依頼書!R232)</f>
        <v/>
      </c>
      <c r="V240" s="678"/>
      <c r="W240" s="678" t="str">
        <f>IF(ISBLANK(発行依頼書!S232),"",発行依頼書!S232)</f>
        <v/>
      </c>
      <c r="X240" s="678"/>
      <c r="Y240" s="678" t="str">
        <f>IF(ISBLANK(発行依頼書!T232),"",発行依頼書!T232)</f>
        <v/>
      </c>
      <c r="Z240" s="678"/>
      <c r="AA240" s="678" t="str">
        <f>IF(ISBLANK(発行依頼書!U232),"",発行依頼書!U232)</f>
        <v/>
      </c>
      <c r="AB240" s="679"/>
      <c r="AC240" s="680" t="str">
        <f>IF(ISBLANK(発行依頼書!W232),"",発行依頼書!W232)</f>
        <v/>
      </c>
      <c r="AD240" s="678"/>
      <c r="AE240" s="679"/>
      <c r="AF240" s="662" t="str">
        <f>IF(ISBLANK(発行依頼書!X231),"",発行依頼書!X231)</f>
        <v/>
      </c>
      <c r="AG240" s="663"/>
      <c r="AH240" s="663"/>
      <c r="AI240" s="664"/>
      <c r="AJ240" s="10"/>
    </row>
    <row r="241" spans="1:36" ht="17.25" customHeight="1" x14ac:dyDescent="0.15">
      <c r="A241" s="7"/>
      <c r="B241" s="675" t="str">
        <f>IF(ISBLANK(発行依頼書!C233),"",発行依頼書!C233)</f>
        <v/>
      </c>
      <c r="C241" s="676"/>
      <c r="D241" s="676"/>
      <c r="E241" s="676"/>
      <c r="F241" s="676"/>
      <c r="G241" s="676"/>
      <c r="H241" s="677"/>
      <c r="I241" s="674" t="str">
        <f>IF(ISBLANK(発行依頼書!L233),"",TEXT(発行依頼書!L233,"M/D"))</f>
        <v/>
      </c>
      <c r="J241" s="672"/>
      <c r="K241" s="672" t="str">
        <f>IF(ISBLANK(発行依頼書!M233),"",TEXT(発行依頼書!M233,"M/D"))</f>
        <v/>
      </c>
      <c r="L241" s="672"/>
      <c r="M241" s="672" t="str">
        <f>IF(ISBLANK(発行依頼書!N233),"",TEXT(発行依頼書!N233,"M/D"))</f>
        <v/>
      </c>
      <c r="N241" s="672"/>
      <c r="O241" s="672" t="str">
        <f>IF(ISBLANK(発行依頼書!O233),"",TEXT(発行依頼書!O233,"M/D"))</f>
        <v/>
      </c>
      <c r="P241" s="672"/>
      <c r="Q241" s="672" t="str">
        <f>IF(ISBLANK(発行依頼書!P233),"",TEXT(発行依頼書!P233,"M/D"))</f>
        <v/>
      </c>
      <c r="R241" s="672"/>
      <c r="S241" s="672" t="str">
        <f>IF(ISBLANK(発行依頼書!Q233),"",TEXT(発行依頼書!Q233,"M/D"))</f>
        <v/>
      </c>
      <c r="T241" s="672"/>
      <c r="U241" s="672" t="str">
        <f>IF(ISBLANK(発行依頼書!R233),"",TEXT(発行依頼書!R233,"M/D"))</f>
        <v/>
      </c>
      <c r="V241" s="672"/>
      <c r="W241" s="672" t="str">
        <f>IF(ISBLANK(発行依頼書!S233),"",TEXT(発行依頼書!S233,"M/D"))</f>
        <v/>
      </c>
      <c r="X241" s="672"/>
      <c r="Y241" s="672" t="str">
        <f>IF(ISBLANK(発行依頼書!T233),"",TEXT(発行依頼書!T233,"M/D"))</f>
        <v/>
      </c>
      <c r="Z241" s="672"/>
      <c r="AA241" s="672" t="str">
        <f>IF(ISBLANK(発行依頼書!U233),"",TEXT(発行依頼書!U233,"M/D"))</f>
        <v/>
      </c>
      <c r="AB241" s="673"/>
      <c r="AC241" s="674"/>
      <c r="AD241" s="672"/>
      <c r="AE241" s="673"/>
      <c r="AF241" s="667" t="str">
        <f>IF(ISBLANK(発行依頼書!I233),"",発行依頼書!I233)</f>
        <v/>
      </c>
      <c r="AG241" s="668"/>
      <c r="AH241" s="668"/>
      <c r="AI241" s="669"/>
      <c r="AJ241" s="10"/>
    </row>
    <row r="242" spans="1:36" ht="17.25" customHeight="1" x14ac:dyDescent="0.15">
      <c r="A242" s="7"/>
      <c r="B242" s="670" t="str">
        <f>IF(ISBLANK(発行依頼書!F233),"",発行依頼書!F233)</f>
        <v/>
      </c>
      <c r="C242" s="663"/>
      <c r="D242" s="663"/>
      <c r="E242" s="663"/>
      <c r="F242" s="663"/>
      <c r="G242" s="663"/>
      <c r="H242" s="671"/>
      <c r="I242" s="680" t="str">
        <f>IF(ISBLANK(発行依頼書!L234),"",発行依頼書!L234)</f>
        <v/>
      </c>
      <c r="J242" s="678"/>
      <c r="K242" s="678" t="str">
        <f>IF(ISBLANK(発行依頼書!M234),"",発行依頼書!M234)</f>
        <v/>
      </c>
      <c r="L242" s="678"/>
      <c r="M242" s="678" t="str">
        <f>IF(ISBLANK(発行依頼書!N234),"",発行依頼書!N234)</f>
        <v/>
      </c>
      <c r="N242" s="678"/>
      <c r="O242" s="678" t="str">
        <f>IF(ISBLANK(発行依頼書!O234),"",発行依頼書!O234)</f>
        <v/>
      </c>
      <c r="P242" s="678"/>
      <c r="Q242" s="678" t="str">
        <f>IF(ISBLANK(発行依頼書!P234),"",発行依頼書!P234)</f>
        <v/>
      </c>
      <c r="R242" s="678"/>
      <c r="S242" s="678" t="str">
        <f>IF(ISBLANK(発行依頼書!Q234),"",発行依頼書!Q234)</f>
        <v/>
      </c>
      <c r="T242" s="678"/>
      <c r="U242" s="678" t="str">
        <f>IF(ISBLANK(発行依頼書!R234),"",発行依頼書!R234)</f>
        <v/>
      </c>
      <c r="V242" s="678"/>
      <c r="W242" s="678" t="str">
        <f>IF(ISBLANK(発行依頼書!S234),"",発行依頼書!S234)</f>
        <v/>
      </c>
      <c r="X242" s="678"/>
      <c r="Y242" s="678" t="str">
        <f>IF(ISBLANK(発行依頼書!T234),"",発行依頼書!T234)</f>
        <v/>
      </c>
      <c r="Z242" s="678"/>
      <c r="AA242" s="678" t="str">
        <f>IF(ISBLANK(発行依頼書!U234),"",発行依頼書!U234)</f>
        <v/>
      </c>
      <c r="AB242" s="679"/>
      <c r="AC242" s="680" t="str">
        <f>IF(ISBLANK(発行依頼書!W234),"",発行依頼書!W234)</f>
        <v/>
      </c>
      <c r="AD242" s="678"/>
      <c r="AE242" s="679"/>
      <c r="AF242" s="662" t="str">
        <f>IF(ISBLANK(発行依頼書!X233),"",発行依頼書!X233)</f>
        <v/>
      </c>
      <c r="AG242" s="663"/>
      <c r="AH242" s="663"/>
      <c r="AI242" s="664"/>
      <c r="AJ242" s="10"/>
    </row>
    <row r="243" spans="1:36" ht="17.25" customHeight="1" x14ac:dyDescent="0.15">
      <c r="A243" s="7"/>
      <c r="B243" s="675" t="str">
        <f>IF(ISBLANK(発行依頼書!C235),"",発行依頼書!C235)</f>
        <v/>
      </c>
      <c r="C243" s="676"/>
      <c r="D243" s="676"/>
      <c r="E243" s="676"/>
      <c r="F243" s="676"/>
      <c r="G243" s="676"/>
      <c r="H243" s="677"/>
      <c r="I243" s="674" t="str">
        <f>IF(ISBLANK(発行依頼書!L235),"",TEXT(発行依頼書!L235,"M/D"))</f>
        <v/>
      </c>
      <c r="J243" s="672"/>
      <c r="K243" s="672" t="str">
        <f>IF(ISBLANK(発行依頼書!M235),"",TEXT(発行依頼書!M235,"M/D"))</f>
        <v/>
      </c>
      <c r="L243" s="672"/>
      <c r="M243" s="672" t="str">
        <f>IF(ISBLANK(発行依頼書!N235),"",TEXT(発行依頼書!N235,"M/D"))</f>
        <v/>
      </c>
      <c r="N243" s="672"/>
      <c r="O243" s="672" t="str">
        <f>IF(ISBLANK(発行依頼書!O235),"",TEXT(発行依頼書!O235,"M/D"))</f>
        <v/>
      </c>
      <c r="P243" s="672"/>
      <c r="Q243" s="672" t="str">
        <f>IF(ISBLANK(発行依頼書!P235),"",TEXT(発行依頼書!P235,"M/D"))</f>
        <v/>
      </c>
      <c r="R243" s="672"/>
      <c r="S243" s="672" t="str">
        <f>IF(ISBLANK(発行依頼書!Q235),"",TEXT(発行依頼書!Q235,"M/D"))</f>
        <v/>
      </c>
      <c r="T243" s="672"/>
      <c r="U243" s="672" t="str">
        <f>IF(ISBLANK(発行依頼書!R235),"",TEXT(発行依頼書!R235,"M/D"))</f>
        <v/>
      </c>
      <c r="V243" s="672"/>
      <c r="W243" s="672" t="str">
        <f>IF(ISBLANK(発行依頼書!S235),"",TEXT(発行依頼書!S235,"M/D"))</f>
        <v/>
      </c>
      <c r="X243" s="672"/>
      <c r="Y243" s="672" t="str">
        <f>IF(ISBLANK(発行依頼書!T235),"",TEXT(発行依頼書!T235,"M/D"))</f>
        <v/>
      </c>
      <c r="Z243" s="672"/>
      <c r="AA243" s="672" t="str">
        <f>IF(ISBLANK(発行依頼書!U235),"",TEXT(発行依頼書!U235,"M/D"))</f>
        <v/>
      </c>
      <c r="AB243" s="673"/>
      <c r="AC243" s="674"/>
      <c r="AD243" s="672"/>
      <c r="AE243" s="673"/>
      <c r="AF243" s="667" t="str">
        <f>IF(ISBLANK(発行依頼書!I235),"",発行依頼書!I235)</f>
        <v/>
      </c>
      <c r="AG243" s="668"/>
      <c r="AH243" s="668"/>
      <c r="AI243" s="669"/>
      <c r="AJ243" s="10"/>
    </row>
    <row r="244" spans="1:36" ht="17.25" customHeight="1" x14ac:dyDescent="0.15">
      <c r="A244" s="7"/>
      <c r="B244" s="670" t="str">
        <f>IF(ISBLANK(発行依頼書!F235),"",発行依頼書!F235)</f>
        <v/>
      </c>
      <c r="C244" s="663"/>
      <c r="D244" s="663"/>
      <c r="E244" s="663"/>
      <c r="F244" s="663"/>
      <c r="G244" s="663"/>
      <c r="H244" s="671"/>
      <c r="I244" s="680" t="str">
        <f>IF(ISBLANK(発行依頼書!L236),"",発行依頼書!L236)</f>
        <v/>
      </c>
      <c r="J244" s="678"/>
      <c r="K244" s="678" t="str">
        <f>IF(ISBLANK(発行依頼書!M236),"",発行依頼書!M236)</f>
        <v/>
      </c>
      <c r="L244" s="678"/>
      <c r="M244" s="678" t="str">
        <f>IF(ISBLANK(発行依頼書!N236),"",発行依頼書!N236)</f>
        <v/>
      </c>
      <c r="N244" s="678"/>
      <c r="O244" s="678" t="str">
        <f>IF(ISBLANK(発行依頼書!O236),"",発行依頼書!O236)</f>
        <v/>
      </c>
      <c r="P244" s="678"/>
      <c r="Q244" s="678" t="str">
        <f>IF(ISBLANK(発行依頼書!P236),"",発行依頼書!P236)</f>
        <v/>
      </c>
      <c r="R244" s="678"/>
      <c r="S244" s="678" t="str">
        <f>IF(ISBLANK(発行依頼書!Q236),"",発行依頼書!Q236)</f>
        <v/>
      </c>
      <c r="T244" s="678"/>
      <c r="U244" s="678" t="str">
        <f>IF(ISBLANK(発行依頼書!R236),"",発行依頼書!R236)</f>
        <v/>
      </c>
      <c r="V244" s="678"/>
      <c r="W244" s="678" t="str">
        <f>IF(ISBLANK(発行依頼書!S236),"",発行依頼書!S236)</f>
        <v/>
      </c>
      <c r="X244" s="678"/>
      <c r="Y244" s="678" t="str">
        <f>IF(ISBLANK(発行依頼書!T236),"",発行依頼書!T236)</f>
        <v/>
      </c>
      <c r="Z244" s="678"/>
      <c r="AA244" s="678" t="str">
        <f>IF(ISBLANK(発行依頼書!U236),"",発行依頼書!U236)</f>
        <v/>
      </c>
      <c r="AB244" s="679"/>
      <c r="AC244" s="680" t="str">
        <f>IF(ISBLANK(発行依頼書!W236),"",発行依頼書!W236)</f>
        <v/>
      </c>
      <c r="AD244" s="678"/>
      <c r="AE244" s="679"/>
      <c r="AF244" s="662" t="str">
        <f>IF(ISBLANK(発行依頼書!X235),"",発行依頼書!X235)</f>
        <v/>
      </c>
      <c r="AG244" s="663"/>
      <c r="AH244" s="663"/>
      <c r="AI244" s="664"/>
      <c r="AJ244" s="10"/>
    </row>
    <row r="245" spans="1:36" ht="17.25" customHeight="1" x14ac:dyDescent="0.15">
      <c r="A245" s="7"/>
      <c r="B245" s="665" t="str">
        <f>IF(ISBLANK(発行依頼書!C237),"",発行依頼書!C237)</f>
        <v/>
      </c>
      <c r="C245" s="666"/>
      <c r="D245" s="666"/>
      <c r="E245" s="666"/>
      <c r="F245" s="666"/>
      <c r="G245" s="666"/>
      <c r="H245" s="666"/>
      <c r="I245" s="657" t="str">
        <f>IF(ISBLANK(発行依頼書!L237),"",TEXT(発行依頼書!L237,"M/D"))</f>
        <v/>
      </c>
      <c r="J245" s="655"/>
      <c r="K245" s="654" t="str">
        <f>IF(ISBLANK(発行依頼書!M237),"",TEXT(発行依頼書!M237,"M/D"))</f>
        <v/>
      </c>
      <c r="L245" s="655"/>
      <c r="M245" s="654" t="str">
        <f>IF(ISBLANK(発行依頼書!N237),"",TEXT(発行依頼書!N237,"M/D"))</f>
        <v/>
      </c>
      <c r="N245" s="655"/>
      <c r="O245" s="654" t="str">
        <f>IF(ISBLANK(発行依頼書!O237),"",TEXT(発行依頼書!O237,"M/D"))</f>
        <v/>
      </c>
      <c r="P245" s="655"/>
      <c r="Q245" s="654" t="str">
        <f>IF(ISBLANK(発行依頼書!P237),"",TEXT(発行依頼書!P237,"M/D"))</f>
        <v/>
      </c>
      <c r="R245" s="655"/>
      <c r="S245" s="654" t="str">
        <f>IF(ISBLANK(発行依頼書!Q237),"",TEXT(発行依頼書!Q237,"M/D"))</f>
        <v/>
      </c>
      <c r="T245" s="655"/>
      <c r="U245" s="654" t="str">
        <f>IF(ISBLANK(発行依頼書!R237),"",TEXT(発行依頼書!R237,"M/D"))</f>
        <v/>
      </c>
      <c r="V245" s="655"/>
      <c r="W245" s="654" t="str">
        <f>IF(ISBLANK(発行依頼書!S237),"",TEXT(発行依頼書!S237,"M/D"))</f>
        <v/>
      </c>
      <c r="X245" s="655"/>
      <c r="Y245" s="654" t="str">
        <f>IF(ISBLANK(発行依頼書!T237),"",TEXT(発行依頼書!T237,"M/D"))</f>
        <v/>
      </c>
      <c r="Z245" s="655"/>
      <c r="AA245" s="654" t="str">
        <f>IF(ISBLANK(発行依頼書!U237),"",TEXT(発行依頼書!U237,"M/D"))</f>
        <v/>
      </c>
      <c r="AB245" s="656"/>
      <c r="AC245" s="657"/>
      <c r="AD245" s="658"/>
      <c r="AE245" s="656"/>
      <c r="AF245" s="651" t="str">
        <f>IF(ISBLANK(発行依頼書!I237),"",発行依頼書!I237)</f>
        <v/>
      </c>
      <c r="AG245" s="651"/>
      <c r="AH245" s="651"/>
      <c r="AI245" s="652"/>
      <c r="AJ245" s="10"/>
    </row>
    <row r="246" spans="1:36" ht="17.25" customHeight="1" x14ac:dyDescent="0.15">
      <c r="A246" s="7"/>
      <c r="B246" s="670" t="str">
        <f>IF(ISBLANK(発行依頼書!F237),"",発行依頼書!F237)</f>
        <v/>
      </c>
      <c r="C246" s="663"/>
      <c r="D246" s="663"/>
      <c r="E246" s="663"/>
      <c r="F246" s="663"/>
      <c r="G246" s="663"/>
      <c r="H246" s="671"/>
      <c r="I246" s="680" t="str">
        <f>IF(ISBLANK(発行依頼書!L238),"",発行依頼書!L238)</f>
        <v/>
      </c>
      <c r="J246" s="678"/>
      <c r="K246" s="678" t="str">
        <f>IF(ISBLANK(発行依頼書!M238),"",発行依頼書!M238)</f>
        <v/>
      </c>
      <c r="L246" s="678"/>
      <c r="M246" s="678" t="str">
        <f>IF(ISBLANK(発行依頼書!N238),"",発行依頼書!N238)</f>
        <v/>
      </c>
      <c r="N246" s="678"/>
      <c r="O246" s="678" t="str">
        <f>IF(ISBLANK(発行依頼書!O238),"",発行依頼書!O238)</f>
        <v/>
      </c>
      <c r="P246" s="678"/>
      <c r="Q246" s="678" t="str">
        <f>IF(ISBLANK(発行依頼書!P238),"",発行依頼書!P238)</f>
        <v/>
      </c>
      <c r="R246" s="678"/>
      <c r="S246" s="678" t="str">
        <f>IF(ISBLANK(発行依頼書!Q238),"",発行依頼書!Q238)</f>
        <v/>
      </c>
      <c r="T246" s="678"/>
      <c r="U246" s="678" t="str">
        <f>IF(ISBLANK(発行依頼書!R238),"",発行依頼書!R238)</f>
        <v/>
      </c>
      <c r="V246" s="678"/>
      <c r="W246" s="678" t="str">
        <f>IF(ISBLANK(発行依頼書!S238),"",発行依頼書!S238)</f>
        <v/>
      </c>
      <c r="X246" s="678"/>
      <c r="Y246" s="678" t="str">
        <f>IF(ISBLANK(発行依頼書!T238),"",発行依頼書!T238)</f>
        <v/>
      </c>
      <c r="Z246" s="678"/>
      <c r="AA246" s="678" t="str">
        <f>IF(ISBLANK(発行依頼書!U238),"",発行依頼書!U238)</f>
        <v/>
      </c>
      <c r="AB246" s="679"/>
      <c r="AC246" s="680" t="str">
        <f>IF(ISBLANK(発行依頼書!W238),"",発行依頼書!W238)</f>
        <v/>
      </c>
      <c r="AD246" s="678"/>
      <c r="AE246" s="679"/>
      <c r="AF246" s="662" t="str">
        <f>IF(ISBLANK(発行依頼書!X237),"",発行依頼書!X237)</f>
        <v/>
      </c>
      <c r="AG246" s="663"/>
      <c r="AH246" s="663"/>
      <c r="AI246" s="664"/>
      <c r="AJ246" s="10"/>
    </row>
    <row r="247" spans="1:36" ht="17.25" customHeight="1" x14ac:dyDescent="0.15">
      <c r="A247" s="7"/>
      <c r="B247" s="675" t="str">
        <f>IF(ISBLANK(発行依頼書!C239),"",発行依頼書!C239)</f>
        <v/>
      </c>
      <c r="C247" s="676"/>
      <c r="D247" s="676"/>
      <c r="E247" s="676"/>
      <c r="F247" s="676"/>
      <c r="G247" s="676"/>
      <c r="H247" s="677"/>
      <c r="I247" s="674" t="str">
        <f>IF(ISBLANK(発行依頼書!L239),"",TEXT(発行依頼書!L239,"M/D"))</f>
        <v/>
      </c>
      <c r="J247" s="672"/>
      <c r="K247" s="672" t="str">
        <f>IF(ISBLANK(発行依頼書!M239),"",TEXT(発行依頼書!M239,"M/D"))</f>
        <v/>
      </c>
      <c r="L247" s="672"/>
      <c r="M247" s="672" t="str">
        <f>IF(ISBLANK(発行依頼書!N239),"",TEXT(発行依頼書!N239,"M/D"))</f>
        <v/>
      </c>
      <c r="N247" s="672"/>
      <c r="O247" s="672" t="str">
        <f>IF(ISBLANK(発行依頼書!O239),"",TEXT(発行依頼書!O239,"M/D"))</f>
        <v/>
      </c>
      <c r="P247" s="672"/>
      <c r="Q247" s="672" t="str">
        <f>IF(ISBLANK(発行依頼書!P239),"",TEXT(発行依頼書!P239,"M/D"))</f>
        <v/>
      </c>
      <c r="R247" s="672"/>
      <c r="S247" s="672" t="str">
        <f>IF(ISBLANK(発行依頼書!Q239),"",TEXT(発行依頼書!Q239,"M/D"))</f>
        <v/>
      </c>
      <c r="T247" s="672"/>
      <c r="U247" s="672" t="str">
        <f>IF(ISBLANK(発行依頼書!R239),"",TEXT(発行依頼書!R239,"M/D"))</f>
        <v/>
      </c>
      <c r="V247" s="672"/>
      <c r="W247" s="672" t="str">
        <f>IF(ISBLANK(発行依頼書!S239),"",TEXT(発行依頼書!S239,"M/D"))</f>
        <v/>
      </c>
      <c r="X247" s="672"/>
      <c r="Y247" s="672" t="str">
        <f>IF(ISBLANK(発行依頼書!T239),"",TEXT(発行依頼書!T239,"M/D"))</f>
        <v/>
      </c>
      <c r="Z247" s="672"/>
      <c r="AA247" s="672" t="str">
        <f>IF(ISBLANK(発行依頼書!U239),"",TEXT(発行依頼書!U239,"M/D"))</f>
        <v/>
      </c>
      <c r="AB247" s="673"/>
      <c r="AC247" s="674"/>
      <c r="AD247" s="672"/>
      <c r="AE247" s="673"/>
      <c r="AF247" s="667" t="str">
        <f>IF(ISBLANK(発行依頼書!I239),"",発行依頼書!I239)</f>
        <v/>
      </c>
      <c r="AG247" s="668"/>
      <c r="AH247" s="668"/>
      <c r="AI247" s="669"/>
      <c r="AJ247" s="10"/>
    </row>
    <row r="248" spans="1:36" ht="17.25" customHeight="1" x14ac:dyDescent="0.15">
      <c r="A248" s="7"/>
      <c r="B248" s="670" t="str">
        <f>IF(ISBLANK(発行依頼書!F239),"",発行依頼書!F239)</f>
        <v/>
      </c>
      <c r="C248" s="663"/>
      <c r="D248" s="663"/>
      <c r="E248" s="663"/>
      <c r="F248" s="663"/>
      <c r="G248" s="663"/>
      <c r="H248" s="671"/>
      <c r="I248" s="680" t="str">
        <f>IF(ISBLANK(発行依頼書!L240),"",発行依頼書!L240)</f>
        <v/>
      </c>
      <c r="J248" s="678"/>
      <c r="K248" s="678" t="str">
        <f>IF(ISBLANK(発行依頼書!M240),"",発行依頼書!M240)</f>
        <v/>
      </c>
      <c r="L248" s="678"/>
      <c r="M248" s="678" t="str">
        <f>IF(ISBLANK(発行依頼書!N240),"",発行依頼書!N240)</f>
        <v/>
      </c>
      <c r="N248" s="678"/>
      <c r="O248" s="678" t="str">
        <f>IF(ISBLANK(発行依頼書!O240),"",発行依頼書!O240)</f>
        <v/>
      </c>
      <c r="P248" s="678"/>
      <c r="Q248" s="678" t="str">
        <f>IF(ISBLANK(発行依頼書!P240),"",発行依頼書!P240)</f>
        <v/>
      </c>
      <c r="R248" s="678"/>
      <c r="S248" s="678" t="str">
        <f>IF(ISBLANK(発行依頼書!Q240),"",発行依頼書!Q240)</f>
        <v/>
      </c>
      <c r="T248" s="678"/>
      <c r="U248" s="678" t="str">
        <f>IF(ISBLANK(発行依頼書!R240),"",発行依頼書!R240)</f>
        <v/>
      </c>
      <c r="V248" s="678"/>
      <c r="W248" s="678" t="str">
        <f>IF(ISBLANK(発行依頼書!S240),"",発行依頼書!S240)</f>
        <v/>
      </c>
      <c r="X248" s="678"/>
      <c r="Y248" s="678" t="str">
        <f>IF(ISBLANK(発行依頼書!T240),"",発行依頼書!T240)</f>
        <v/>
      </c>
      <c r="Z248" s="678"/>
      <c r="AA248" s="678" t="str">
        <f>IF(ISBLANK(発行依頼書!U240),"",発行依頼書!U240)</f>
        <v/>
      </c>
      <c r="AB248" s="679"/>
      <c r="AC248" s="680" t="str">
        <f>IF(ISBLANK(発行依頼書!W240),"",発行依頼書!W240)</f>
        <v/>
      </c>
      <c r="AD248" s="678"/>
      <c r="AE248" s="679"/>
      <c r="AF248" s="662" t="str">
        <f>IF(ISBLANK(発行依頼書!X239),"",発行依頼書!X239)</f>
        <v/>
      </c>
      <c r="AG248" s="663"/>
      <c r="AH248" s="663"/>
      <c r="AI248" s="664"/>
      <c r="AJ248" s="10"/>
    </row>
    <row r="249" spans="1:36" ht="17.25" customHeight="1" x14ac:dyDescent="0.15">
      <c r="A249" s="7"/>
      <c r="B249" s="675" t="str">
        <f>IF(ISBLANK(発行依頼書!C241),"",発行依頼書!C241)</f>
        <v/>
      </c>
      <c r="C249" s="676"/>
      <c r="D249" s="676"/>
      <c r="E249" s="676"/>
      <c r="F249" s="676"/>
      <c r="G249" s="676"/>
      <c r="H249" s="677"/>
      <c r="I249" s="674" t="str">
        <f>IF(ISBLANK(発行依頼書!L241),"",TEXT(発行依頼書!L241,"M/D"))</f>
        <v/>
      </c>
      <c r="J249" s="672"/>
      <c r="K249" s="672" t="str">
        <f>IF(ISBLANK(発行依頼書!M241),"",TEXT(発行依頼書!M241,"M/D"))</f>
        <v/>
      </c>
      <c r="L249" s="672"/>
      <c r="M249" s="672" t="str">
        <f>IF(ISBLANK(発行依頼書!N241),"",TEXT(発行依頼書!N241,"M/D"))</f>
        <v/>
      </c>
      <c r="N249" s="672"/>
      <c r="O249" s="672" t="str">
        <f>IF(ISBLANK(発行依頼書!O241),"",TEXT(発行依頼書!O241,"M/D"))</f>
        <v/>
      </c>
      <c r="P249" s="672"/>
      <c r="Q249" s="672" t="str">
        <f>IF(ISBLANK(発行依頼書!P241),"",TEXT(発行依頼書!P241,"M/D"))</f>
        <v/>
      </c>
      <c r="R249" s="672"/>
      <c r="S249" s="672" t="str">
        <f>IF(ISBLANK(発行依頼書!Q241),"",TEXT(発行依頼書!Q241,"M/D"))</f>
        <v/>
      </c>
      <c r="T249" s="672"/>
      <c r="U249" s="672" t="str">
        <f>IF(ISBLANK(発行依頼書!R241),"",TEXT(発行依頼書!R241,"M/D"))</f>
        <v/>
      </c>
      <c r="V249" s="672"/>
      <c r="W249" s="672" t="str">
        <f>IF(ISBLANK(発行依頼書!S241),"",TEXT(発行依頼書!S241,"M/D"))</f>
        <v/>
      </c>
      <c r="X249" s="672"/>
      <c r="Y249" s="672" t="str">
        <f>IF(ISBLANK(発行依頼書!T241),"",TEXT(発行依頼書!T241,"M/D"))</f>
        <v/>
      </c>
      <c r="Z249" s="672"/>
      <c r="AA249" s="672" t="str">
        <f>IF(ISBLANK(発行依頼書!U241),"",TEXT(発行依頼書!U241,"M/D"))</f>
        <v/>
      </c>
      <c r="AB249" s="673"/>
      <c r="AC249" s="674"/>
      <c r="AD249" s="672"/>
      <c r="AE249" s="673"/>
      <c r="AF249" s="667" t="str">
        <f>IF(ISBLANK(発行依頼書!I241),"",発行依頼書!I241)</f>
        <v/>
      </c>
      <c r="AG249" s="668"/>
      <c r="AH249" s="668"/>
      <c r="AI249" s="669"/>
      <c r="AJ249" s="10"/>
    </row>
    <row r="250" spans="1:36" ht="17.25" customHeight="1" x14ac:dyDescent="0.15">
      <c r="A250" s="7"/>
      <c r="B250" s="670" t="str">
        <f>IF(ISBLANK(発行依頼書!F241),"",発行依頼書!F241)</f>
        <v/>
      </c>
      <c r="C250" s="663"/>
      <c r="D250" s="663"/>
      <c r="E250" s="663"/>
      <c r="F250" s="663"/>
      <c r="G250" s="663"/>
      <c r="H250" s="671"/>
      <c r="I250" s="680" t="str">
        <f>IF(ISBLANK(発行依頼書!L242),"",発行依頼書!L242)</f>
        <v/>
      </c>
      <c r="J250" s="678"/>
      <c r="K250" s="678" t="str">
        <f>IF(ISBLANK(発行依頼書!M242),"",発行依頼書!M242)</f>
        <v/>
      </c>
      <c r="L250" s="678"/>
      <c r="M250" s="678" t="str">
        <f>IF(ISBLANK(発行依頼書!N242),"",発行依頼書!N242)</f>
        <v/>
      </c>
      <c r="N250" s="678"/>
      <c r="O250" s="678" t="str">
        <f>IF(ISBLANK(発行依頼書!O242),"",発行依頼書!O242)</f>
        <v/>
      </c>
      <c r="P250" s="678"/>
      <c r="Q250" s="678" t="str">
        <f>IF(ISBLANK(発行依頼書!P242),"",発行依頼書!P242)</f>
        <v/>
      </c>
      <c r="R250" s="678"/>
      <c r="S250" s="678" t="str">
        <f>IF(ISBLANK(発行依頼書!Q242),"",発行依頼書!Q242)</f>
        <v/>
      </c>
      <c r="T250" s="678"/>
      <c r="U250" s="678" t="str">
        <f>IF(ISBLANK(発行依頼書!R242),"",発行依頼書!R242)</f>
        <v/>
      </c>
      <c r="V250" s="678"/>
      <c r="W250" s="678" t="str">
        <f>IF(ISBLANK(発行依頼書!S242),"",発行依頼書!S242)</f>
        <v/>
      </c>
      <c r="X250" s="678"/>
      <c r="Y250" s="678" t="str">
        <f>IF(ISBLANK(発行依頼書!T242),"",発行依頼書!T242)</f>
        <v/>
      </c>
      <c r="Z250" s="678"/>
      <c r="AA250" s="678" t="str">
        <f>IF(ISBLANK(発行依頼書!U242),"",発行依頼書!U242)</f>
        <v/>
      </c>
      <c r="AB250" s="679"/>
      <c r="AC250" s="680" t="str">
        <f>IF(ISBLANK(発行依頼書!W242),"",発行依頼書!W242)</f>
        <v/>
      </c>
      <c r="AD250" s="678"/>
      <c r="AE250" s="679"/>
      <c r="AF250" s="662" t="str">
        <f>IF(ISBLANK(発行依頼書!X241),"",発行依頼書!X241)</f>
        <v/>
      </c>
      <c r="AG250" s="663"/>
      <c r="AH250" s="663"/>
      <c r="AI250" s="664"/>
      <c r="AJ250" s="10"/>
    </row>
    <row r="251" spans="1:36" ht="17.25" customHeight="1" x14ac:dyDescent="0.15">
      <c r="A251" s="7"/>
      <c r="B251" s="675" t="str">
        <f>IF(ISBLANK(発行依頼書!C243),"",発行依頼書!C243)</f>
        <v/>
      </c>
      <c r="C251" s="676"/>
      <c r="D251" s="676"/>
      <c r="E251" s="676"/>
      <c r="F251" s="676"/>
      <c r="G251" s="676"/>
      <c r="H251" s="677"/>
      <c r="I251" s="674" t="str">
        <f>IF(ISBLANK(発行依頼書!L243),"",TEXT(発行依頼書!L243,"M/D"))</f>
        <v/>
      </c>
      <c r="J251" s="672"/>
      <c r="K251" s="672" t="str">
        <f>IF(ISBLANK(発行依頼書!M243),"",TEXT(発行依頼書!M243,"M/D"))</f>
        <v/>
      </c>
      <c r="L251" s="672"/>
      <c r="M251" s="672" t="str">
        <f>IF(ISBLANK(発行依頼書!N243),"",TEXT(発行依頼書!N243,"M/D"))</f>
        <v/>
      </c>
      <c r="N251" s="672"/>
      <c r="O251" s="672" t="str">
        <f>IF(ISBLANK(発行依頼書!O243),"",TEXT(発行依頼書!O243,"M/D"))</f>
        <v/>
      </c>
      <c r="P251" s="672"/>
      <c r="Q251" s="672" t="str">
        <f>IF(ISBLANK(発行依頼書!P243),"",TEXT(発行依頼書!P243,"M/D"))</f>
        <v/>
      </c>
      <c r="R251" s="672"/>
      <c r="S251" s="672" t="str">
        <f>IF(ISBLANK(発行依頼書!Q243),"",TEXT(発行依頼書!Q243,"M/D"))</f>
        <v/>
      </c>
      <c r="T251" s="672"/>
      <c r="U251" s="672" t="str">
        <f>IF(ISBLANK(発行依頼書!R243),"",TEXT(発行依頼書!R243,"M/D"))</f>
        <v/>
      </c>
      <c r="V251" s="672"/>
      <c r="W251" s="672" t="str">
        <f>IF(ISBLANK(発行依頼書!S243),"",TEXT(発行依頼書!S243,"M/D"))</f>
        <v/>
      </c>
      <c r="X251" s="672"/>
      <c r="Y251" s="672" t="str">
        <f>IF(ISBLANK(発行依頼書!T243),"",TEXT(発行依頼書!T243,"M/D"))</f>
        <v/>
      </c>
      <c r="Z251" s="672"/>
      <c r="AA251" s="672" t="str">
        <f>IF(ISBLANK(発行依頼書!U243),"",TEXT(発行依頼書!U243,"M/D"))</f>
        <v/>
      </c>
      <c r="AB251" s="673"/>
      <c r="AC251" s="674"/>
      <c r="AD251" s="672"/>
      <c r="AE251" s="673"/>
      <c r="AF251" s="667" t="str">
        <f>IF(ISBLANK(発行依頼書!I243),"",発行依頼書!I243)</f>
        <v/>
      </c>
      <c r="AG251" s="668"/>
      <c r="AH251" s="668"/>
      <c r="AI251" s="669"/>
      <c r="AJ251" s="10"/>
    </row>
    <row r="252" spans="1:36" ht="17.25" customHeight="1" x14ac:dyDescent="0.15">
      <c r="A252" s="7"/>
      <c r="B252" s="670" t="str">
        <f>IF(ISBLANK(発行依頼書!F243),"",発行依頼書!F243)</f>
        <v/>
      </c>
      <c r="C252" s="663"/>
      <c r="D252" s="663"/>
      <c r="E252" s="663"/>
      <c r="F252" s="663"/>
      <c r="G252" s="663"/>
      <c r="H252" s="671"/>
      <c r="I252" s="680" t="str">
        <f>IF(ISBLANK(発行依頼書!L244),"",発行依頼書!L244)</f>
        <v/>
      </c>
      <c r="J252" s="678"/>
      <c r="K252" s="678" t="str">
        <f>IF(ISBLANK(発行依頼書!M244),"",発行依頼書!M244)</f>
        <v/>
      </c>
      <c r="L252" s="678"/>
      <c r="M252" s="678" t="str">
        <f>IF(ISBLANK(発行依頼書!N244),"",発行依頼書!N244)</f>
        <v/>
      </c>
      <c r="N252" s="678"/>
      <c r="O252" s="678" t="str">
        <f>IF(ISBLANK(発行依頼書!O244),"",発行依頼書!O244)</f>
        <v/>
      </c>
      <c r="P252" s="678"/>
      <c r="Q252" s="678" t="str">
        <f>IF(ISBLANK(発行依頼書!P244),"",発行依頼書!P244)</f>
        <v/>
      </c>
      <c r="R252" s="678"/>
      <c r="S252" s="678" t="str">
        <f>IF(ISBLANK(発行依頼書!Q244),"",発行依頼書!Q244)</f>
        <v/>
      </c>
      <c r="T252" s="678"/>
      <c r="U252" s="678" t="str">
        <f>IF(ISBLANK(発行依頼書!R244),"",発行依頼書!R244)</f>
        <v/>
      </c>
      <c r="V252" s="678"/>
      <c r="W252" s="678" t="str">
        <f>IF(ISBLANK(発行依頼書!S244),"",発行依頼書!S244)</f>
        <v/>
      </c>
      <c r="X252" s="678"/>
      <c r="Y252" s="678" t="str">
        <f>IF(ISBLANK(発行依頼書!T244),"",発行依頼書!T244)</f>
        <v/>
      </c>
      <c r="Z252" s="678"/>
      <c r="AA252" s="678" t="str">
        <f>IF(ISBLANK(発行依頼書!U244),"",発行依頼書!U244)</f>
        <v/>
      </c>
      <c r="AB252" s="679"/>
      <c r="AC252" s="680" t="str">
        <f>IF(ISBLANK(発行依頼書!W244),"",発行依頼書!W244)</f>
        <v/>
      </c>
      <c r="AD252" s="678"/>
      <c r="AE252" s="679"/>
      <c r="AF252" s="662" t="str">
        <f>IF(ISBLANK(発行依頼書!X243),"",発行依頼書!X243)</f>
        <v/>
      </c>
      <c r="AG252" s="663"/>
      <c r="AH252" s="663"/>
      <c r="AI252" s="664"/>
      <c r="AJ252" s="10"/>
    </row>
    <row r="253" spans="1:36" ht="17.25" customHeight="1" x14ac:dyDescent="0.15">
      <c r="A253" s="7"/>
      <c r="B253" s="675" t="str">
        <f>IF(ISBLANK(発行依頼書!C245),"",発行依頼書!C245)</f>
        <v/>
      </c>
      <c r="C253" s="676"/>
      <c r="D253" s="676"/>
      <c r="E253" s="676"/>
      <c r="F253" s="676"/>
      <c r="G253" s="676"/>
      <c r="H253" s="677"/>
      <c r="I253" s="674" t="str">
        <f>IF(ISBLANK(発行依頼書!L245),"",TEXT(発行依頼書!L245,"M/D"))</f>
        <v/>
      </c>
      <c r="J253" s="672"/>
      <c r="K253" s="672" t="str">
        <f>IF(ISBLANK(発行依頼書!M245),"",TEXT(発行依頼書!M245,"M/D"))</f>
        <v/>
      </c>
      <c r="L253" s="672"/>
      <c r="M253" s="672" t="str">
        <f>IF(ISBLANK(発行依頼書!N245),"",TEXT(発行依頼書!N245,"M/D"))</f>
        <v/>
      </c>
      <c r="N253" s="672"/>
      <c r="O253" s="672" t="str">
        <f>IF(ISBLANK(発行依頼書!O245),"",TEXT(発行依頼書!O245,"M/D"))</f>
        <v/>
      </c>
      <c r="P253" s="672"/>
      <c r="Q253" s="672" t="str">
        <f>IF(ISBLANK(発行依頼書!P245),"",TEXT(発行依頼書!P245,"M/D"))</f>
        <v/>
      </c>
      <c r="R253" s="672"/>
      <c r="S253" s="672" t="str">
        <f>IF(ISBLANK(発行依頼書!Q245),"",TEXT(発行依頼書!Q245,"M/D"))</f>
        <v/>
      </c>
      <c r="T253" s="672"/>
      <c r="U253" s="672" t="str">
        <f>IF(ISBLANK(発行依頼書!R245),"",TEXT(発行依頼書!R245,"M/D"))</f>
        <v/>
      </c>
      <c r="V253" s="672"/>
      <c r="W253" s="672" t="str">
        <f>IF(ISBLANK(発行依頼書!S245),"",TEXT(発行依頼書!S245,"M/D"))</f>
        <v/>
      </c>
      <c r="X253" s="672"/>
      <c r="Y253" s="672" t="str">
        <f>IF(ISBLANK(発行依頼書!T245),"",TEXT(発行依頼書!T245,"M/D"))</f>
        <v/>
      </c>
      <c r="Z253" s="672"/>
      <c r="AA253" s="672" t="str">
        <f>IF(ISBLANK(発行依頼書!U245),"",TEXT(発行依頼書!U245,"M/D"))</f>
        <v/>
      </c>
      <c r="AB253" s="673"/>
      <c r="AC253" s="674"/>
      <c r="AD253" s="672"/>
      <c r="AE253" s="673"/>
      <c r="AF253" s="667" t="str">
        <f>IF(ISBLANK(発行依頼書!I245),"",発行依頼書!I245)</f>
        <v/>
      </c>
      <c r="AG253" s="668"/>
      <c r="AH253" s="668"/>
      <c r="AI253" s="669"/>
      <c r="AJ253" s="10"/>
    </row>
    <row r="254" spans="1:36" ht="17.25" customHeight="1" x14ac:dyDescent="0.15">
      <c r="A254" s="7"/>
      <c r="B254" s="670" t="str">
        <f>IF(ISBLANK(発行依頼書!F245),"",発行依頼書!F245)</f>
        <v/>
      </c>
      <c r="C254" s="663"/>
      <c r="D254" s="663"/>
      <c r="E254" s="663"/>
      <c r="F254" s="663"/>
      <c r="G254" s="663"/>
      <c r="H254" s="671"/>
      <c r="I254" s="680" t="str">
        <f>IF(ISBLANK(発行依頼書!L246),"",発行依頼書!L246)</f>
        <v/>
      </c>
      <c r="J254" s="678"/>
      <c r="K254" s="678" t="str">
        <f>IF(ISBLANK(発行依頼書!M246),"",発行依頼書!M246)</f>
        <v/>
      </c>
      <c r="L254" s="678"/>
      <c r="M254" s="678" t="str">
        <f>IF(ISBLANK(発行依頼書!N246),"",発行依頼書!N246)</f>
        <v/>
      </c>
      <c r="N254" s="678"/>
      <c r="O254" s="678" t="str">
        <f>IF(ISBLANK(発行依頼書!O246),"",発行依頼書!O246)</f>
        <v/>
      </c>
      <c r="P254" s="678"/>
      <c r="Q254" s="678" t="str">
        <f>IF(ISBLANK(発行依頼書!P246),"",発行依頼書!P246)</f>
        <v/>
      </c>
      <c r="R254" s="678"/>
      <c r="S254" s="678" t="str">
        <f>IF(ISBLANK(発行依頼書!Q246),"",発行依頼書!Q246)</f>
        <v/>
      </c>
      <c r="T254" s="678"/>
      <c r="U254" s="678" t="str">
        <f>IF(ISBLANK(発行依頼書!R246),"",発行依頼書!R246)</f>
        <v/>
      </c>
      <c r="V254" s="678"/>
      <c r="W254" s="678" t="str">
        <f>IF(ISBLANK(発行依頼書!S246),"",発行依頼書!S246)</f>
        <v/>
      </c>
      <c r="X254" s="678"/>
      <c r="Y254" s="678" t="str">
        <f>IF(ISBLANK(発行依頼書!T246),"",発行依頼書!T246)</f>
        <v/>
      </c>
      <c r="Z254" s="678"/>
      <c r="AA254" s="678" t="str">
        <f>IF(ISBLANK(発行依頼書!U246),"",発行依頼書!U246)</f>
        <v/>
      </c>
      <c r="AB254" s="679"/>
      <c r="AC254" s="680" t="str">
        <f>IF(ISBLANK(発行依頼書!W246),"",発行依頼書!W246)</f>
        <v/>
      </c>
      <c r="AD254" s="678"/>
      <c r="AE254" s="679"/>
      <c r="AF254" s="662" t="str">
        <f>IF(ISBLANK(発行依頼書!X245),"",発行依頼書!X245)</f>
        <v/>
      </c>
      <c r="AG254" s="663"/>
      <c r="AH254" s="663"/>
      <c r="AI254" s="664"/>
      <c r="AJ254" s="10"/>
    </row>
    <row r="255" spans="1:36" ht="17.25" customHeight="1" x14ac:dyDescent="0.15">
      <c r="A255" s="7"/>
      <c r="B255" s="675" t="str">
        <f>IF(ISBLANK(発行依頼書!C247),"",発行依頼書!C247)</f>
        <v/>
      </c>
      <c r="C255" s="676"/>
      <c r="D255" s="676"/>
      <c r="E255" s="676"/>
      <c r="F255" s="676"/>
      <c r="G255" s="676"/>
      <c r="H255" s="677"/>
      <c r="I255" s="674" t="str">
        <f>IF(ISBLANK(発行依頼書!L247),"",TEXT(発行依頼書!L247,"M/D"))</f>
        <v/>
      </c>
      <c r="J255" s="672"/>
      <c r="K255" s="672" t="str">
        <f>IF(ISBLANK(発行依頼書!M247),"",TEXT(発行依頼書!M247,"M/D"))</f>
        <v/>
      </c>
      <c r="L255" s="672"/>
      <c r="M255" s="672" t="str">
        <f>IF(ISBLANK(発行依頼書!N247),"",TEXT(発行依頼書!N247,"M/D"))</f>
        <v/>
      </c>
      <c r="N255" s="672"/>
      <c r="O255" s="672" t="str">
        <f>IF(ISBLANK(発行依頼書!O247),"",TEXT(発行依頼書!O247,"M/D"))</f>
        <v/>
      </c>
      <c r="P255" s="672"/>
      <c r="Q255" s="672" t="str">
        <f>IF(ISBLANK(発行依頼書!P247),"",TEXT(発行依頼書!P247,"M/D"))</f>
        <v/>
      </c>
      <c r="R255" s="672"/>
      <c r="S255" s="672" t="str">
        <f>IF(ISBLANK(発行依頼書!Q247),"",TEXT(発行依頼書!Q247,"M/D"))</f>
        <v/>
      </c>
      <c r="T255" s="672"/>
      <c r="U255" s="672" t="str">
        <f>IF(ISBLANK(発行依頼書!R247),"",TEXT(発行依頼書!R247,"M/D"))</f>
        <v/>
      </c>
      <c r="V255" s="672"/>
      <c r="W255" s="672" t="str">
        <f>IF(ISBLANK(発行依頼書!S247),"",TEXT(発行依頼書!S247,"M/D"))</f>
        <v/>
      </c>
      <c r="X255" s="672"/>
      <c r="Y255" s="672" t="str">
        <f>IF(ISBLANK(発行依頼書!T247),"",TEXT(発行依頼書!T247,"M/D"))</f>
        <v/>
      </c>
      <c r="Z255" s="672"/>
      <c r="AA255" s="672" t="str">
        <f>IF(ISBLANK(発行依頼書!U247),"",TEXT(発行依頼書!U247,"M/D"))</f>
        <v/>
      </c>
      <c r="AB255" s="673"/>
      <c r="AC255" s="674"/>
      <c r="AD255" s="672"/>
      <c r="AE255" s="673"/>
      <c r="AF255" s="667" t="str">
        <f>IF(ISBLANK(発行依頼書!I247),"",発行依頼書!I247)</f>
        <v/>
      </c>
      <c r="AG255" s="668"/>
      <c r="AH255" s="668"/>
      <c r="AI255" s="669"/>
      <c r="AJ255" s="10"/>
    </row>
    <row r="256" spans="1:36" ht="17.25" customHeight="1" x14ac:dyDescent="0.15">
      <c r="A256" s="7"/>
      <c r="B256" s="670" t="str">
        <f>IF(ISBLANK(発行依頼書!F247),"",発行依頼書!F247)</f>
        <v/>
      </c>
      <c r="C256" s="663"/>
      <c r="D256" s="663"/>
      <c r="E256" s="663"/>
      <c r="F256" s="663"/>
      <c r="G256" s="663"/>
      <c r="H256" s="671"/>
      <c r="I256" s="680" t="str">
        <f>IF(ISBLANK(発行依頼書!L248),"",発行依頼書!L248)</f>
        <v/>
      </c>
      <c r="J256" s="678"/>
      <c r="K256" s="678" t="str">
        <f>IF(ISBLANK(発行依頼書!M248),"",発行依頼書!M248)</f>
        <v/>
      </c>
      <c r="L256" s="678"/>
      <c r="M256" s="678" t="str">
        <f>IF(ISBLANK(発行依頼書!N248),"",発行依頼書!N248)</f>
        <v/>
      </c>
      <c r="N256" s="678"/>
      <c r="O256" s="678" t="str">
        <f>IF(ISBLANK(発行依頼書!O248),"",発行依頼書!O248)</f>
        <v/>
      </c>
      <c r="P256" s="678"/>
      <c r="Q256" s="678" t="str">
        <f>IF(ISBLANK(発行依頼書!P248),"",発行依頼書!P248)</f>
        <v/>
      </c>
      <c r="R256" s="678"/>
      <c r="S256" s="678" t="str">
        <f>IF(ISBLANK(発行依頼書!Q248),"",発行依頼書!Q248)</f>
        <v/>
      </c>
      <c r="T256" s="678"/>
      <c r="U256" s="678" t="str">
        <f>IF(ISBLANK(発行依頼書!R248),"",発行依頼書!R248)</f>
        <v/>
      </c>
      <c r="V256" s="678"/>
      <c r="W256" s="678" t="str">
        <f>IF(ISBLANK(発行依頼書!S248),"",発行依頼書!S248)</f>
        <v/>
      </c>
      <c r="X256" s="678"/>
      <c r="Y256" s="678" t="str">
        <f>IF(ISBLANK(発行依頼書!T248),"",発行依頼書!T248)</f>
        <v/>
      </c>
      <c r="Z256" s="678"/>
      <c r="AA256" s="678" t="str">
        <f>IF(ISBLANK(発行依頼書!U248),"",発行依頼書!U248)</f>
        <v/>
      </c>
      <c r="AB256" s="679"/>
      <c r="AC256" s="680" t="str">
        <f>IF(ISBLANK(発行依頼書!W248),"",発行依頼書!W248)</f>
        <v/>
      </c>
      <c r="AD256" s="678"/>
      <c r="AE256" s="679"/>
      <c r="AF256" s="662" t="str">
        <f>IF(ISBLANK(発行依頼書!X247),"",発行依頼書!X247)</f>
        <v/>
      </c>
      <c r="AG256" s="663"/>
      <c r="AH256" s="663"/>
      <c r="AI256" s="664"/>
      <c r="AJ256" s="10"/>
    </row>
    <row r="257" spans="1:42" ht="17.25" customHeight="1" x14ac:dyDescent="0.15">
      <c r="A257" s="7"/>
      <c r="B257" s="675" t="str">
        <f>IF(ISBLANK(発行依頼書!C249),"",発行依頼書!C249)</f>
        <v/>
      </c>
      <c r="C257" s="676"/>
      <c r="D257" s="676"/>
      <c r="E257" s="676"/>
      <c r="F257" s="676"/>
      <c r="G257" s="676"/>
      <c r="H257" s="677"/>
      <c r="I257" s="674" t="str">
        <f>IF(ISBLANK(発行依頼書!L249),"",TEXT(発行依頼書!L249,"M/D"))</f>
        <v/>
      </c>
      <c r="J257" s="672"/>
      <c r="K257" s="672" t="str">
        <f>IF(ISBLANK(発行依頼書!M249),"",TEXT(発行依頼書!M249,"M/D"))</f>
        <v/>
      </c>
      <c r="L257" s="672"/>
      <c r="M257" s="672" t="str">
        <f>IF(ISBLANK(発行依頼書!N249),"",TEXT(発行依頼書!N249,"M/D"))</f>
        <v/>
      </c>
      <c r="N257" s="672"/>
      <c r="O257" s="672" t="str">
        <f>IF(ISBLANK(発行依頼書!O249),"",TEXT(発行依頼書!O249,"M/D"))</f>
        <v/>
      </c>
      <c r="P257" s="672"/>
      <c r="Q257" s="672" t="str">
        <f>IF(ISBLANK(発行依頼書!P249),"",TEXT(発行依頼書!P249,"M/D"))</f>
        <v/>
      </c>
      <c r="R257" s="672"/>
      <c r="S257" s="672" t="str">
        <f>IF(ISBLANK(発行依頼書!Q249),"",TEXT(発行依頼書!Q249,"M/D"))</f>
        <v/>
      </c>
      <c r="T257" s="672"/>
      <c r="U257" s="672" t="str">
        <f>IF(ISBLANK(発行依頼書!R249),"",TEXT(発行依頼書!R249,"M/D"))</f>
        <v/>
      </c>
      <c r="V257" s="672"/>
      <c r="W257" s="672" t="str">
        <f>IF(ISBLANK(発行依頼書!S249),"",TEXT(発行依頼書!S249,"M/D"))</f>
        <v/>
      </c>
      <c r="X257" s="672"/>
      <c r="Y257" s="672" t="str">
        <f>IF(ISBLANK(発行依頼書!T249),"",TEXT(発行依頼書!T249,"M/D"))</f>
        <v/>
      </c>
      <c r="Z257" s="672"/>
      <c r="AA257" s="672" t="str">
        <f>IF(ISBLANK(発行依頼書!U249),"",TEXT(発行依頼書!U249,"M/D"))</f>
        <v/>
      </c>
      <c r="AB257" s="673"/>
      <c r="AC257" s="674"/>
      <c r="AD257" s="672"/>
      <c r="AE257" s="673"/>
      <c r="AF257" s="667" t="str">
        <f>IF(ISBLANK(発行依頼書!I249),"",発行依頼書!I249)</f>
        <v/>
      </c>
      <c r="AG257" s="668"/>
      <c r="AH257" s="668"/>
      <c r="AI257" s="669"/>
      <c r="AJ257" s="10"/>
    </row>
    <row r="258" spans="1:42" ht="17.25" customHeight="1" x14ac:dyDescent="0.15">
      <c r="A258" s="7"/>
      <c r="B258" s="670" t="str">
        <f>IF(ISBLANK(発行依頼書!F249),"",発行依頼書!F249)</f>
        <v/>
      </c>
      <c r="C258" s="663"/>
      <c r="D258" s="663"/>
      <c r="E258" s="663"/>
      <c r="F258" s="663"/>
      <c r="G258" s="663"/>
      <c r="H258" s="671"/>
      <c r="I258" s="680" t="str">
        <f>IF(ISBLANK(発行依頼書!L250),"",発行依頼書!L250)</f>
        <v/>
      </c>
      <c r="J258" s="678"/>
      <c r="K258" s="678" t="str">
        <f>IF(ISBLANK(発行依頼書!M250),"",発行依頼書!M250)</f>
        <v/>
      </c>
      <c r="L258" s="678"/>
      <c r="M258" s="678" t="str">
        <f>IF(ISBLANK(発行依頼書!N250),"",発行依頼書!N250)</f>
        <v/>
      </c>
      <c r="N258" s="678"/>
      <c r="O258" s="678" t="str">
        <f>IF(ISBLANK(発行依頼書!O250),"",発行依頼書!O250)</f>
        <v/>
      </c>
      <c r="P258" s="678"/>
      <c r="Q258" s="678" t="str">
        <f>IF(ISBLANK(発行依頼書!P250),"",発行依頼書!P250)</f>
        <v/>
      </c>
      <c r="R258" s="678"/>
      <c r="S258" s="678" t="str">
        <f>IF(ISBLANK(発行依頼書!Q250),"",発行依頼書!Q250)</f>
        <v/>
      </c>
      <c r="T258" s="678"/>
      <c r="U258" s="678" t="str">
        <f>IF(ISBLANK(発行依頼書!R250),"",発行依頼書!R250)</f>
        <v/>
      </c>
      <c r="V258" s="678"/>
      <c r="W258" s="678" t="str">
        <f>IF(ISBLANK(発行依頼書!S250),"",発行依頼書!S250)</f>
        <v/>
      </c>
      <c r="X258" s="678"/>
      <c r="Y258" s="678" t="str">
        <f>IF(ISBLANK(発行依頼書!T250),"",発行依頼書!T250)</f>
        <v/>
      </c>
      <c r="Z258" s="678"/>
      <c r="AA258" s="678" t="str">
        <f>IF(ISBLANK(発行依頼書!U250),"",発行依頼書!U250)</f>
        <v/>
      </c>
      <c r="AB258" s="679"/>
      <c r="AC258" s="680" t="str">
        <f>IF(ISBLANK(発行依頼書!W250),"",発行依頼書!W250)</f>
        <v/>
      </c>
      <c r="AD258" s="678"/>
      <c r="AE258" s="679"/>
      <c r="AF258" s="662" t="str">
        <f>IF(ISBLANK(発行依頼書!X249),"",発行依頼書!X249)</f>
        <v/>
      </c>
      <c r="AG258" s="663"/>
      <c r="AH258" s="663"/>
      <c r="AI258" s="664"/>
      <c r="AJ258" s="10"/>
    </row>
    <row r="259" spans="1:42" ht="17.25" customHeight="1" x14ac:dyDescent="0.15">
      <c r="A259" s="7"/>
      <c r="B259" s="665" t="str">
        <f>IF(ISBLANK(発行依頼書!C251),"",発行依頼書!C251)</f>
        <v/>
      </c>
      <c r="C259" s="666"/>
      <c r="D259" s="666"/>
      <c r="E259" s="666"/>
      <c r="F259" s="666"/>
      <c r="G259" s="666"/>
      <c r="H259" s="666"/>
      <c r="I259" s="657" t="str">
        <f>IF(ISBLANK(発行依頼書!L251),"",TEXT(発行依頼書!L251,"M/D"))</f>
        <v/>
      </c>
      <c r="J259" s="655"/>
      <c r="K259" s="654" t="str">
        <f>IF(ISBLANK(発行依頼書!M251),"",TEXT(発行依頼書!M251,"M/D"))</f>
        <v/>
      </c>
      <c r="L259" s="655"/>
      <c r="M259" s="654" t="str">
        <f>IF(ISBLANK(発行依頼書!N251),"",TEXT(発行依頼書!N251,"M/D"))</f>
        <v/>
      </c>
      <c r="N259" s="655"/>
      <c r="O259" s="654" t="str">
        <f>IF(ISBLANK(発行依頼書!O251),"",TEXT(発行依頼書!O251,"M/D"))</f>
        <v/>
      </c>
      <c r="P259" s="655"/>
      <c r="Q259" s="654" t="str">
        <f>IF(ISBLANK(発行依頼書!P251),"",TEXT(発行依頼書!P251,"M/D"))</f>
        <v/>
      </c>
      <c r="R259" s="655"/>
      <c r="S259" s="654" t="str">
        <f>IF(ISBLANK(発行依頼書!Q251),"",TEXT(発行依頼書!Q251,"M/D"))</f>
        <v/>
      </c>
      <c r="T259" s="655"/>
      <c r="U259" s="654" t="str">
        <f>IF(ISBLANK(発行依頼書!R251),"",TEXT(発行依頼書!R251,"M/D"))</f>
        <v/>
      </c>
      <c r="V259" s="655"/>
      <c r="W259" s="654" t="str">
        <f>IF(ISBLANK(発行依頼書!S251),"",TEXT(発行依頼書!S251,"M/D"))</f>
        <v/>
      </c>
      <c r="X259" s="655"/>
      <c r="Y259" s="654" t="str">
        <f>IF(ISBLANK(発行依頼書!T251),"",TEXT(発行依頼書!T251,"M/D"))</f>
        <v/>
      </c>
      <c r="Z259" s="655"/>
      <c r="AA259" s="654" t="str">
        <f>IF(ISBLANK(発行依頼書!U251),"",TEXT(発行依頼書!U251,"M/D"))</f>
        <v/>
      </c>
      <c r="AB259" s="656"/>
      <c r="AC259" s="657"/>
      <c r="AD259" s="658"/>
      <c r="AE259" s="656"/>
      <c r="AF259" s="651" t="str">
        <f>IF(ISBLANK(発行依頼書!I251),"",発行依頼書!I251)</f>
        <v/>
      </c>
      <c r="AG259" s="651"/>
      <c r="AH259" s="651"/>
      <c r="AI259" s="652"/>
      <c r="AJ259" s="10"/>
    </row>
    <row r="260" spans="1:42" ht="17.25" customHeight="1" x14ac:dyDescent="0.15">
      <c r="A260" s="7"/>
      <c r="B260" s="653" t="str">
        <f>IF(ISBLANK(発行依頼書!F251),"",発行依頼書!F251)</f>
        <v/>
      </c>
      <c r="C260" s="649"/>
      <c r="D260" s="649"/>
      <c r="E260" s="649"/>
      <c r="F260" s="649"/>
      <c r="G260" s="649"/>
      <c r="H260" s="649"/>
      <c r="I260" s="680" t="str">
        <f>IF(ISBLANK(発行依頼書!L252),"",発行依頼書!L252)</f>
        <v/>
      </c>
      <c r="J260" s="678"/>
      <c r="K260" s="678" t="str">
        <f>IF(ISBLANK(発行依頼書!M252),"",発行依頼書!M252)</f>
        <v/>
      </c>
      <c r="L260" s="678"/>
      <c r="M260" s="678" t="str">
        <f>IF(ISBLANK(発行依頼書!N252),"",発行依頼書!N252)</f>
        <v/>
      </c>
      <c r="N260" s="678"/>
      <c r="O260" s="678" t="str">
        <f>IF(ISBLANK(発行依頼書!O252),"",発行依頼書!O252)</f>
        <v/>
      </c>
      <c r="P260" s="678"/>
      <c r="Q260" s="678" t="str">
        <f>IF(ISBLANK(発行依頼書!P252),"",発行依頼書!P252)</f>
        <v/>
      </c>
      <c r="R260" s="678"/>
      <c r="S260" s="678" t="str">
        <f>IF(ISBLANK(発行依頼書!Q252),"",発行依頼書!Q252)</f>
        <v/>
      </c>
      <c r="T260" s="678"/>
      <c r="U260" s="678" t="str">
        <f>IF(ISBLANK(発行依頼書!R252),"",発行依頼書!R252)</f>
        <v/>
      </c>
      <c r="V260" s="678"/>
      <c r="W260" s="678" t="str">
        <f>IF(ISBLANK(発行依頼書!S252),"",発行依頼書!S252)</f>
        <v/>
      </c>
      <c r="X260" s="678"/>
      <c r="Y260" s="678" t="str">
        <f>IF(ISBLANK(発行依頼書!T252),"",発行依頼書!T252)</f>
        <v/>
      </c>
      <c r="Z260" s="678"/>
      <c r="AA260" s="678" t="str">
        <f>IF(ISBLANK(発行依頼書!U252),"",発行依頼書!U252)</f>
        <v/>
      </c>
      <c r="AB260" s="679"/>
      <c r="AC260" s="680" t="str">
        <f>IF(ISBLANK(発行依頼書!W252),"",発行依頼書!W252)</f>
        <v/>
      </c>
      <c r="AD260" s="678"/>
      <c r="AE260" s="679"/>
      <c r="AF260" s="649" t="str">
        <f>IF(ISBLANK(発行依頼書!X251),"",発行依頼書!X251)</f>
        <v/>
      </c>
      <c r="AG260" s="649"/>
      <c r="AH260" s="649"/>
      <c r="AI260" s="650"/>
      <c r="AJ260" s="10"/>
    </row>
    <row r="261" spans="1:42" x14ac:dyDescent="0.15">
      <c r="A261" s="13"/>
      <c r="AI261" s="146" t="str">
        <f>$AB$2</f>
        <v>9991234567-89</v>
      </c>
      <c r="AJ261" s="14"/>
      <c r="AL261" s="47"/>
      <c r="AM261" s="47"/>
      <c r="AN261" s="47"/>
      <c r="AO261" s="47"/>
      <c r="AP261" s="47"/>
    </row>
    <row r="262" spans="1:42" x14ac:dyDescent="0.15">
      <c r="A262" s="13"/>
      <c r="AJ262" s="14"/>
      <c r="AL262" s="47"/>
      <c r="AM262" s="47"/>
      <c r="AN262" s="47"/>
      <c r="AO262" s="47"/>
      <c r="AP262" s="47"/>
    </row>
    <row r="263" spans="1:42" x14ac:dyDescent="0.15">
      <c r="A263" s="21"/>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3"/>
      <c r="AL263" s="47"/>
      <c r="AM263" s="47"/>
      <c r="AN263" s="47"/>
      <c r="AO263" s="47"/>
      <c r="AP263" s="47"/>
    </row>
    <row r="264" spans="1:42" ht="21" customHeight="1" x14ac:dyDescent="0.15">
      <c r="A264" s="18"/>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20"/>
      <c r="AL264" s="47"/>
      <c r="AM264" s="47"/>
      <c r="AN264" s="47"/>
      <c r="AO264" s="47"/>
      <c r="AP264" s="47"/>
    </row>
    <row r="265" spans="1:42" x14ac:dyDescent="0.15">
      <c r="A265" s="13"/>
      <c r="B265" s="601">
        <f>$H$15</f>
        <v>0</v>
      </c>
      <c r="C265" s="601"/>
      <c r="D265" s="601"/>
      <c r="E265" s="601"/>
      <c r="F265" s="601"/>
      <c r="G265" s="601"/>
      <c r="H265" s="601"/>
      <c r="I265" s="601"/>
      <c r="J265" s="601"/>
      <c r="K265" s="601"/>
      <c r="L265" s="601"/>
      <c r="M265" s="601"/>
      <c r="N265" s="601"/>
      <c r="O265" s="601"/>
      <c r="P265" s="601"/>
      <c r="Q265" s="601"/>
      <c r="R265" s="601"/>
      <c r="S265" s="601"/>
      <c r="T265" s="601"/>
      <c r="U265" s="601"/>
      <c r="V265" s="601"/>
      <c r="W265" s="601"/>
      <c r="X265" s="601"/>
      <c r="Y265" s="601"/>
      <c r="Z265" s="601"/>
      <c r="AA265" s="601"/>
      <c r="AB265" s="601"/>
      <c r="AC265" s="601"/>
      <c r="AD265" s="601"/>
      <c r="AE265" s="601"/>
      <c r="AF265" s="601"/>
      <c r="AG265" s="601"/>
      <c r="AH265" s="601"/>
      <c r="AI265" s="601"/>
      <c r="AJ265" s="14"/>
      <c r="AL265" s="47"/>
      <c r="AM265" s="47"/>
      <c r="AN265" s="47"/>
      <c r="AO265" s="47"/>
      <c r="AP265" s="47"/>
    </row>
    <row r="266" spans="1:42" ht="15" customHeight="1" x14ac:dyDescent="0.15">
      <c r="A266" s="13"/>
      <c r="AJ266" s="14"/>
    </row>
    <row r="267" spans="1:42" ht="17.25" customHeight="1" x14ac:dyDescent="0.15">
      <c r="A267" s="7"/>
      <c r="B267" s="690" t="s">
        <v>474</v>
      </c>
      <c r="C267" s="691"/>
      <c r="D267" s="691"/>
      <c r="E267" s="691"/>
      <c r="F267" s="691"/>
      <c r="G267" s="691"/>
      <c r="H267" s="691"/>
      <c r="I267" s="690" t="s">
        <v>473</v>
      </c>
      <c r="J267" s="691"/>
      <c r="K267" s="691"/>
      <c r="L267" s="691"/>
      <c r="M267" s="691"/>
      <c r="N267" s="691"/>
      <c r="O267" s="691"/>
      <c r="P267" s="691"/>
      <c r="Q267" s="691"/>
      <c r="R267" s="691"/>
      <c r="S267" s="691"/>
      <c r="T267" s="691"/>
      <c r="U267" s="691"/>
      <c r="V267" s="691"/>
      <c r="W267" s="691"/>
      <c r="X267" s="691"/>
      <c r="Y267" s="691"/>
      <c r="Z267" s="691"/>
      <c r="AA267" s="691"/>
      <c r="AB267" s="692"/>
      <c r="AC267" s="690" t="s">
        <v>476</v>
      </c>
      <c r="AD267" s="691"/>
      <c r="AE267" s="692"/>
      <c r="AF267" s="691" t="s">
        <v>472</v>
      </c>
      <c r="AG267" s="691"/>
      <c r="AH267" s="691"/>
      <c r="AI267" s="692"/>
      <c r="AJ267" s="10"/>
    </row>
    <row r="268" spans="1:42" ht="17.25" customHeight="1" x14ac:dyDescent="0.15">
      <c r="A268" s="7"/>
      <c r="B268" s="687" t="str">
        <f>IF(ISBLANK(発行依頼書!C253),"",発行依頼書!C253)</f>
        <v/>
      </c>
      <c r="C268" s="688"/>
      <c r="D268" s="688"/>
      <c r="E268" s="688"/>
      <c r="F268" s="688"/>
      <c r="G268" s="688"/>
      <c r="H268" s="689"/>
      <c r="I268" s="686" t="str">
        <f>IF(ISBLANK(発行依頼書!L253),"",TEXT(発行依頼書!L253,"M/D"))</f>
        <v/>
      </c>
      <c r="J268" s="684"/>
      <c r="K268" s="684" t="str">
        <f>IF(ISBLANK(発行依頼書!M253),"",TEXT(発行依頼書!M253,"M/D"))</f>
        <v/>
      </c>
      <c r="L268" s="684"/>
      <c r="M268" s="684" t="str">
        <f>IF(ISBLANK(発行依頼書!N253),"",TEXT(発行依頼書!N253,"M/D"))</f>
        <v/>
      </c>
      <c r="N268" s="684"/>
      <c r="O268" s="684" t="str">
        <f>IF(ISBLANK(発行依頼書!O253),"",TEXT(発行依頼書!O253,"M/D"))</f>
        <v/>
      </c>
      <c r="P268" s="684"/>
      <c r="Q268" s="684" t="str">
        <f>IF(ISBLANK(発行依頼書!P253),"",TEXT(発行依頼書!P253,"M/D"))</f>
        <v/>
      </c>
      <c r="R268" s="684"/>
      <c r="S268" s="684" t="str">
        <f>IF(ISBLANK(発行依頼書!Q253),"",TEXT(発行依頼書!Q253,"M/D"))</f>
        <v/>
      </c>
      <c r="T268" s="684"/>
      <c r="U268" s="684" t="str">
        <f>IF(ISBLANK(発行依頼書!R253),"",TEXT(発行依頼書!R253,"M/D"))</f>
        <v/>
      </c>
      <c r="V268" s="684"/>
      <c r="W268" s="684" t="str">
        <f>IF(ISBLANK(発行依頼書!S253),"",TEXT(発行依頼書!S253,"M/D"))</f>
        <v/>
      </c>
      <c r="X268" s="684"/>
      <c r="Y268" s="684" t="str">
        <f>IF(ISBLANK(発行依頼書!T253),"",TEXT(発行依頼書!T253,"M/D"))</f>
        <v/>
      </c>
      <c r="Z268" s="684"/>
      <c r="AA268" s="684" t="str">
        <f>IF(ISBLANK(発行依頼書!U253),"",TEXT(発行依頼書!U253,"M/D"))</f>
        <v/>
      </c>
      <c r="AB268" s="685"/>
      <c r="AC268" s="686"/>
      <c r="AD268" s="684"/>
      <c r="AE268" s="685"/>
      <c r="AF268" s="681" t="str">
        <f>IF(ISBLANK(発行依頼書!I253),"",発行依頼書!I253)</f>
        <v/>
      </c>
      <c r="AG268" s="682"/>
      <c r="AH268" s="682"/>
      <c r="AI268" s="683"/>
      <c r="AJ268" s="10"/>
    </row>
    <row r="269" spans="1:42" ht="17.25" customHeight="1" x14ac:dyDescent="0.15">
      <c r="A269" s="7"/>
      <c r="B269" s="670" t="str">
        <f>IF(ISBLANK(発行依頼書!F253),"",発行依頼書!F253)</f>
        <v/>
      </c>
      <c r="C269" s="663"/>
      <c r="D269" s="663"/>
      <c r="E269" s="663"/>
      <c r="F269" s="663"/>
      <c r="G269" s="663"/>
      <c r="H269" s="671"/>
      <c r="I269" s="680" t="str">
        <f>IF(ISBLANK(発行依頼書!L254),"",発行依頼書!L254)</f>
        <v/>
      </c>
      <c r="J269" s="678"/>
      <c r="K269" s="678" t="str">
        <f>IF(ISBLANK(発行依頼書!M254),"",発行依頼書!M254)</f>
        <v/>
      </c>
      <c r="L269" s="678"/>
      <c r="M269" s="678" t="str">
        <f>IF(ISBLANK(発行依頼書!N254),"",発行依頼書!N254)</f>
        <v/>
      </c>
      <c r="N269" s="678"/>
      <c r="O269" s="678" t="str">
        <f>IF(ISBLANK(発行依頼書!O254),"",発行依頼書!O254)</f>
        <v/>
      </c>
      <c r="P269" s="678"/>
      <c r="Q269" s="678" t="str">
        <f>IF(ISBLANK(発行依頼書!P254),"",発行依頼書!P254)</f>
        <v/>
      </c>
      <c r="R269" s="678"/>
      <c r="S269" s="678" t="str">
        <f>IF(ISBLANK(発行依頼書!Q254),"",発行依頼書!Q254)</f>
        <v/>
      </c>
      <c r="T269" s="678"/>
      <c r="U269" s="678" t="str">
        <f>IF(ISBLANK(発行依頼書!R254),"",発行依頼書!R254)</f>
        <v/>
      </c>
      <c r="V269" s="678"/>
      <c r="W269" s="678" t="str">
        <f>IF(ISBLANK(発行依頼書!S254),"",発行依頼書!S254)</f>
        <v/>
      </c>
      <c r="X269" s="678"/>
      <c r="Y269" s="678" t="str">
        <f>IF(ISBLANK(発行依頼書!T254),"",発行依頼書!T254)</f>
        <v/>
      </c>
      <c r="Z269" s="678"/>
      <c r="AA269" s="678" t="str">
        <f>IF(ISBLANK(発行依頼書!U254),"",発行依頼書!U254)</f>
        <v/>
      </c>
      <c r="AB269" s="679"/>
      <c r="AC269" s="680" t="str">
        <f>IF(ISBLANK(発行依頼書!W254),"",発行依頼書!W254)</f>
        <v/>
      </c>
      <c r="AD269" s="678"/>
      <c r="AE269" s="679"/>
      <c r="AF269" s="662" t="str">
        <f>IF(ISBLANK(発行依頼書!X253),"",発行依頼書!X253)</f>
        <v/>
      </c>
      <c r="AG269" s="663"/>
      <c r="AH269" s="663"/>
      <c r="AI269" s="664"/>
      <c r="AJ269" s="10"/>
    </row>
    <row r="270" spans="1:42" ht="17.25" customHeight="1" x14ac:dyDescent="0.15">
      <c r="A270" s="7"/>
      <c r="B270" s="675" t="str">
        <f>IF(ISBLANK(発行依頼書!C255),"",発行依頼書!C255)</f>
        <v/>
      </c>
      <c r="C270" s="676"/>
      <c r="D270" s="676"/>
      <c r="E270" s="676"/>
      <c r="F270" s="676"/>
      <c r="G270" s="676"/>
      <c r="H270" s="677"/>
      <c r="I270" s="674" t="str">
        <f>IF(ISBLANK(発行依頼書!L255),"",TEXT(発行依頼書!L255,"M/D"))</f>
        <v/>
      </c>
      <c r="J270" s="672"/>
      <c r="K270" s="672" t="str">
        <f>IF(ISBLANK(発行依頼書!M255),"",TEXT(発行依頼書!M255,"M/D"))</f>
        <v/>
      </c>
      <c r="L270" s="672"/>
      <c r="M270" s="672" t="str">
        <f>IF(ISBLANK(発行依頼書!N255),"",TEXT(発行依頼書!N255,"M/D"))</f>
        <v/>
      </c>
      <c r="N270" s="672"/>
      <c r="O270" s="672" t="str">
        <f>IF(ISBLANK(発行依頼書!O255),"",TEXT(発行依頼書!O255,"M/D"))</f>
        <v/>
      </c>
      <c r="P270" s="672"/>
      <c r="Q270" s="672" t="str">
        <f>IF(ISBLANK(発行依頼書!P255),"",TEXT(発行依頼書!P255,"M/D"))</f>
        <v/>
      </c>
      <c r="R270" s="672"/>
      <c r="S270" s="672" t="str">
        <f>IF(ISBLANK(発行依頼書!Q255),"",TEXT(発行依頼書!Q255,"M/D"))</f>
        <v/>
      </c>
      <c r="T270" s="672"/>
      <c r="U270" s="672" t="str">
        <f>IF(ISBLANK(発行依頼書!R255),"",TEXT(発行依頼書!R255,"M/D"))</f>
        <v/>
      </c>
      <c r="V270" s="672"/>
      <c r="W270" s="672" t="str">
        <f>IF(ISBLANK(発行依頼書!S255),"",TEXT(発行依頼書!S255,"M/D"))</f>
        <v/>
      </c>
      <c r="X270" s="672"/>
      <c r="Y270" s="672" t="str">
        <f>IF(ISBLANK(発行依頼書!T255),"",TEXT(発行依頼書!T255,"M/D"))</f>
        <v/>
      </c>
      <c r="Z270" s="672"/>
      <c r="AA270" s="672" t="str">
        <f>IF(ISBLANK(発行依頼書!U255),"",TEXT(発行依頼書!U255,"M/D"))</f>
        <v/>
      </c>
      <c r="AB270" s="673"/>
      <c r="AC270" s="674"/>
      <c r="AD270" s="672"/>
      <c r="AE270" s="673"/>
      <c r="AF270" s="667" t="str">
        <f>IF(ISBLANK(発行依頼書!I255),"",発行依頼書!I255)</f>
        <v/>
      </c>
      <c r="AG270" s="668"/>
      <c r="AH270" s="668"/>
      <c r="AI270" s="669"/>
      <c r="AJ270" s="10"/>
    </row>
    <row r="271" spans="1:42" ht="17.25" customHeight="1" x14ac:dyDescent="0.15">
      <c r="A271" s="7"/>
      <c r="B271" s="670" t="str">
        <f>IF(ISBLANK(発行依頼書!F255),"",発行依頼書!F255)</f>
        <v/>
      </c>
      <c r="C271" s="663"/>
      <c r="D271" s="663"/>
      <c r="E271" s="663"/>
      <c r="F271" s="663"/>
      <c r="G271" s="663"/>
      <c r="H271" s="671"/>
      <c r="I271" s="680" t="str">
        <f>IF(ISBLANK(発行依頼書!L256),"",発行依頼書!L256)</f>
        <v/>
      </c>
      <c r="J271" s="678"/>
      <c r="K271" s="678" t="str">
        <f>IF(ISBLANK(発行依頼書!M256),"",発行依頼書!M256)</f>
        <v/>
      </c>
      <c r="L271" s="678"/>
      <c r="M271" s="678" t="str">
        <f>IF(ISBLANK(発行依頼書!N256),"",発行依頼書!N256)</f>
        <v/>
      </c>
      <c r="N271" s="678"/>
      <c r="O271" s="678" t="str">
        <f>IF(ISBLANK(発行依頼書!O256),"",発行依頼書!O256)</f>
        <v/>
      </c>
      <c r="P271" s="678"/>
      <c r="Q271" s="678" t="str">
        <f>IF(ISBLANK(発行依頼書!P256),"",発行依頼書!P256)</f>
        <v/>
      </c>
      <c r="R271" s="678"/>
      <c r="S271" s="678" t="str">
        <f>IF(ISBLANK(発行依頼書!Q256),"",発行依頼書!Q256)</f>
        <v/>
      </c>
      <c r="T271" s="678"/>
      <c r="U271" s="678" t="str">
        <f>IF(ISBLANK(発行依頼書!R256),"",発行依頼書!R256)</f>
        <v/>
      </c>
      <c r="V271" s="678"/>
      <c r="W271" s="678" t="str">
        <f>IF(ISBLANK(発行依頼書!S256),"",発行依頼書!S256)</f>
        <v/>
      </c>
      <c r="X271" s="678"/>
      <c r="Y271" s="678" t="str">
        <f>IF(ISBLANK(発行依頼書!T256),"",発行依頼書!T256)</f>
        <v/>
      </c>
      <c r="Z271" s="678"/>
      <c r="AA271" s="678" t="str">
        <f>IF(ISBLANK(発行依頼書!U256),"",発行依頼書!U256)</f>
        <v/>
      </c>
      <c r="AB271" s="679"/>
      <c r="AC271" s="680" t="str">
        <f>IF(ISBLANK(発行依頼書!W256),"",発行依頼書!W256)</f>
        <v/>
      </c>
      <c r="AD271" s="678"/>
      <c r="AE271" s="679"/>
      <c r="AF271" s="662" t="str">
        <f>IF(ISBLANK(発行依頼書!X255),"",発行依頼書!X255)</f>
        <v/>
      </c>
      <c r="AG271" s="663"/>
      <c r="AH271" s="663"/>
      <c r="AI271" s="664"/>
      <c r="AJ271" s="10"/>
    </row>
    <row r="272" spans="1:42" ht="17.25" customHeight="1" x14ac:dyDescent="0.15">
      <c r="A272" s="7"/>
      <c r="B272" s="675" t="str">
        <f>IF(ISBLANK(発行依頼書!C257),"",発行依頼書!C257)</f>
        <v/>
      </c>
      <c r="C272" s="676"/>
      <c r="D272" s="676"/>
      <c r="E272" s="676"/>
      <c r="F272" s="676"/>
      <c r="G272" s="676"/>
      <c r="H272" s="677"/>
      <c r="I272" s="674" t="str">
        <f>IF(ISBLANK(発行依頼書!L257),"",TEXT(発行依頼書!L257,"M/D"))</f>
        <v/>
      </c>
      <c r="J272" s="672"/>
      <c r="K272" s="672" t="str">
        <f>IF(ISBLANK(発行依頼書!M257),"",TEXT(発行依頼書!M257,"M/D"))</f>
        <v/>
      </c>
      <c r="L272" s="672"/>
      <c r="M272" s="672" t="str">
        <f>IF(ISBLANK(発行依頼書!N257),"",TEXT(発行依頼書!N257,"M/D"))</f>
        <v/>
      </c>
      <c r="N272" s="672"/>
      <c r="O272" s="672" t="str">
        <f>IF(ISBLANK(発行依頼書!O257),"",TEXT(発行依頼書!O257,"M/D"))</f>
        <v/>
      </c>
      <c r="P272" s="672"/>
      <c r="Q272" s="672" t="str">
        <f>IF(ISBLANK(発行依頼書!P257),"",TEXT(発行依頼書!P257,"M/D"))</f>
        <v/>
      </c>
      <c r="R272" s="672"/>
      <c r="S272" s="672" t="str">
        <f>IF(ISBLANK(発行依頼書!Q257),"",TEXT(発行依頼書!Q257,"M/D"))</f>
        <v/>
      </c>
      <c r="T272" s="672"/>
      <c r="U272" s="672" t="str">
        <f>IF(ISBLANK(発行依頼書!R257),"",TEXT(発行依頼書!R257,"M/D"))</f>
        <v/>
      </c>
      <c r="V272" s="672"/>
      <c r="W272" s="672" t="str">
        <f>IF(ISBLANK(発行依頼書!S257),"",TEXT(発行依頼書!S257,"M/D"))</f>
        <v/>
      </c>
      <c r="X272" s="672"/>
      <c r="Y272" s="672" t="str">
        <f>IF(ISBLANK(発行依頼書!T257),"",TEXT(発行依頼書!T257,"M/D"))</f>
        <v/>
      </c>
      <c r="Z272" s="672"/>
      <c r="AA272" s="672" t="str">
        <f>IF(ISBLANK(発行依頼書!U257),"",TEXT(発行依頼書!U257,"M/D"))</f>
        <v/>
      </c>
      <c r="AB272" s="673"/>
      <c r="AC272" s="674"/>
      <c r="AD272" s="672"/>
      <c r="AE272" s="673"/>
      <c r="AF272" s="667" t="str">
        <f>IF(ISBLANK(発行依頼書!I257),"",発行依頼書!I257)</f>
        <v/>
      </c>
      <c r="AG272" s="668"/>
      <c r="AH272" s="668"/>
      <c r="AI272" s="669"/>
      <c r="AJ272" s="10"/>
    </row>
    <row r="273" spans="1:36" ht="17.25" customHeight="1" x14ac:dyDescent="0.15">
      <c r="A273" s="7"/>
      <c r="B273" s="670" t="str">
        <f>IF(ISBLANK(発行依頼書!F257),"",発行依頼書!F257)</f>
        <v/>
      </c>
      <c r="C273" s="663"/>
      <c r="D273" s="663"/>
      <c r="E273" s="663"/>
      <c r="F273" s="663"/>
      <c r="G273" s="663"/>
      <c r="H273" s="671"/>
      <c r="I273" s="680" t="str">
        <f>IF(ISBLANK(発行依頼書!L258),"",発行依頼書!L258)</f>
        <v/>
      </c>
      <c r="J273" s="678"/>
      <c r="K273" s="678" t="str">
        <f>IF(ISBLANK(発行依頼書!M258),"",発行依頼書!M258)</f>
        <v/>
      </c>
      <c r="L273" s="678"/>
      <c r="M273" s="678" t="str">
        <f>IF(ISBLANK(発行依頼書!N258),"",発行依頼書!N258)</f>
        <v/>
      </c>
      <c r="N273" s="678"/>
      <c r="O273" s="678" t="str">
        <f>IF(ISBLANK(発行依頼書!O258),"",発行依頼書!O258)</f>
        <v/>
      </c>
      <c r="P273" s="678"/>
      <c r="Q273" s="678" t="str">
        <f>IF(ISBLANK(発行依頼書!P258),"",発行依頼書!P258)</f>
        <v/>
      </c>
      <c r="R273" s="678"/>
      <c r="S273" s="678" t="str">
        <f>IF(ISBLANK(発行依頼書!Q258),"",発行依頼書!Q258)</f>
        <v/>
      </c>
      <c r="T273" s="678"/>
      <c r="U273" s="678" t="str">
        <f>IF(ISBLANK(発行依頼書!R258),"",発行依頼書!R258)</f>
        <v/>
      </c>
      <c r="V273" s="678"/>
      <c r="W273" s="678" t="str">
        <f>IF(ISBLANK(発行依頼書!S258),"",発行依頼書!S258)</f>
        <v/>
      </c>
      <c r="X273" s="678"/>
      <c r="Y273" s="678" t="str">
        <f>IF(ISBLANK(発行依頼書!T258),"",発行依頼書!T258)</f>
        <v/>
      </c>
      <c r="Z273" s="678"/>
      <c r="AA273" s="678" t="str">
        <f>IF(ISBLANK(発行依頼書!U258),"",発行依頼書!U258)</f>
        <v/>
      </c>
      <c r="AB273" s="679"/>
      <c r="AC273" s="680" t="str">
        <f>IF(ISBLANK(発行依頼書!W258),"",発行依頼書!W258)</f>
        <v/>
      </c>
      <c r="AD273" s="678"/>
      <c r="AE273" s="679"/>
      <c r="AF273" s="662" t="str">
        <f>IF(ISBLANK(発行依頼書!X257),"",発行依頼書!X257)</f>
        <v/>
      </c>
      <c r="AG273" s="663"/>
      <c r="AH273" s="663"/>
      <c r="AI273" s="664"/>
      <c r="AJ273" s="10"/>
    </row>
    <row r="274" spans="1:36" ht="17.25" customHeight="1" x14ac:dyDescent="0.15">
      <c r="A274" s="7"/>
      <c r="B274" s="675" t="str">
        <f>IF(ISBLANK(発行依頼書!C259),"",発行依頼書!C259)</f>
        <v/>
      </c>
      <c r="C274" s="676"/>
      <c r="D274" s="676"/>
      <c r="E274" s="676"/>
      <c r="F274" s="676"/>
      <c r="G274" s="676"/>
      <c r="H274" s="677"/>
      <c r="I274" s="674" t="str">
        <f>IF(ISBLANK(発行依頼書!L259),"",TEXT(発行依頼書!L259,"M/D"))</f>
        <v/>
      </c>
      <c r="J274" s="672"/>
      <c r="K274" s="672" t="str">
        <f>IF(ISBLANK(発行依頼書!M259),"",TEXT(発行依頼書!M259,"M/D"))</f>
        <v/>
      </c>
      <c r="L274" s="672"/>
      <c r="M274" s="672" t="str">
        <f>IF(ISBLANK(発行依頼書!N259),"",TEXT(発行依頼書!N259,"M/D"))</f>
        <v/>
      </c>
      <c r="N274" s="672"/>
      <c r="O274" s="672" t="str">
        <f>IF(ISBLANK(発行依頼書!O259),"",TEXT(発行依頼書!O259,"M/D"))</f>
        <v/>
      </c>
      <c r="P274" s="672"/>
      <c r="Q274" s="672" t="str">
        <f>IF(ISBLANK(発行依頼書!P259),"",TEXT(発行依頼書!P259,"M/D"))</f>
        <v/>
      </c>
      <c r="R274" s="672"/>
      <c r="S274" s="672" t="str">
        <f>IF(ISBLANK(発行依頼書!Q259),"",TEXT(発行依頼書!Q259,"M/D"))</f>
        <v/>
      </c>
      <c r="T274" s="672"/>
      <c r="U274" s="672" t="str">
        <f>IF(ISBLANK(発行依頼書!R259),"",TEXT(発行依頼書!R259,"M/D"))</f>
        <v/>
      </c>
      <c r="V274" s="672"/>
      <c r="W274" s="672" t="str">
        <f>IF(ISBLANK(発行依頼書!S259),"",TEXT(発行依頼書!S259,"M/D"))</f>
        <v/>
      </c>
      <c r="X274" s="672"/>
      <c r="Y274" s="672" t="str">
        <f>IF(ISBLANK(発行依頼書!T259),"",TEXT(発行依頼書!T259,"M/D"))</f>
        <v/>
      </c>
      <c r="Z274" s="672"/>
      <c r="AA274" s="672" t="str">
        <f>IF(ISBLANK(発行依頼書!U259),"",TEXT(発行依頼書!U259,"M/D"))</f>
        <v/>
      </c>
      <c r="AB274" s="673"/>
      <c r="AC274" s="674"/>
      <c r="AD274" s="672"/>
      <c r="AE274" s="673"/>
      <c r="AF274" s="667" t="str">
        <f>IF(ISBLANK(発行依頼書!I259),"",発行依頼書!I259)</f>
        <v/>
      </c>
      <c r="AG274" s="668"/>
      <c r="AH274" s="668"/>
      <c r="AI274" s="669"/>
      <c r="AJ274" s="10"/>
    </row>
    <row r="275" spans="1:36" ht="17.25" customHeight="1" x14ac:dyDescent="0.15">
      <c r="A275" s="7"/>
      <c r="B275" s="670" t="str">
        <f>IF(ISBLANK(発行依頼書!F259),"",発行依頼書!F259)</f>
        <v/>
      </c>
      <c r="C275" s="663"/>
      <c r="D275" s="663"/>
      <c r="E275" s="663"/>
      <c r="F275" s="663"/>
      <c r="G275" s="663"/>
      <c r="H275" s="671"/>
      <c r="I275" s="680" t="str">
        <f>IF(ISBLANK(発行依頼書!L260),"",発行依頼書!L260)</f>
        <v/>
      </c>
      <c r="J275" s="678"/>
      <c r="K275" s="678" t="str">
        <f>IF(ISBLANK(発行依頼書!M260),"",発行依頼書!M260)</f>
        <v/>
      </c>
      <c r="L275" s="678"/>
      <c r="M275" s="678" t="str">
        <f>IF(ISBLANK(発行依頼書!N260),"",発行依頼書!N260)</f>
        <v/>
      </c>
      <c r="N275" s="678"/>
      <c r="O275" s="678" t="str">
        <f>IF(ISBLANK(発行依頼書!O260),"",発行依頼書!O260)</f>
        <v/>
      </c>
      <c r="P275" s="678"/>
      <c r="Q275" s="678" t="str">
        <f>IF(ISBLANK(発行依頼書!P260),"",発行依頼書!P260)</f>
        <v/>
      </c>
      <c r="R275" s="678"/>
      <c r="S275" s="678" t="str">
        <f>IF(ISBLANK(発行依頼書!Q260),"",発行依頼書!Q260)</f>
        <v/>
      </c>
      <c r="T275" s="678"/>
      <c r="U275" s="678" t="str">
        <f>IF(ISBLANK(発行依頼書!R260),"",発行依頼書!R260)</f>
        <v/>
      </c>
      <c r="V275" s="678"/>
      <c r="W275" s="678" t="str">
        <f>IF(ISBLANK(発行依頼書!S260),"",発行依頼書!S260)</f>
        <v/>
      </c>
      <c r="X275" s="678"/>
      <c r="Y275" s="678" t="str">
        <f>IF(ISBLANK(発行依頼書!T260),"",発行依頼書!T260)</f>
        <v/>
      </c>
      <c r="Z275" s="678"/>
      <c r="AA275" s="678" t="str">
        <f>IF(ISBLANK(発行依頼書!U260),"",発行依頼書!U260)</f>
        <v/>
      </c>
      <c r="AB275" s="679"/>
      <c r="AC275" s="680" t="str">
        <f>IF(ISBLANK(発行依頼書!W260),"",発行依頼書!W260)</f>
        <v/>
      </c>
      <c r="AD275" s="678"/>
      <c r="AE275" s="679"/>
      <c r="AF275" s="662" t="str">
        <f>IF(ISBLANK(発行依頼書!X259),"",発行依頼書!X259)</f>
        <v/>
      </c>
      <c r="AG275" s="663"/>
      <c r="AH275" s="663"/>
      <c r="AI275" s="664"/>
      <c r="AJ275" s="10"/>
    </row>
    <row r="276" spans="1:36" ht="17.25" customHeight="1" x14ac:dyDescent="0.15">
      <c r="A276" s="7"/>
      <c r="B276" s="675" t="str">
        <f>IF(ISBLANK(発行依頼書!C261),"",発行依頼書!C261)</f>
        <v/>
      </c>
      <c r="C276" s="676"/>
      <c r="D276" s="676"/>
      <c r="E276" s="676"/>
      <c r="F276" s="676"/>
      <c r="G276" s="676"/>
      <c r="H276" s="677"/>
      <c r="I276" s="674" t="str">
        <f>IF(ISBLANK(発行依頼書!L261),"",TEXT(発行依頼書!L261,"M/D"))</f>
        <v/>
      </c>
      <c r="J276" s="672"/>
      <c r="K276" s="672" t="str">
        <f>IF(ISBLANK(発行依頼書!M261),"",TEXT(発行依頼書!M261,"M/D"))</f>
        <v/>
      </c>
      <c r="L276" s="672"/>
      <c r="M276" s="672" t="str">
        <f>IF(ISBLANK(発行依頼書!N261),"",TEXT(発行依頼書!N261,"M/D"))</f>
        <v/>
      </c>
      <c r="N276" s="672"/>
      <c r="O276" s="672" t="str">
        <f>IF(ISBLANK(発行依頼書!O261),"",TEXT(発行依頼書!O261,"M/D"))</f>
        <v/>
      </c>
      <c r="P276" s="672"/>
      <c r="Q276" s="672" t="str">
        <f>IF(ISBLANK(発行依頼書!P261),"",TEXT(発行依頼書!P261,"M/D"))</f>
        <v/>
      </c>
      <c r="R276" s="672"/>
      <c r="S276" s="672" t="str">
        <f>IF(ISBLANK(発行依頼書!Q261),"",TEXT(発行依頼書!Q261,"M/D"))</f>
        <v/>
      </c>
      <c r="T276" s="672"/>
      <c r="U276" s="672" t="str">
        <f>IF(ISBLANK(発行依頼書!R261),"",TEXT(発行依頼書!R261,"M/D"))</f>
        <v/>
      </c>
      <c r="V276" s="672"/>
      <c r="W276" s="672" t="str">
        <f>IF(ISBLANK(発行依頼書!S261),"",TEXT(発行依頼書!S261,"M/D"))</f>
        <v/>
      </c>
      <c r="X276" s="672"/>
      <c r="Y276" s="672" t="str">
        <f>IF(ISBLANK(発行依頼書!T261),"",TEXT(発行依頼書!T261,"M/D"))</f>
        <v/>
      </c>
      <c r="Z276" s="672"/>
      <c r="AA276" s="672" t="str">
        <f>IF(ISBLANK(発行依頼書!U261),"",TEXT(発行依頼書!U261,"M/D"))</f>
        <v/>
      </c>
      <c r="AB276" s="673"/>
      <c r="AC276" s="674"/>
      <c r="AD276" s="672"/>
      <c r="AE276" s="673"/>
      <c r="AF276" s="667" t="str">
        <f>IF(ISBLANK(発行依頼書!I261),"",発行依頼書!I261)</f>
        <v/>
      </c>
      <c r="AG276" s="668"/>
      <c r="AH276" s="668"/>
      <c r="AI276" s="669"/>
      <c r="AJ276" s="10"/>
    </row>
    <row r="277" spans="1:36" ht="17.25" customHeight="1" x14ac:dyDescent="0.15">
      <c r="A277" s="7"/>
      <c r="B277" s="670" t="str">
        <f>IF(ISBLANK(発行依頼書!F261),"",発行依頼書!F261)</f>
        <v/>
      </c>
      <c r="C277" s="663"/>
      <c r="D277" s="663"/>
      <c r="E277" s="663"/>
      <c r="F277" s="663"/>
      <c r="G277" s="663"/>
      <c r="H277" s="671"/>
      <c r="I277" s="680" t="str">
        <f>IF(ISBLANK(発行依頼書!L262),"",発行依頼書!L262)</f>
        <v/>
      </c>
      <c r="J277" s="678"/>
      <c r="K277" s="678" t="str">
        <f>IF(ISBLANK(発行依頼書!M262),"",発行依頼書!M262)</f>
        <v/>
      </c>
      <c r="L277" s="678"/>
      <c r="M277" s="678" t="str">
        <f>IF(ISBLANK(発行依頼書!N262),"",発行依頼書!N262)</f>
        <v/>
      </c>
      <c r="N277" s="678"/>
      <c r="O277" s="678" t="str">
        <f>IF(ISBLANK(発行依頼書!O262),"",発行依頼書!O262)</f>
        <v/>
      </c>
      <c r="P277" s="678"/>
      <c r="Q277" s="678" t="str">
        <f>IF(ISBLANK(発行依頼書!P262),"",発行依頼書!P262)</f>
        <v/>
      </c>
      <c r="R277" s="678"/>
      <c r="S277" s="678" t="str">
        <f>IF(ISBLANK(発行依頼書!Q262),"",発行依頼書!Q262)</f>
        <v/>
      </c>
      <c r="T277" s="678"/>
      <c r="U277" s="678" t="str">
        <f>IF(ISBLANK(発行依頼書!R262),"",発行依頼書!R262)</f>
        <v/>
      </c>
      <c r="V277" s="678"/>
      <c r="W277" s="678" t="str">
        <f>IF(ISBLANK(発行依頼書!S262),"",発行依頼書!S262)</f>
        <v/>
      </c>
      <c r="X277" s="678"/>
      <c r="Y277" s="678" t="str">
        <f>IF(ISBLANK(発行依頼書!T262),"",発行依頼書!T262)</f>
        <v/>
      </c>
      <c r="Z277" s="678"/>
      <c r="AA277" s="678" t="str">
        <f>IF(ISBLANK(発行依頼書!U262),"",発行依頼書!U262)</f>
        <v/>
      </c>
      <c r="AB277" s="679"/>
      <c r="AC277" s="680" t="str">
        <f>IF(ISBLANK(発行依頼書!W262),"",発行依頼書!W262)</f>
        <v/>
      </c>
      <c r="AD277" s="678"/>
      <c r="AE277" s="679"/>
      <c r="AF277" s="662" t="str">
        <f>IF(ISBLANK(発行依頼書!X261),"",発行依頼書!X261)</f>
        <v/>
      </c>
      <c r="AG277" s="663"/>
      <c r="AH277" s="663"/>
      <c r="AI277" s="664"/>
      <c r="AJ277" s="10"/>
    </row>
    <row r="278" spans="1:36" ht="17.25" customHeight="1" x14ac:dyDescent="0.15">
      <c r="A278" s="7"/>
      <c r="B278" s="675" t="str">
        <f>IF(ISBLANK(発行依頼書!C263),"",発行依頼書!C263)</f>
        <v/>
      </c>
      <c r="C278" s="676"/>
      <c r="D278" s="676"/>
      <c r="E278" s="676"/>
      <c r="F278" s="676"/>
      <c r="G278" s="676"/>
      <c r="H278" s="677"/>
      <c r="I278" s="674" t="str">
        <f>IF(ISBLANK(発行依頼書!L263),"",TEXT(発行依頼書!L263,"M/D"))</f>
        <v/>
      </c>
      <c r="J278" s="672"/>
      <c r="K278" s="672" t="str">
        <f>IF(ISBLANK(発行依頼書!M263),"",TEXT(発行依頼書!M263,"M/D"))</f>
        <v/>
      </c>
      <c r="L278" s="672"/>
      <c r="M278" s="672" t="str">
        <f>IF(ISBLANK(発行依頼書!N263),"",TEXT(発行依頼書!N263,"M/D"))</f>
        <v/>
      </c>
      <c r="N278" s="672"/>
      <c r="O278" s="672" t="str">
        <f>IF(ISBLANK(発行依頼書!O263),"",TEXT(発行依頼書!O263,"M/D"))</f>
        <v/>
      </c>
      <c r="P278" s="672"/>
      <c r="Q278" s="672" t="str">
        <f>IF(ISBLANK(発行依頼書!P263),"",TEXT(発行依頼書!P263,"M/D"))</f>
        <v/>
      </c>
      <c r="R278" s="672"/>
      <c r="S278" s="672" t="str">
        <f>IF(ISBLANK(発行依頼書!Q263),"",TEXT(発行依頼書!Q263,"M/D"))</f>
        <v/>
      </c>
      <c r="T278" s="672"/>
      <c r="U278" s="672" t="str">
        <f>IF(ISBLANK(発行依頼書!R263),"",TEXT(発行依頼書!R263,"M/D"))</f>
        <v/>
      </c>
      <c r="V278" s="672"/>
      <c r="W278" s="672" t="str">
        <f>IF(ISBLANK(発行依頼書!S263),"",TEXT(発行依頼書!S263,"M/D"))</f>
        <v/>
      </c>
      <c r="X278" s="672"/>
      <c r="Y278" s="672" t="str">
        <f>IF(ISBLANK(発行依頼書!T263),"",TEXT(発行依頼書!T263,"M/D"))</f>
        <v/>
      </c>
      <c r="Z278" s="672"/>
      <c r="AA278" s="672" t="str">
        <f>IF(ISBLANK(発行依頼書!U263),"",TEXT(発行依頼書!U263,"M/D"))</f>
        <v/>
      </c>
      <c r="AB278" s="673"/>
      <c r="AC278" s="674"/>
      <c r="AD278" s="672"/>
      <c r="AE278" s="673"/>
      <c r="AF278" s="667" t="str">
        <f>IF(ISBLANK(発行依頼書!I263),"",発行依頼書!I263)</f>
        <v/>
      </c>
      <c r="AG278" s="668"/>
      <c r="AH278" s="668"/>
      <c r="AI278" s="669"/>
      <c r="AJ278" s="10"/>
    </row>
    <row r="279" spans="1:36" ht="17.25" customHeight="1" x14ac:dyDescent="0.15">
      <c r="A279" s="7"/>
      <c r="B279" s="670" t="str">
        <f>IF(ISBLANK(発行依頼書!F263),"",発行依頼書!F263)</f>
        <v/>
      </c>
      <c r="C279" s="663"/>
      <c r="D279" s="663"/>
      <c r="E279" s="663"/>
      <c r="F279" s="663"/>
      <c r="G279" s="663"/>
      <c r="H279" s="671"/>
      <c r="I279" s="680" t="str">
        <f>IF(ISBLANK(発行依頼書!L264),"",発行依頼書!L264)</f>
        <v/>
      </c>
      <c r="J279" s="678"/>
      <c r="K279" s="678" t="str">
        <f>IF(ISBLANK(発行依頼書!M264),"",発行依頼書!M264)</f>
        <v/>
      </c>
      <c r="L279" s="678"/>
      <c r="M279" s="678" t="str">
        <f>IF(ISBLANK(発行依頼書!N264),"",発行依頼書!N264)</f>
        <v/>
      </c>
      <c r="N279" s="678"/>
      <c r="O279" s="678" t="str">
        <f>IF(ISBLANK(発行依頼書!O264),"",発行依頼書!O264)</f>
        <v/>
      </c>
      <c r="P279" s="678"/>
      <c r="Q279" s="678" t="str">
        <f>IF(ISBLANK(発行依頼書!P264),"",発行依頼書!P264)</f>
        <v/>
      </c>
      <c r="R279" s="678"/>
      <c r="S279" s="678" t="str">
        <f>IF(ISBLANK(発行依頼書!Q264),"",発行依頼書!Q264)</f>
        <v/>
      </c>
      <c r="T279" s="678"/>
      <c r="U279" s="678" t="str">
        <f>IF(ISBLANK(発行依頼書!R264),"",発行依頼書!R264)</f>
        <v/>
      </c>
      <c r="V279" s="678"/>
      <c r="W279" s="678" t="str">
        <f>IF(ISBLANK(発行依頼書!S264),"",発行依頼書!S264)</f>
        <v/>
      </c>
      <c r="X279" s="678"/>
      <c r="Y279" s="678" t="str">
        <f>IF(ISBLANK(発行依頼書!T264),"",発行依頼書!T264)</f>
        <v/>
      </c>
      <c r="Z279" s="678"/>
      <c r="AA279" s="678" t="str">
        <f>IF(ISBLANK(発行依頼書!U264),"",発行依頼書!U264)</f>
        <v/>
      </c>
      <c r="AB279" s="679"/>
      <c r="AC279" s="680" t="str">
        <f>IF(ISBLANK(発行依頼書!W264),"",発行依頼書!W264)</f>
        <v/>
      </c>
      <c r="AD279" s="678"/>
      <c r="AE279" s="679"/>
      <c r="AF279" s="662" t="str">
        <f>IF(ISBLANK(発行依頼書!X263),"",発行依頼書!X263)</f>
        <v/>
      </c>
      <c r="AG279" s="663"/>
      <c r="AH279" s="663"/>
      <c r="AI279" s="664"/>
      <c r="AJ279" s="10"/>
    </row>
    <row r="280" spans="1:36" ht="17.25" customHeight="1" x14ac:dyDescent="0.15">
      <c r="A280" s="7"/>
      <c r="B280" s="675" t="str">
        <f>IF(ISBLANK(発行依頼書!C265),"",発行依頼書!C265)</f>
        <v/>
      </c>
      <c r="C280" s="676"/>
      <c r="D280" s="676"/>
      <c r="E280" s="676"/>
      <c r="F280" s="676"/>
      <c r="G280" s="676"/>
      <c r="H280" s="677"/>
      <c r="I280" s="674" t="str">
        <f>IF(ISBLANK(発行依頼書!L265),"",TEXT(発行依頼書!L265,"M/D"))</f>
        <v/>
      </c>
      <c r="J280" s="672"/>
      <c r="K280" s="672" t="str">
        <f>IF(ISBLANK(発行依頼書!M265),"",TEXT(発行依頼書!M265,"M/D"))</f>
        <v/>
      </c>
      <c r="L280" s="672"/>
      <c r="M280" s="672" t="str">
        <f>IF(ISBLANK(発行依頼書!N265),"",TEXT(発行依頼書!N265,"M/D"))</f>
        <v/>
      </c>
      <c r="N280" s="672"/>
      <c r="O280" s="672" t="str">
        <f>IF(ISBLANK(発行依頼書!O265),"",TEXT(発行依頼書!O265,"M/D"))</f>
        <v/>
      </c>
      <c r="P280" s="672"/>
      <c r="Q280" s="672" t="str">
        <f>IF(ISBLANK(発行依頼書!P265),"",TEXT(発行依頼書!P265,"M/D"))</f>
        <v/>
      </c>
      <c r="R280" s="672"/>
      <c r="S280" s="672" t="str">
        <f>IF(ISBLANK(発行依頼書!Q265),"",TEXT(発行依頼書!Q265,"M/D"))</f>
        <v/>
      </c>
      <c r="T280" s="672"/>
      <c r="U280" s="672" t="str">
        <f>IF(ISBLANK(発行依頼書!R265),"",TEXT(発行依頼書!R265,"M/D"))</f>
        <v/>
      </c>
      <c r="V280" s="672"/>
      <c r="W280" s="672" t="str">
        <f>IF(ISBLANK(発行依頼書!S265),"",TEXT(発行依頼書!S265,"M/D"))</f>
        <v/>
      </c>
      <c r="X280" s="672"/>
      <c r="Y280" s="672" t="str">
        <f>IF(ISBLANK(発行依頼書!T265),"",TEXT(発行依頼書!T265,"M/D"))</f>
        <v/>
      </c>
      <c r="Z280" s="672"/>
      <c r="AA280" s="672" t="str">
        <f>IF(ISBLANK(発行依頼書!U265),"",TEXT(発行依頼書!U265,"M/D"))</f>
        <v/>
      </c>
      <c r="AB280" s="673"/>
      <c r="AC280" s="674"/>
      <c r="AD280" s="672"/>
      <c r="AE280" s="673"/>
      <c r="AF280" s="667" t="str">
        <f>IF(ISBLANK(発行依頼書!I265),"",発行依頼書!I265)</f>
        <v/>
      </c>
      <c r="AG280" s="668"/>
      <c r="AH280" s="668"/>
      <c r="AI280" s="669"/>
      <c r="AJ280" s="10"/>
    </row>
    <row r="281" spans="1:36" ht="17.25" customHeight="1" x14ac:dyDescent="0.15">
      <c r="A281" s="7"/>
      <c r="B281" s="670" t="str">
        <f>IF(ISBLANK(発行依頼書!F265),"",発行依頼書!F265)</f>
        <v/>
      </c>
      <c r="C281" s="663"/>
      <c r="D281" s="663"/>
      <c r="E281" s="663"/>
      <c r="F281" s="663"/>
      <c r="G281" s="663"/>
      <c r="H281" s="671"/>
      <c r="I281" s="680" t="str">
        <f>IF(ISBLANK(発行依頼書!L266),"",発行依頼書!L266)</f>
        <v/>
      </c>
      <c r="J281" s="678"/>
      <c r="K281" s="678" t="str">
        <f>IF(ISBLANK(発行依頼書!M266),"",発行依頼書!M266)</f>
        <v/>
      </c>
      <c r="L281" s="678"/>
      <c r="M281" s="678" t="str">
        <f>IF(ISBLANK(発行依頼書!N266),"",発行依頼書!N266)</f>
        <v/>
      </c>
      <c r="N281" s="678"/>
      <c r="O281" s="678" t="str">
        <f>IF(ISBLANK(発行依頼書!O266),"",発行依頼書!O266)</f>
        <v/>
      </c>
      <c r="P281" s="678"/>
      <c r="Q281" s="678" t="str">
        <f>IF(ISBLANK(発行依頼書!P266),"",発行依頼書!P266)</f>
        <v/>
      </c>
      <c r="R281" s="678"/>
      <c r="S281" s="678" t="str">
        <f>IF(ISBLANK(発行依頼書!Q266),"",発行依頼書!Q266)</f>
        <v/>
      </c>
      <c r="T281" s="678"/>
      <c r="U281" s="678" t="str">
        <f>IF(ISBLANK(発行依頼書!R266),"",発行依頼書!R266)</f>
        <v/>
      </c>
      <c r="V281" s="678"/>
      <c r="W281" s="678" t="str">
        <f>IF(ISBLANK(発行依頼書!S266),"",発行依頼書!S266)</f>
        <v/>
      </c>
      <c r="X281" s="678"/>
      <c r="Y281" s="678" t="str">
        <f>IF(ISBLANK(発行依頼書!T266),"",発行依頼書!T266)</f>
        <v/>
      </c>
      <c r="Z281" s="678"/>
      <c r="AA281" s="678" t="str">
        <f>IF(ISBLANK(発行依頼書!U266),"",発行依頼書!U266)</f>
        <v/>
      </c>
      <c r="AB281" s="679"/>
      <c r="AC281" s="680" t="str">
        <f>IF(ISBLANK(発行依頼書!W266),"",発行依頼書!W266)</f>
        <v/>
      </c>
      <c r="AD281" s="678"/>
      <c r="AE281" s="679"/>
      <c r="AF281" s="662" t="str">
        <f>IF(ISBLANK(発行依頼書!X265),"",発行依頼書!X265)</f>
        <v/>
      </c>
      <c r="AG281" s="663"/>
      <c r="AH281" s="663"/>
      <c r="AI281" s="664"/>
      <c r="AJ281" s="10"/>
    </row>
    <row r="282" spans="1:36" ht="17.25" customHeight="1" x14ac:dyDescent="0.15">
      <c r="A282" s="7"/>
      <c r="B282" s="675" t="str">
        <f>IF(ISBLANK(発行依頼書!C267),"",発行依頼書!C267)</f>
        <v/>
      </c>
      <c r="C282" s="676"/>
      <c r="D282" s="676"/>
      <c r="E282" s="676"/>
      <c r="F282" s="676"/>
      <c r="G282" s="676"/>
      <c r="H282" s="677"/>
      <c r="I282" s="674" t="str">
        <f>IF(ISBLANK(発行依頼書!L267),"",TEXT(発行依頼書!L267,"M/D"))</f>
        <v/>
      </c>
      <c r="J282" s="672"/>
      <c r="K282" s="672" t="str">
        <f>IF(ISBLANK(発行依頼書!M267),"",TEXT(発行依頼書!M267,"M/D"))</f>
        <v/>
      </c>
      <c r="L282" s="672"/>
      <c r="M282" s="672" t="str">
        <f>IF(ISBLANK(発行依頼書!N267),"",TEXT(発行依頼書!N267,"M/D"))</f>
        <v/>
      </c>
      <c r="N282" s="672"/>
      <c r="O282" s="672" t="str">
        <f>IF(ISBLANK(発行依頼書!O267),"",TEXT(発行依頼書!O267,"M/D"))</f>
        <v/>
      </c>
      <c r="P282" s="672"/>
      <c r="Q282" s="672" t="str">
        <f>IF(ISBLANK(発行依頼書!P267),"",TEXT(発行依頼書!P267,"M/D"))</f>
        <v/>
      </c>
      <c r="R282" s="672"/>
      <c r="S282" s="672" t="str">
        <f>IF(ISBLANK(発行依頼書!Q267),"",TEXT(発行依頼書!Q267,"M/D"))</f>
        <v/>
      </c>
      <c r="T282" s="672"/>
      <c r="U282" s="672" t="str">
        <f>IF(ISBLANK(発行依頼書!R267),"",TEXT(発行依頼書!R267,"M/D"))</f>
        <v/>
      </c>
      <c r="V282" s="672"/>
      <c r="W282" s="672" t="str">
        <f>IF(ISBLANK(発行依頼書!S267),"",TEXT(発行依頼書!S267,"M/D"))</f>
        <v/>
      </c>
      <c r="X282" s="672"/>
      <c r="Y282" s="672" t="str">
        <f>IF(ISBLANK(発行依頼書!T267),"",TEXT(発行依頼書!T267,"M/D"))</f>
        <v/>
      </c>
      <c r="Z282" s="672"/>
      <c r="AA282" s="672" t="str">
        <f>IF(ISBLANK(発行依頼書!U267),"",TEXT(発行依頼書!U267,"M/D"))</f>
        <v/>
      </c>
      <c r="AB282" s="673"/>
      <c r="AC282" s="674"/>
      <c r="AD282" s="672"/>
      <c r="AE282" s="673"/>
      <c r="AF282" s="667" t="str">
        <f>IF(ISBLANK(発行依頼書!I267),"",発行依頼書!I267)</f>
        <v/>
      </c>
      <c r="AG282" s="668"/>
      <c r="AH282" s="668"/>
      <c r="AI282" s="669"/>
      <c r="AJ282" s="10"/>
    </row>
    <row r="283" spans="1:36" ht="17.25" customHeight="1" x14ac:dyDescent="0.15">
      <c r="A283" s="7"/>
      <c r="B283" s="670" t="str">
        <f>IF(ISBLANK(発行依頼書!F267),"",発行依頼書!F267)</f>
        <v/>
      </c>
      <c r="C283" s="663"/>
      <c r="D283" s="663"/>
      <c r="E283" s="663"/>
      <c r="F283" s="663"/>
      <c r="G283" s="663"/>
      <c r="H283" s="671"/>
      <c r="I283" s="680" t="str">
        <f>IF(ISBLANK(発行依頼書!L268),"",発行依頼書!L268)</f>
        <v/>
      </c>
      <c r="J283" s="678"/>
      <c r="K283" s="678" t="str">
        <f>IF(ISBLANK(発行依頼書!M268),"",発行依頼書!M268)</f>
        <v/>
      </c>
      <c r="L283" s="678"/>
      <c r="M283" s="678" t="str">
        <f>IF(ISBLANK(発行依頼書!N268),"",発行依頼書!N268)</f>
        <v/>
      </c>
      <c r="N283" s="678"/>
      <c r="O283" s="678" t="str">
        <f>IF(ISBLANK(発行依頼書!O268),"",発行依頼書!O268)</f>
        <v/>
      </c>
      <c r="P283" s="678"/>
      <c r="Q283" s="678" t="str">
        <f>IF(ISBLANK(発行依頼書!P268),"",発行依頼書!P268)</f>
        <v/>
      </c>
      <c r="R283" s="678"/>
      <c r="S283" s="678" t="str">
        <f>IF(ISBLANK(発行依頼書!Q268),"",発行依頼書!Q268)</f>
        <v/>
      </c>
      <c r="T283" s="678"/>
      <c r="U283" s="678" t="str">
        <f>IF(ISBLANK(発行依頼書!R268),"",発行依頼書!R268)</f>
        <v/>
      </c>
      <c r="V283" s="678"/>
      <c r="W283" s="678" t="str">
        <f>IF(ISBLANK(発行依頼書!S268),"",発行依頼書!S268)</f>
        <v/>
      </c>
      <c r="X283" s="678"/>
      <c r="Y283" s="678" t="str">
        <f>IF(ISBLANK(発行依頼書!T268),"",発行依頼書!T268)</f>
        <v/>
      </c>
      <c r="Z283" s="678"/>
      <c r="AA283" s="678" t="str">
        <f>IF(ISBLANK(発行依頼書!U268),"",発行依頼書!U268)</f>
        <v/>
      </c>
      <c r="AB283" s="679"/>
      <c r="AC283" s="680" t="str">
        <f>IF(ISBLANK(発行依頼書!W268),"",発行依頼書!W268)</f>
        <v/>
      </c>
      <c r="AD283" s="678"/>
      <c r="AE283" s="679"/>
      <c r="AF283" s="662" t="str">
        <f>IF(ISBLANK(発行依頼書!X267),"",発行依頼書!X267)</f>
        <v/>
      </c>
      <c r="AG283" s="663"/>
      <c r="AH283" s="663"/>
      <c r="AI283" s="664"/>
      <c r="AJ283" s="10"/>
    </row>
    <row r="284" spans="1:36" ht="17.25" customHeight="1" x14ac:dyDescent="0.15">
      <c r="A284" s="7"/>
      <c r="B284" s="675" t="str">
        <f>IF(ISBLANK(発行依頼書!C269),"",発行依頼書!C269)</f>
        <v/>
      </c>
      <c r="C284" s="676"/>
      <c r="D284" s="676"/>
      <c r="E284" s="676"/>
      <c r="F284" s="676"/>
      <c r="G284" s="676"/>
      <c r="H284" s="677"/>
      <c r="I284" s="674" t="str">
        <f>IF(ISBLANK(発行依頼書!L269),"",TEXT(発行依頼書!L269,"M/D"))</f>
        <v/>
      </c>
      <c r="J284" s="672"/>
      <c r="K284" s="672" t="str">
        <f>IF(ISBLANK(発行依頼書!M269),"",TEXT(発行依頼書!M269,"M/D"))</f>
        <v/>
      </c>
      <c r="L284" s="672"/>
      <c r="M284" s="672" t="str">
        <f>IF(ISBLANK(発行依頼書!N269),"",TEXT(発行依頼書!N269,"M/D"))</f>
        <v/>
      </c>
      <c r="N284" s="672"/>
      <c r="O284" s="672" t="str">
        <f>IF(ISBLANK(発行依頼書!O269),"",TEXT(発行依頼書!O269,"M/D"))</f>
        <v/>
      </c>
      <c r="P284" s="672"/>
      <c r="Q284" s="672" t="str">
        <f>IF(ISBLANK(発行依頼書!P269),"",TEXT(発行依頼書!P269,"M/D"))</f>
        <v/>
      </c>
      <c r="R284" s="672"/>
      <c r="S284" s="672" t="str">
        <f>IF(ISBLANK(発行依頼書!Q269),"",TEXT(発行依頼書!Q269,"M/D"))</f>
        <v/>
      </c>
      <c r="T284" s="672"/>
      <c r="U284" s="672" t="str">
        <f>IF(ISBLANK(発行依頼書!R269),"",TEXT(発行依頼書!R269,"M/D"))</f>
        <v/>
      </c>
      <c r="V284" s="672"/>
      <c r="W284" s="672" t="str">
        <f>IF(ISBLANK(発行依頼書!S269),"",TEXT(発行依頼書!S269,"M/D"))</f>
        <v/>
      </c>
      <c r="X284" s="672"/>
      <c r="Y284" s="672" t="str">
        <f>IF(ISBLANK(発行依頼書!T269),"",TEXT(発行依頼書!T269,"M/D"))</f>
        <v/>
      </c>
      <c r="Z284" s="672"/>
      <c r="AA284" s="672" t="str">
        <f>IF(ISBLANK(発行依頼書!U269),"",TEXT(発行依頼書!U269,"M/D"))</f>
        <v/>
      </c>
      <c r="AB284" s="673"/>
      <c r="AC284" s="674"/>
      <c r="AD284" s="672"/>
      <c r="AE284" s="673"/>
      <c r="AF284" s="667" t="str">
        <f>IF(ISBLANK(発行依頼書!I269),"",発行依頼書!I269)</f>
        <v/>
      </c>
      <c r="AG284" s="668"/>
      <c r="AH284" s="668"/>
      <c r="AI284" s="669"/>
      <c r="AJ284" s="10"/>
    </row>
    <row r="285" spans="1:36" ht="17.25" customHeight="1" x14ac:dyDescent="0.15">
      <c r="A285" s="7"/>
      <c r="B285" s="670" t="str">
        <f>IF(ISBLANK(発行依頼書!F269),"",発行依頼書!F269)</f>
        <v/>
      </c>
      <c r="C285" s="663"/>
      <c r="D285" s="663"/>
      <c r="E285" s="663"/>
      <c r="F285" s="663"/>
      <c r="G285" s="663"/>
      <c r="H285" s="671"/>
      <c r="I285" s="680" t="str">
        <f>IF(ISBLANK(発行依頼書!L270),"",発行依頼書!L270)</f>
        <v/>
      </c>
      <c r="J285" s="678"/>
      <c r="K285" s="678" t="str">
        <f>IF(ISBLANK(発行依頼書!M270),"",発行依頼書!M270)</f>
        <v/>
      </c>
      <c r="L285" s="678"/>
      <c r="M285" s="678" t="str">
        <f>IF(ISBLANK(発行依頼書!N270),"",発行依頼書!N270)</f>
        <v/>
      </c>
      <c r="N285" s="678"/>
      <c r="O285" s="678" t="str">
        <f>IF(ISBLANK(発行依頼書!O270),"",発行依頼書!O270)</f>
        <v/>
      </c>
      <c r="P285" s="678"/>
      <c r="Q285" s="678" t="str">
        <f>IF(ISBLANK(発行依頼書!P270),"",発行依頼書!P270)</f>
        <v/>
      </c>
      <c r="R285" s="678"/>
      <c r="S285" s="678" t="str">
        <f>IF(ISBLANK(発行依頼書!Q270),"",発行依頼書!Q270)</f>
        <v/>
      </c>
      <c r="T285" s="678"/>
      <c r="U285" s="678" t="str">
        <f>IF(ISBLANK(発行依頼書!R270),"",発行依頼書!R270)</f>
        <v/>
      </c>
      <c r="V285" s="678"/>
      <c r="W285" s="678" t="str">
        <f>IF(ISBLANK(発行依頼書!S270),"",発行依頼書!S270)</f>
        <v/>
      </c>
      <c r="X285" s="678"/>
      <c r="Y285" s="678" t="str">
        <f>IF(ISBLANK(発行依頼書!T270),"",発行依頼書!T270)</f>
        <v/>
      </c>
      <c r="Z285" s="678"/>
      <c r="AA285" s="678" t="str">
        <f>IF(ISBLANK(発行依頼書!U270),"",発行依頼書!U270)</f>
        <v/>
      </c>
      <c r="AB285" s="679"/>
      <c r="AC285" s="680" t="str">
        <f>IF(ISBLANK(発行依頼書!W270),"",発行依頼書!W270)</f>
        <v/>
      </c>
      <c r="AD285" s="678"/>
      <c r="AE285" s="679"/>
      <c r="AF285" s="662" t="str">
        <f>IF(ISBLANK(発行依頼書!X269),"",発行依頼書!X269)</f>
        <v/>
      </c>
      <c r="AG285" s="663"/>
      <c r="AH285" s="663"/>
      <c r="AI285" s="664"/>
      <c r="AJ285" s="10"/>
    </row>
    <row r="286" spans="1:36" ht="17.25" customHeight="1" x14ac:dyDescent="0.15">
      <c r="A286" s="7"/>
      <c r="B286" s="675" t="str">
        <f>IF(ISBLANK(発行依頼書!C271),"",発行依頼書!C271)</f>
        <v/>
      </c>
      <c r="C286" s="676"/>
      <c r="D286" s="676"/>
      <c r="E286" s="676"/>
      <c r="F286" s="676"/>
      <c r="G286" s="676"/>
      <c r="H286" s="677"/>
      <c r="I286" s="674" t="str">
        <f>IF(ISBLANK(発行依頼書!L271),"",TEXT(発行依頼書!L271,"M/D"))</f>
        <v/>
      </c>
      <c r="J286" s="672"/>
      <c r="K286" s="672" t="str">
        <f>IF(ISBLANK(発行依頼書!M271),"",TEXT(発行依頼書!M271,"M/D"))</f>
        <v/>
      </c>
      <c r="L286" s="672"/>
      <c r="M286" s="672" t="str">
        <f>IF(ISBLANK(発行依頼書!N271),"",TEXT(発行依頼書!N271,"M/D"))</f>
        <v/>
      </c>
      <c r="N286" s="672"/>
      <c r="O286" s="672" t="str">
        <f>IF(ISBLANK(発行依頼書!O271),"",TEXT(発行依頼書!O271,"M/D"))</f>
        <v/>
      </c>
      <c r="P286" s="672"/>
      <c r="Q286" s="672" t="str">
        <f>IF(ISBLANK(発行依頼書!P271),"",TEXT(発行依頼書!P271,"M/D"))</f>
        <v/>
      </c>
      <c r="R286" s="672"/>
      <c r="S286" s="672" t="str">
        <f>IF(ISBLANK(発行依頼書!Q271),"",TEXT(発行依頼書!Q271,"M/D"))</f>
        <v/>
      </c>
      <c r="T286" s="672"/>
      <c r="U286" s="672" t="str">
        <f>IF(ISBLANK(発行依頼書!R271),"",TEXT(発行依頼書!R271,"M/D"))</f>
        <v/>
      </c>
      <c r="V286" s="672"/>
      <c r="W286" s="672" t="str">
        <f>IF(ISBLANK(発行依頼書!S271),"",TEXT(発行依頼書!S271,"M/D"))</f>
        <v/>
      </c>
      <c r="X286" s="672"/>
      <c r="Y286" s="672" t="str">
        <f>IF(ISBLANK(発行依頼書!T271),"",TEXT(発行依頼書!T271,"M/D"))</f>
        <v/>
      </c>
      <c r="Z286" s="672"/>
      <c r="AA286" s="672" t="str">
        <f>IF(ISBLANK(発行依頼書!U271),"",TEXT(発行依頼書!U271,"M/D"))</f>
        <v/>
      </c>
      <c r="AB286" s="673"/>
      <c r="AC286" s="674"/>
      <c r="AD286" s="672"/>
      <c r="AE286" s="673"/>
      <c r="AF286" s="667" t="str">
        <f>IF(ISBLANK(発行依頼書!I271),"",発行依頼書!I271)</f>
        <v/>
      </c>
      <c r="AG286" s="668"/>
      <c r="AH286" s="668"/>
      <c r="AI286" s="669"/>
      <c r="AJ286" s="10"/>
    </row>
    <row r="287" spans="1:36" ht="17.25" customHeight="1" x14ac:dyDescent="0.15">
      <c r="A287" s="7"/>
      <c r="B287" s="670" t="str">
        <f>IF(ISBLANK(発行依頼書!F271),"",発行依頼書!F271)</f>
        <v/>
      </c>
      <c r="C287" s="663"/>
      <c r="D287" s="663"/>
      <c r="E287" s="663"/>
      <c r="F287" s="663"/>
      <c r="G287" s="663"/>
      <c r="H287" s="671"/>
      <c r="I287" s="680" t="str">
        <f>IF(ISBLANK(発行依頼書!L272),"",発行依頼書!L272)</f>
        <v/>
      </c>
      <c r="J287" s="678"/>
      <c r="K287" s="678" t="str">
        <f>IF(ISBLANK(発行依頼書!M272),"",発行依頼書!M272)</f>
        <v/>
      </c>
      <c r="L287" s="678"/>
      <c r="M287" s="678" t="str">
        <f>IF(ISBLANK(発行依頼書!N272),"",発行依頼書!N272)</f>
        <v/>
      </c>
      <c r="N287" s="678"/>
      <c r="O287" s="678" t="str">
        <f>IF(ISBLANK(発行依頼書!O272),"",発行依頼書!O272)</f>
        <v/>
      </c>
      <c r="P287" s="678"/>
      <c r="Q287" s="678" t="str">
        <f>IF(ISBLANK(発行依頼書!P272),"",発行依頼書!P272)</f>
        <v/>
      </c>
      <c r="R287" s="678"/>
      <c r="S287" s="678" t="str">
        <f>IF(ISBLANK(発行依頼書!Q272),"",発行依頼書!Q272)</f>
        <v/>
      </c>
      <c r="T287" s="678"/>
      <c r="U287" s="678" t="str">
        <f>IF(ISBLANK(発行依頼書!R272),"",発行依頼書!R272)</f>
        <v/>
      </c>
      <c r="V287" s="678"/>
      <c r="W287" s="678" t="str">
        <f>IF(ISBLANK(発行依頼書!S272),"",発行依頼書!S272)</f>
        <v/>
      </c>
      <c r="X287" s="678"/>
      <c r="Y287" s="678" t="str">
        <f>IF(ISBLANK(発行依頼書!T272),"",発行依頼書!T272)</f>
        <v/>
      </c>
      <c r="Z287" s="678"/>
      <c r="AA287" s="678" t="str">
        <f>IF(ISBLANK(発行依頼書!U272),"",発行依頼書!U272)</f>
        <v/>
      </c>
      <c r="AB287" s="679"/>
      <c r="AC287" s="680" t="str">
        <f>IF(ISBLANK(発行依頼書!W272),"",発行依頼書!W272)</f>
        <v/>
      </c>
      <c r="AD287" s="678"/>
      <c r="AE287" s="679"/>
      <c r="AF287" s="662" t="str">
        <f>IF(ISBLANK(発行依頼書!X271),"",発行依頼書!X271)</f>
        <v/>
      </c>
      <c r="AG287" s="663"/>
      <c r="AH287" s="663"/>
      <c r="AI287" s="664"/>
      <c r="AJ287" s="10"/>
    </row>
    <row r="288" spans="1:36" ht="17.25" customHeight="1" x14ac:dyDescent="0.15">
      <c r="A288" s="7"/>
      <c r="B288" s="675" t="str">
        <f>IF(ISBLANK(発行依頼書!C273),"",発行依頼書!C273)</f>
        <v/>
      </c>
      <c r="C288" s="676"/>
      <c r="D288" s="676"/>
      <c r="E288" s="676"/>
      <c r="F288" s="676"/>
      <c r="G288" s="676"/>
      <c r="H288" s="677"/>
      <c r="I288" s="674" t="str">
        <f>IF(ISBLANK(発行依頼書!L273),"",TEXT(発行依頼書!L273,"M/D"))</f>
        <v/>
      </c>
      <c r="J288" s="672"/>
      <c r="K288" s="672" t="str">
        <f>IF(ISBLANK(発行依頼書!M273),"",TEXT(発行依頼書!M273,"M/D"))</f>
        <v/>
      </c>
      <c r="L288" s="672"/>
      <c r="M288" s="672" t="str">
        <f>IF(ISBLANK(発行依頼書!N273),"",TEXT(発行依頼書!N273,"M/D"))</f>
        <v/>
      </c>
      <c r="N288" s="672"/>
      <c r="O288" s="672" t="str">
        <f>IF(ISBLANK(発行依頼書!O273),"",TEXT(発行依頼書!O273,"M/D"))</f>
        <v/>
      </c>
      <c r="P288" s="672"/>
      <c r="Q288" s="672" t="str">
        <f>IF(ISBLANK(発行依頼書!P273),"",TEXT(発行依頼書!P273,"M/D"))</f>
        <v/>
      </c>
      <c r="R288" s="672"/>
      <c r="S288" s="672" t="str">
        <f>IF(ISBLANK(発行依頼書!Q273),"",TEXT(発行依頼書!Q273,"M/D"))</f>
        <v/>
      </c>
      <c r="T288" s="672"/>
      <c r="U288" s="672" t="str">
        <f>IF(ISBLANK(発行依頼書!R273),"",TEXT(発行依頼書!R273,"M/D"))</f>
        <v/>
      </c>
      <c r="V288" s="672"/>
      <c r="W288" s="672" t="str">
        <f>IF(ISBLANK(発行依頼書!S273),"",TEXT(発行依頼書!S273,"M/D"))</f>
        <v/>
      </c>
      <c r="X288" s="672"/>
      <c r="Y288" s="672" t="str">
        <f>IF(ISBLANK(発行依頼書!T273),"",TEXT(発行依頼書!T273,"M/D"))</f>
        <v/>
      </c>
      <c r="Z288" s="672"/>
      <c r="AA288" s="672" t="str">
        <f>IF(ISBLANK(発行依頼書!U273),"",TEXT(発行依頼書!U273,"M/D"))</f>
        <v/>
      </c>
      <c r="AB288" s="673"/>
      <c r="AC288" s="674"/>
      <c r="AD288" s="672"/>
      <c r="AE288" s="673"/>
      <c r="AF288" s="667" t="str">
        <f>IF(ISBLANK(発行依頼書!I273),"",発行依頼書!I273)</f>
        <v/>
      </c>
      <c r="AG288" s="668"/>
      <c r="AH288" s="668"/>
      <c r="AI288" s="669"/>
      <c r="AJ288" s="10"/>
    </row>
    <row r="289" spans="1:36" ht="17.25" customHeight="1" x14ac:dyDescent="0.15">
      <c r="A289" s="7"/>
      <c r="B289" s="670" t="str">
        <f>IF(ISBLANK(発行依頼書!F273),"",発行依頼書!F273)</f>
        <v/>
      </c>
      <c r="C289" s="663"/>
      <c r="D289" s="663"/>
      <c r="E289" s="663"/>
      <c r="F289" s="663"/>
      <c r="G289" s="663"/>
      <c r="H289" s="671"/>
      <c r="I289" s="680" t="str">
        <f>IF(ISBLANK(発行依頼書!L274),"",発行依頼書!L274)</f>
        <v/>
      </c>
      <c r="J289" s="678"/>
      <c r="K289" s="678" t="str">
        <f>IF(ISBLANK(発行依頼書!M274),"",発行依頼書!M274)</f>
        <v/>
      </c>
      <c r="L289" s="678"/>
      <c r="M289" s="678" t="str">
        <f>IF(ISBLANK(発行依頼書!N274),"",発行依頼書!N274)</f>
        <v/>
      </c>
      <c r="N289" s="678"/>
      <c r="O289" s="678" t="str">
        <f>IF(ISBLANK(発行依頼書!O274),"",発行依頼書!O274)</f>
        <v/>
      </c>
      <c r="P289" s="678"/>
      <c r="Q289" s="678" t="str">
        <f>IF(ISBLANK(発行依頼書!P274),"",発行依頼書!P274)</f>
        <v/>
      </c>
      <c r="R289" s="678"/>
      <c r="S289" s="678" t="str">
        <f>IF(ISBLANK(発行依頼書!Q274),"",発行依頼書!Q274)</f>
        <v/>
      </c>
      <c r="T289" s="678"/>
      <c r="U289" s="678" t="str">
        <f>IF(ISBLANK(発行依頼書!R274),"",発行依頼書!R274)</f>
        <v/>
      </c>
      <c r="V289" s="678"/>
      <c r="W289" s="678" t="str">
        <f>IF(ISBLANK(発行依頼書!S274),"",発行依頼書!S274)</f>
        <v/>
      </c>
      <c r="X289" s="678"/>
      <c r="Y289" s="678" t="str">
        <f>IF(ISBLANK(発行依頼書!T274),"",発行依頼書!T274)</f>
        <v/>
      </c>
      <c r="Z289" s="678"/>
      <c r="AA289" s="678" t="str">
        <f>IF(ISBLANK(発行依頼書!U274),"",発行依頼書!U274)</f>
        <v/>
      </c>
      <c r="AB289" s="679"/>
      <c r="AC289" s="680" t="str">
        <f>IF(ISBLANK(発行依頼書!W274),"",発行依頼書!W274)</f>
        <v/>
      </c>
      <c r="AD289" s="678"/>
      <c r="AE289" s="679"/>
      <c r="AF289" s="662" t="str">
        <f>IF(ISBLANK(発行依頼書!X273),"",発行依頼書!X273)</f>
        <v/>
      </c>
      <c r="AG289" s="663"/>
      <c r="AH289" s="663"/>
      <c r="AI289" s="664"/>
      <c r="AJ289" s="10"/>
    </row>
    <row r="290" spans="1:36" ht="17.25" customHeight="1" x14ac:dyDescent="0.15">
      <c r="A290" s="7"/>
      <c r="B290" s="675" t="str">
        <f>IF(ISBLANK(発行依頼書!C275),"",発行依頼書!C275)</f>
        <v/>
      </c>
      <c r="C290" s="676"/>
      <c r="D290" s="676"/>
      <c r="E290" s="676"/>
      <c r="F290" s="676"/>
      <c r="G290" s="676"/>
      <c r="H290" s="677"/>
      <c r="I290" s="674" t="str">
        <f>IF(ISBLANK(発行依頼書!L275),"",TEXT(発行依頼書!L275,"M/D"))</f>
        <v/>
      </c>
      <c r="J290" s="672"/>
      <c r="K290" s="672" t="str">
        <f>IF(ISBLANK(発行依頼書!M275),"",TEXT(発行依頼書!M275,"M/D"))</f>
        <v/>
      </c>
      <c r="L290" s="672"/>
      <c r="M290" s="672" t="str">
        <f>IF(ISBLANK(発行依頼書!N275),"",TEXT(発行依頼書!N275,"M/D"))</f>
        <v/>
      </c>
      <c r="N290" s="672"/>
      <c r="O290" s="672" t="str">
        <f>IF(ISBLANK(発行依頼書!O275),"",TEXT(発行依頼書!O275,"M/D"))</f>
        <v/>
      </c>
      <c r="P290" s="672"/>
      <c r="Q290" s="672" t="str">
        <f>IF(ISBLANK(発行依頼書!P275),"",TEXT(発行依頼書!P275,"M/D"))</f>
        <v/>
      </c>
      <c r="R290" s="672"/>
      <c r="S290" s="672" t="str">
        <f>IF(ISBLANK(発行依頼書!Q275),"",TEXT(発行依頼書!Q275,"M/D"))</f>
        <v/>
      </c>
      <c r="T290" s="672"/>
      <c r="U290" s="672" t="str">
        <f>IF(ISBLANK(発行依頼書!R275),"",TEXT(発行依頼書!R275,"M/D"))</f>
        <v/>
      </c>
      <c r="V290" s="672"/>
      <c r="W290" s="672" t="str">
        <f>IF(ISBLANK(発行依頼書!S275),"",TEXT(発行依頼書!S275,"M/D"))</f>
        <v/>
      </c>
      <c r="X290" s="672"/>
      <c r="Y290" s="672" t="str">
        <f>IF(ISBLANK(発行依頼書!T275),"",TEXT(発行依頼書!T275,"M/D"))</f>
        <v/>
      </c>
      <c r="Z290" s="672"/>
      <c r="AA290" s="672" t="str">
        <f>IF(ISBLANK(発行依頼書!U275),"",TEXT(発行依頼書!U275,"M/D"))</f>
        <v/>
      </c>
      <c r="AB290" s="673"/>
      <c r="AC290" s="674"/>
      <c r="AD290" s="672"/>
      <c r="AE290" s="673"/>
      <c r="AF290" s="667" t="str">
        <f>IF(ISBLANK(発行依頼書!I275),"",発行依頼書!I275)</f>
        <v/>
      </c>
      <c r="AG290" s="668"/>
      <c r="AH290" s="668"/>
      <c r="AI290" s="669"/>
      <c r="AJ290" s="10"/>
    </row>
    <row r="291" spans="1:36" ht="17.25" customHeight="1" x14ac:dyDescent="0.15">
      <c r="A291" s="7"/>
      <c r="B291" s="670" t="str">
        <f>IF(ISBLANK(発行依頼書!F275),"",発行依頼書!F275)</f>
        <v/>
      </c>
      <c r="C291" s="663"/>
      <c r="D291" s="663"/>
      <c r="E291" s="663"/>
      <c r="F291" s="663"/>
      <c r="G291" s="663"/>
      <c r="H291" s="671"/>
      <c r="I291" s="680" t="str">
        <f>IF(ISBLANK(発行依頼書!L276),"",発行依頼書!L276)</f>
        <v/>
      </c>
      <c r="J291" s="678"/>
      <c r="K291" s="678" t="str">
        <f>IF(ISBLANK(発行依頼書!M276),"",発行依頼書!M276)</f>
        <v/>
      </c>
      <c r="L291" s="678"/>
      <c r="M291" s="678" t="str">
        <f>IF(ISBLANK(発行依頼書!N276),"",発行依頼書!N276)</f>
        <v/>
      </c>
      <c r="N291" s="678"/>
      <c r="O291" s="678" t="str">
        <f>IF(ISBLANK(発行依頼書!O276),"",発行依頼書!O276)</f>
        <v/>
      </c>
      <c r="P291" s="678"/>
      <c r="Q291" s="678" t="str">
        <f>IF(ISBLANK(発行依頼書!P276),"",発行依頼書!P276)</f>
        <v/>
      </c>
      <c r="R291" s="678"/>
      <c r="S291" s="678" t="str">
        <f>IF(ISBLANK(発行依頼書!Q276),"",発行依頼書!Q276)</f>
        <v/>
      </c>
      <c r="T291" s="678"/>
      <c r="U291" s="678" t="str">
        <f>IF(ISBLANK(発行依頼書!R276),"",発行依頼書!R276)</f>
        <v/>
      </c>
      <c r="V291" s="678"/>
      <c r="W291" s="678" t="str">
        <f>IF(ISBLANK(発行依頼書!S276),"",発行依頼書!S276)</f>
        <v/>
      </c>
      <c r="X291" s="678"/>
      <c r="Y291" s="678" t="str">
        <f>IF(ISBLANK(発行依頼書!T276),"",発行依頼書!T276)</f>
        <v/>
      </c>
      <c r="Z291" s="678"/>
      <c r="AA291" s="678" t="str">
        <f>IF(ISBLANK(発行依頼書!U276),"",発行依頼書!U276)</f>
        <v/>
      </c>
      <c r="AB291" s="679"/>
      <c r="AC291" s="680" t="str">
        <f>IF(ISBLANK(発行依頼書!W276),"",発行依頼書!W276)</f>
        <v/>
      </c>
      <c r="AD291" s="678"/>
      <c r="AE291" s="679"/>
      <c r="AF291" s="662" t="str">
        <f>IF(ISBLANK(発行依頼書!X275),"",発行依頼書!X275)</f>
        <v/>
      </c>
      <c r="AG291" s="663"/>
      <c r="AH291" s="663"/>
      <c r="AI291" s="664"/>
      <c r="AJ291" s="10"/>
    </row>
    <row r="292" spans="1:36" ht="17.25" customHeight="1" x14ac:dyDescent="0.15">
      <c r="A292" s="7"/>
      <c r="B292" s="675" t="str">
        <f>IF(ISBLANK(発行依頼書!C277),"",発行依頼書!C277)</f>
        <v/>
      </c>
      <c r="C292" s="676"/>
      <c r="D292" s="676"/>
      <c r="E292" s="676"/>
      <c r="F292" s="676"/>
      <c r="G292" s="676"/>
      <c r="H292" s="677"/>
      <c r="I292" s="674" t="str">
        <f>IF(ISBLANK(発行依頼書!L277),"",TEXT(発行依頼書!L277,"M/D"))</f>
        <v/>
      </c>
      <c r="J292" s="672"/>
      <c r="K292" s="672" t="str">
        <f>IF(ISBLANK(発行依頼書!M277),"",TEXT(発行依頼書!M277,"M/D"))</f>
        <v/>
      </c>
      <c r="L292" s="672"/>
      <c r="M292" s="672" t="str">
        <f>IF(ISBLANK(発行依頼書!N277),"",TEXT(発行依頼書!N277,"M/D"))</f>
        <v/>
      </c>
      <c r="N292" s="672"/>
      <c r="O292" s="672" t="str">
        <f>IF(ISBLANK(発行依頼書!O277),"",TEXT(発行依頼書!O277,"M/D"))</f>
        <v/>
      </c>
      <c r="P292" s="672"/>
      <c r="Q292" s="672" t="str">
        <f>IF(ISBLANK(発行依頼書!P277),"",TEXT(発行依頼書!P277,"M/D"))</f>
        <v/>
      </c>
      <c r="R292" s="672"/>
      <c r="S292" s="672" t="str">
        <f>IF(ISBLANK(発行依頼書!Q277),"",TEXT(発行依頼書!Q277,"M/D"))</f>
        <v/>
      </c>
      <c r="T292" s="672"/>
      <c r="U292" s="672" t="str">
        <f>IF(ISBLANK(発行依頼書!R277),"",TEXT(発行依頼書!R277,"M/D"))</f>
        <v/>
      </c>
      <c r="V292" s="672"/>
      <c r="W292" s="672" t="str">
        <f>IF(ISBLANK(発行依頼書!S277),"",TEXT(発行依頼書!S277,"M/D"))</f>
        <v/>
      </c>
      <c r="X292" s="672"/>
      <c r="Y292" s="672" t="str">
        <f>IF(ISBLANK(発行依頼書!T277),"",TEXT(発行依頼書!T277,"M/D"))</f>
        <v/>
      </c>
      <c r="Z292" s="672"/>
      <c r="AA292" s="672" t="str">
        <f>IF(ISBLANK(発行依頼書!U277),"",TEXT(発行依頼書!U277,"M/D"))</f>
        <v/>
      </c>
      <c r="AB292" s="673"/>
      <c r="AC292" s="674"/>
      <c r="AD292" s="672"/>
      <c r="AE292" s="673"/>
      <c r="AF292" s="667" t="str">
        <f>IF(ISBLANK(発行依頼書!I277),"",発行依頼書!I277)</f>
        <v/>
      </c>
      <c r="AG292" s="668"/>
      <c r="AH292" s="668"/>
      <c r="AI292" s="669"/>
      <c r="AJ292" s="10"/>
    </row>
    <row r="293" spans="1:36" ht="17.25" customHeight="1" x14ac:dyDescent="0.15">
      <c r="A293" s="7"/>
      <c r="B293" s="670" t="str">
        <f>IF(ISBLANK(発行依頼書!F277),"",発行依頼書!F277)</f>
        <v/>
      </c>
      <c r="C293" s="663"/>
      <c r="D293" s="663"/>
      <c r="E293" s="663"/>
      <c r="F293" s="663"/>
      <c r="G293" s="663"/>
      <c r="H293" s="671"/>
      <c r="I293" s="680" t="str">
        <f>IF(ISBLANK(発行依頼書!L278),"",発行依頼書!L278)</f>
        <v/>
      </c>
      <c r="J293" s="678"/>
      <c r="K293" s="678" t="str">
        <f>IF(ISBLANK(発行依頼書!M278),"",発行依頼書!M278)</f>
        <v/>
      </c>
      <c r="L293" s="678"/>
      <c r="M293" s="678" t="str">
        <f>IF(ISBLANK(発行依頼書!N278),"",発行依頼書!N278)</f>
        <v/>
      </c>
      <c r="N293" s="678"/>
      <c r="O293" s="678" t="str">
        <f>IF(ISBLANK(発行依頼書!O278),"",発行依頼書!O278)</f>
        <v/>
      </c>
      <c r="P293" s="678"/>
      <c r="Q293" s="678" t="str">
        <f>IF(ISBLANK(発行依頼書!P278),"",発行依頼書!P278)</f>
        <v/>
      </c>
      <c r="R293" s="678"/>
      <c r="S293" s="678" t="str">
        <f>IF(ISBLANK(発行依頼書!Q278),"",発行依頼書!Q278)</f>
        <v/>
      </c>
      <c r="T293" s="678"/>
      <c r="U293" s="678" t="str">
        <f>IF(ISBLANK(発行依頼書!R278),"",発行依頼書!R278)</f>
        <v/>
      </c>
      <c r="V293" s="678"/>
      <c r="W293" s="678" t="str">
        <f>IF(ISBLANK(発行依頼書!S278),"",発行依頼書!S278)</f>
        <v/>
      </c>
      <c r="X293" s="678"/>
      <c r="Y293" s="678" t="str">
        <f>IF(ISBLANK(発行依頼書!T278),"",発行依頼書!T278)</f>
        <v/>
      </c>
      <c r="Z293" s="678"/>
      <c r="AA293" s="678" t="str">
        <f>IF(ISBLANK(発行依頼書!U278),"",発行依頼書!U278)</f>
        <v/>
      </c>
      <c r="AB293" s="679"/>
      <c r="AC293" s="680" t="str">
        <f>IF(ISBLANK(発行依頼書!W278),"",発行依頼書!W278)</f>
        <v/>
      </c>
      <c r="AD293" s="678"/>
      <c r="AE293" s="679"/>
      <c r="AF293" s="662" t="str">
        <f>IF(ISBLANK(発行依頼書!X277),"",発行依頼書!X277)</f>
        <v/>
      </c>
      <c r="AG293" s="663"/>
      <c r="AH293" s="663"/>
      <c r="AI293" s="664"/>
      <c r="AJ293" s="10"/>
    </row>
    <row r="294" spans="1:36" ht="17.25" customHeight="1" x14ac:dyDescent="0.15">
      <c r="A294" s="7"/>
      <c r="B294" s="675" t="str">
        <f>IF(ISBLANK(発行依頼書!C279),"",発行依頼書!C279)</f>
        <v/>
      </c>
      <c r="C294" s="676"/>
      <c r="D294" s="676"/>
      <c r="E294" s="676"/>
      <c r="F294" s="676"/>
      <c r="G294" s="676"/>
      <c r="H294" s="677"/>
      <c r="I294" s="674" t="str">
        <f>IF(ISBLANK(発行依頼書!L279),"",TEXT(発行依頼書!L279,"M/D"))</f>
        <v/>
      </c>
      <c r="J294" s="672"/>
      <c r="K294" s="672" t="str">
        <f>IF(ISBLANK(発行依頼書!M279),"",TEXT(発行依頼書!M279,"M/D"))</f>
        <v/>
      </c>
      <c r="L294" s="672"/>
      <c r="M294" s="672" t="str">
        <f>IF(ISBLANK(発行依頼書!N279),"",TEXT(発行依頼書!N279,"M/D"))</f>
        <v/>
      </c>
      <c r="N294" s="672"/>
      <c r="O294" s="672" t="str">
        <f>IF(ISBLANK(発行依頼書!O279),"",TEXT(発行依頼書!O279,"M/D"))</f>
        <v/>
      </c>
      <c r="P294" s="672"/>
      <c r="Q294" s="672" t="str">
        <f>IF(ISBLANK(発行依頼書!P279),"",TEXT(発行依頼書!P279,"M/D"))</f>
        <v/>
      </c>
      <c r="R294" s="672"/>
      <c r="S294" s="672" t="str">
        <f>IF(ISBLANK(発行依頼書!Q279),"",TEXT(発行依頼書!Q279,"M/D"))</f>
        <v/>
      </c>
      <c r="T294" s="672"/>
      <c r="U294" s="672" t="str">
        <f>IF(ISBLANK(発行依頼書!R279),"",TEXT(発行依頼書!R279,"M/D"))</f>
        <v/>
      </c>
      <c r="V294" s="672"/>
      <c r="W294" s="672" t="str">
        <f>IF(ISBLANK(発行依頼書!S279),"",TEXT(発行依頼書!S279,"M/D"))</f>
        <v/>
      </c>
      <c r="X294" s="672"/>
      <c r="Y294" s="672" t="str">
        <f>IF(ISBLANK(発行依頼書!T279),"",TEXT(発行依頼書!T279,"M/D"))</f>
        <v/>
      </c>
      <c r="Z294" s="672"/>
      <c r="AA294" s="672" t="str">
        <f>IF(ISBLANK(発行依頼書!U279),"",TEXT(発行依頼書!U279,"M/D"))</f>
        <v/>
      </c>
      <c r="AB294" s="673"/>
      <c r="AC294" s="674"/>
      <c r="AD294" s="672"/>
      <c r="AE294" s="673"/>
      <c r="AF294" s="667" t="str">
        <f>IF(ISBLANK(発行依頼書!I279),"",発行依頼書!I279)</f>
        <v/>
      </c>
      <c r="AG294" s="668"/>
      <c r="AH294" s="668"/>
      <c r="AI294" s="669"/>
      <c r="AJ294" s="10"/>
    </row>
    <row r="295" spans="1:36" ht="17.25" customHeight="1" x14ac:dyDescent="0.15">
      <c r="A295" s="7"/>
      <c r="B295" s="670" t="str">
        <f>IF(ISBLANK(発行依頼書!F279),"",発行依頼書!F279)</f>
        <v/>
      </c>
      <c r="C295" s="663"/>
      <c r="D295" s="663"/>
      <c r="E295" s="663"/>
      <c r="F295" s="663"/>
      <c r="G295" s="663"/>
      <c r="H295" s="671"/>
      <c r="I295" s="680" t="str">
        <f>IF(ISBLANK(発行依頼書!L280),"",発行依頼書!L280)</f>
        <v/>
      </c>
      <c r="J295" s="678"/>
      <c r="K295" s="678" t="str">
        <f>IF(ISBLANK(発行依頼書!M280),"",発行依頼書!M280)</f>
        <v/>
      </c>
      <c r="L295" s="678"/>
      <c r="M295" s="678" t="str">
        <f>IF(ISBLANK(発行依頼書!N280),"",発行依頼書!N280)</f>
        <v/>
      </c>
      <c r="N295" s="678"/>
      <c r="O295" s="678" t="str">
        <f>IF(ISBLANK(発行依頼書!O280),"",発行依頼書!O280)</f>
        <v/>
      </c>
      <c r="P295" s="678"/>
      <c r="Q295" s="678" t="str">
        <f>IF(ISBLANK(発行依頼書!P280),"",発行依頼書!P280)</f>
        <v/>
      </c>
      <c r="R295" s="678"/>
      <c r="S295" s="678" t="str">
        <f>IF(ISBLANK(発行依頼書!Q280),"",発行依頼書!Q280)</f>
        <v/>
      </c>
      <c r="T295" s="678"/>
      <c r="U295" s="678" t="str">
        <f>IF(ISBLANK(発行依頼書!R280),"",発行依頼書!R280)</f>
        <v/>
      </c>
      <c r="V295" s="678"/>
      <c r="W295" s="678" t="str">
        <f>IF(ISBLANK(発行依頼書!S280),"",発行依頼書!S280)</f>
        <v/>
      </c>
      <c r="X295" s="678"/>
      <c r="Y295" s="678" t="str">
        <f>IF(ISBLANK(発行依頼書!T280),"",発行依頼書!T280)</f>
        <v/>
      </c>
      <c r="Z295" s="678"/>
      <c r="AA295" s="678" t="str">
        <f>IF(ISBLANK(発行依頼書!U280),"",発行依頼書!U280)</f>
        <v/>
      </c>
      <c r="AB295" s="679"/>
      <c r="AC295" s="680" t="str">
        <f>IF(ISBLANK(発行依頼書!W280),"",発行依頼書!W280)</f>
        <v/>
      </c>
      <c r="AD295" s="678"/>
      <c r="AE295" s="679"/>
      <c r="AF295" s="662" t="str">
        <f>IF(ISBLANK(発行依頼書!X279),"",発行依頼書!X279)</f>
        <v/>
      </c>
      <c r="AG295" s="663"/>
      <c r="AH295" s="663"/>
      <c r="AI295" s="664"/>
      <c r="AJ295" s="10"/>
    </row>
    <row r="296" spans="1:36" ht="17.25" customHeight="1" x14ac:dyDescent="0.15">
      <c r="A296" s="7"/>
      <c r="B296" s="665" t="str">
        <f>IF(ISBLANK(発行依頼書!C281),"",発行依頼書!C281)</f>
        <v/>
      </c>
      <c r="C296" s="666"/>
      <c r="D296" s="666"/>
      <c r="E296" s="666"/>
      <c r="F296" s="666"/>
      <c r="G296" s="666"/>
      <c r="H296" s="666"/>
      <c r="I296" s="657" t="str">
        <f>IF(ISBLANK(発行依頼書!L281),"",TEXT(発行依頼書!L281,"M/D"))</f>
        <v/>
      </c>
      <c r="J296" s="655"/>
      <c r="K296" s="654" t="str">
        <f>IF(ISBLANK(発行依頼書!M281),"",TEXT(発行依頼書!M281,"M/D"))</f>
        <v/>
      </c>
      <c r="L296" s="655"/>
      <c r="M296" s="654" t="str">
        <f>IF(ISBLANK(発行依頼書!N281),"",TEXT(発行依頼書!N281,"M/D"))</f>
        <v/>
      </c>
      <c r="N296" s="655"/>
      <c r="O296" s="654" t="str">
        <f>IF(ISBLANK(発行依頼書!O281),"",TEXT(発行依頼書!O281,"M/D"))</f>
        <v/>
      </c>
      <c r="P296" s="655"/>
      <c r="Q296" s="654" t="str">
        <f>IF(ISBLANK(発行依頼書!P281),"",TEXT(発行依頼書!P281,"M/D"))</f>
        <v/>
      </c>
      <c r="R296" s="655"/>
      <c r="S296" s="654" t="str">
        <f>IF(ISBLANK(発行依頼書!Q281),"",TEXT(発行依頼書!Q281,"M/D"))</f>
        <v/>
      </c>
      <c r="T296" s="655"/>
      <c r="U296" s="654" t="str">
        <f>IF(ISBLANK(発行依頼書!R281),"",TEXT(発行依頼書!R281,"M/D"))</f>
        <v/>
      </c>
      <c r="V296" s="655"/>
      <c r="W296" s="654" t="str">
        <f>IF(ISBLANK(発行依頼書!S281),"",TEXT(発行依頼書!S281,"M/D"))</f>
        <v/>
      </c>
      <c r="X296" s="655"/>
      <c r="Y296" s="654" t="str">
        <f>IF(ISBLANK(発行依頼書!T281),"",TEXT(発行依頼書!T281,"M/D"))</f>
        <v/>
      </c>
      <c r="Z296" s="655"/>
      <c r="AA296" s="654" t="str">
        <f>IF(ISBLANK(発行依頼書!U281),"",TEXT(発行依頼書!U281,"M/D"))</f>
        <v/>
      </c>
      <c r="AB296" s="656"/>
      <c r="AC296" s="657"/>
      <c r="AD296" s="658"/>
      <c r="AE296" s="656"/>
      <c r="AF296" s="651" t="str">
        <f>IF(ISBLANK(発行依頼書!I281),"",発行依頼書!I281)</f>
        <v/>
      </c>
      <c r="AG296" s="651"/>
      <c r="AH296" s="651"/>
      <c r="AI296" s="652"/>
      <c r="AJ296" s="10"/>
    </row>
    <row r="297" spans="1:36" ht="17.25" customHeight="1" x14ac:dyDescent="0.15">
      <c r="A297" s="7"/>
      <c r="B297" s="670" t="str">
        <f>IF(ISBLANK(発行依頼書!F281),"",発行依頼書!F281)</f>
        <v/>
      </c>
      <c r="C297" s="663"/>
      <c r="D297" s="663"/>
      <c r="E297" s="663"/>
      <c r="F297" s="663"/>
      <c r="G297" s="663"/>
      <c r="H297" s="671"/>
      <c r="I297" s="680" t="str">
        <f>IF(ISBLANK(発行依頼書!L282),"",発行依頼書!L282)</f>
        <v/>
      </c>
      <c r="J297" s="678"/>
      <c r="K297" s="678" t="str">
        <f>IF(ISBLANK(発行依頼書!M282),"",発行依頼書!M282)</f>
        <v/>
      </c>
      <c r="L297" s="678"/>
      <c r="M297" s="678" t="str">
        <f>IF(ISBLANK(発行依頼書!N282),"",発行依頼書!N282)</f>
        <v/>
      </c>
      <c r="N297" s="678"/>
      <c r="O297" s="678" t="str">
        <f>IF(ISBLANK(発行依頼書!O282),"",発行依頼書!O282)</f>
        <v/>
      </c>
      <c r="P297" s="678"/>
      <c r="Q297" s="678" t="str">
        <f>IF(ISBLANK(発行依頼書!P282),"",発行依頼書!P282)</f>
        <v/>
      </c>
      <c r="R297" s="678"/>
      <c r="S297" s="678" t="str">
        <f>IF(ISBLANK(発行依頼書!Q282),"",発行依頼書!Q282)</f>
        <v/>
      </c>
      <c r="T297" s="678"/>
      <c r="U297" s="678" t="str">
        <f>IF(ISBLANK(発行依頼書!R282),"",発行依頼書!R282)</f>
        <v/>
      </c>
      <c r="V297" s="678"/>
      <c r="W297" s="678" t="str">
        <f>IF(ISBLANK(発行依頼書!S282),"",発行依頼書!S282)</f>
        <v/>
      </c>
      <c r="X297" s="678"/>
      <c r="Y297" s="678" t="str">
        <f>IF(ISBLANK(発行依頼書!T282),"",発行依頼書!T282)</f>
        <v/>
      </c>
      <c r="Z297" s="678"/>
      <c r="AA297" s="678" t="str">
        <f>IF(ISBLANK(発行依頼書!U282),"",発行依頼書!U282)</f>
        <v/>
      </c>
      <c r="AB297" s="679"/>
      <c r="AC297" s="680" t="str">
        <f>IF(ISBLANK(発行依頼書!W282),"",発行依頼書!W282)</f>
        <v/>
      </c>
      <c r="AD297" s="678"/>
      <c r="AE297" s="679"/>
      <c r="AF297" s="662" t="str">
        <f>IF(ISBLANK(発行依頼書!X281),"",発行依頼書!X281)</f>
        <v/>
      </c>
      <c r="AG297" s="663"/>
      <c r="AH297" s="663"/>
      <c r="AI297" s="664"/>
      <c r="AJ297" s="10"/>
    </row>
    <row r="298" spans="1:36" ht="17.25" customHeight="1" x14ac:dyDescent="0.15">
      <c r="A298" s="7"/>
      <c r="B298" s="675" t="str">
        <f>IF(ISBLANK(発行依頼書!C283),"",発行依頼書!C283)</f>
        <v/>
      </c>
      <c r="C298" s="676"/>
      <c r="D298" s="676"/>
      <c r="E298" s="676"/>
      <c r="F298" s="676"/>
      <c r="G298" s="676"/>
      <c r="H298" s="677"/>
      <c r="I298" s="674" t="str">
        <f>IF(ISBLANK(発行依頼書!L283),"",TEXT(発行依頼書!L283,"M/D"))</f>
        <v/>
      </c>
      <c r="J298" s="672"/>
      <c r="K298" s="672" t="str">
        <f>IF(ISBLANK(発行依頼書!M283),"",TEXT(発行依頼書!M283,"M/D"))</f>
        <v/>
      </c>
      <c r="L298" s="672"/>
      <c r="M298" s="672" t="str">
        <f>IF(ISBLANK(発行依頼書!N283),"",TEXT(発行依頼書!N283,"M/D"))</f>
        <v/>
      </c>
      <c r="N298" s="672"/>
      <c r="O298" s="672" t="str">
        <f>IF(ISBLANK(発行依頼書!O283),"",TEXT(発行依頼書!O283,"M/D"))</f>
        <v/>
      </c>
      <c r="P298" s="672"/>
      <c r="Q298" s="672" t="str">
        <f>IF(ISBLANK(発行依頼書!P283),"",TEXT(発行依頼書!P283,"M/D"))</f>
        <v/>
      </c>
      <c r="R298" s="672"/>
      <c r="S298" s="672" t="str">
        <f>IF(ISBLANK(発行依頼書!Q283),"",TEXT(発行依頼書!Q283,"M/D"))</f>
        <v/>
      </c>
      <c r="T298" s="672"/>
      <c r="U298" s="672" t="str">
        <f>IF(ISBLANK(発行依頼書!R283),"",TEXT(発行依頼書!R283,"M/D"))</f>
        <v/>
      </c>
      <c r="V298" s="672"/>
      <c r="W298" s="672" t="str">
        <f>IF(ISBLANK(発行依頼書!S283),"",TEXT(発行依頼書!S283,"M/D"))</f>
        <v/>
      </c>
      <c r="X298" s="672"/>
      <c r="Y298" s="672" t="str">
        <f>IF(ISBLANK(発行依頼書!T283),"",TEXT(発行依頼書!T283,"M/D"))</f>
        <v/>
      </c>
      <c r="Z298" s="672"/>
      <c r="AA298" s="672" t="str">
        <f>IF(ISBLANK(発行依頼書!U283),"",TEXT(発行依頼書!U283,"M/D"))</f>
        <v/>
      </c>
      <c r="AB298" s="673"/>
      <c r="AC298" s="674"/>
      <c r="AD298" s="672"/>
      <c r="AE298" s="673"/>
      <c r="AF298" s="667" t="str">
        <f>IF(ISBLANK(発行依頼書!I283),"",発行依頼書!I283)</f>
        <v/>
      </c>
      <c r="AG298" s="668"/>
      <c r="AH298" s="668"/>
      <c r="AI298" s="669"/>
      <c r="AJ298" s="10"/>
    </row>
    <row r="299" spans="1:36" ht="17.25" customHeight="1" x14ac:dyDescent="0.15">
      <c r="A299" s="7"/>
      <c r="B299" s="670" t="str">
        <f>IF(ISBLANK(発行依頼書!F283),"",発行依頼書!F283)</f>
        <v/>
      </c>
      <c r="C299" s="663"/>
      <c r="D299" s="663"/>
      <c r="E299" s="663"/>
      <c r="F299" s="663"/>
      <c r="G299" s="663"/>
      <c r="H299" s="671"/>
      <c r="I299" s="680" t="str">
        <f>IF(ISBLANK(発行依頼書!L284),"",発行依頼書!L284)</f>
        <v/>
      </c>
      <c r="J299" s="678"/>
      <c r="K299" s="678" t="str">
        <f>IF(ISBLANK(発行依頼書!M284),"",発行依頼書!M284)</f>
        <v/>
      </c>
      <c r="L299" s="678"/>
      <c r="M299" s="678" t="str">
        <f>IF(ISBLANK(発行依頼書!N284),"",発行依頼書!N284)</f>
        <v/>
      </c>
      <c r="N299" s="678"/>
      <c r="O299" s="678" t="str">
        <f>IF(ISBLANK(発行依頼書!O284),"",発行依頼書!O284)</f>
        <v/>
      </c>
      <c r="P299" s="678"/>
      <c r="Q299" s="678" t="str">
        <f>IF(ISBLANK(発行依頼書!P284),"",発行依頼書!P284)</f>
        <v/>
      </c>
      <c r="R299" s="678"/>
      <c r="S299" s="678" t="str">
        <f>IF(ISBLANK(発行依頼書!Q284),"",発行依頼書!Q284)</f>
        <v/>
      </c>
      <c r="T299" s="678"/>
      <c r="U299" s="678" t="str">
        <f>IF(ISBLANK(発行依頼書!R284),"",発行依頼書!R284)</f>
        <v/>
      </c>
      <c r="V299" s="678"/>
      <c r="W299" s="678" t="str">
        <f>IF(ISBLANK(発行依頼書!S284),"",発行依頼書!S284)</f>
        <v/>
      </c>
      <c r="X299" s="678"/>
      <c r="Y299" s="678" t="str">
        <f>IF(ISBLANK(発行依頼書!T284),"",発行依頼書!T284)</f>
        <v/>
      </c>
      <c r="Z299" s="678"/>
      <c r="AA299" s="678" t="str">
        <f>IF(ISBLANK(発行依頼書!U284),"",発行依頼書!U284)</f>
        <v/>
      </c>
      <c r="AB299" s="679"/>
      <c r="AC299" s="680" t="str">
        <f>IF(ISBLANK(発行依頼書!W284),"",発行依頼書!W284)</f>
        <v/>
      </c>
      <c r="AD299" s="678"/>
      <c r="AE299" s="679"/>
      <c r="AF299" s="662" t="str">
        <f>IF(ISBLANK(発行依頼書!X283),"",発行依頼書!X283)</f>
        <v/>
      </c>
      <c r="AG299" s="663"/>
      <c r="AH299" s="663"/>
      <c r="AI299" s="664"/>
      <c r="AJ299" s="10"/>
    </row>
    <row r="300" spans="1:36" ht="17.25" customHeight="1" x14ac:dyDescent="0.15">
      <c r="A300" s="7"/>
      <c r="B300" s="675" t="str">
        <f>IF(ISBLANK(発行依頼書!C285),"",発行依頼書!C285)</f>
        <v/>
      </c>
      <c r="C300" s="676"/>
      <c r="D300" s="676"/>
      <c r="E300" s="676"/>
      <c r="F300" s="676"/>
      <c r="G300" s="676"/>
      <c r="H300" s="677"/>
      <c r="I300" s="674" t="str">
        <f>IF(ISBLANK(発行依頼書!L285),"",TEXT(発行依頼書!L285,"M/D"))</f>
        <v/>
      </c>
      <c r="J300" s="672"/>
      <c r="K300" s="672" t="str">
        <f>IF(ISBLANK(発行依頼書!M285),"",TEXT(発行依頼書!M285,"M/D"))</f>
        <v/>
      </c>
      <c r="L300" s="672"/>
      <c r="M300" s="672" t="str">
        <f>IF(ISBLANK(発行依頼書!N285),"",TEXT(発行依頼書!N285,"M/D"))</f>
        <v/>
      </c>
      <c r="N300" s="672"/>
      <c r="O300" s="672" t="str">
        <f>IF(ISBLANK(発行依頼書!O285),"",TEXT(発行依頼書!O285,"M/D"))</f>
        <v/>
      </c>
      <c r="P300" s="672"/>
      <c r="Q300" s="672" t="str">
        <f>IF(ISBLANK(発行依頼書!P285),"",TEXT(発行依頼書!P285,"M/D"))</f>
        <v/>
      </c>
      <c r="R300" s="672"/>
      <c r="S300" s="672" t="str">
        <f>IF(ISBLANK(発行依頼書!Q285),"",TEXT(発行依頼書!Q285,"M/D"))</f>
        <v/>
      </c>
      <c r="T300" s="672"/>
      <c r="U300" s="672" t="str">
        <f>IF(ISBLANK(発行依頼書!R285),"",TEXT(発行依頼書!R285,"M/D"))</f>
        <v/>
      </c>
      <c r="V300" s="672"/>
      <c r="W300" s="672" t="str">
        <f>IF(ISBLANK(発行依頼書!S285),"",TEXT(発行依頼書!S285,"M/D"))</f>
        <v/>
      </c>
      <c r="X300" s="672"/>
      <c r="Y300" s="672" t="str">
        <f>IF(ISBLANK(発行依頼書!T285),"",TEXT(発行依頼書!T285,"M/D"))</f>
        <v/>
      </c>
      <c r="Z300" s="672"/>
      <c r="AA300" s="672" t="str">
        <f>IF(ISBLANK(発行依頼書!U285),"",TEXT(発行依頼書!U285,"M/D"))</f>
        <v/>
      </c>
      <c r="AB300" s="673"/>
      <c r="AC300" s="674"/>
      <c r="AD300" s="672"/>
      <c r="AE300" s="673"/>
      <c r="AF300" s="667" t="str">
        <f>IF(ISBLANK(発行依頼書!I285),"",発行依頼書!I285)</f>
        <v/>
      </c>
      <c r="AG300" s="668"/>
      <c r="AH300" s="668"/>
      <c r="AI300" s="669"/>
      <c r="AJ300" s="10"/>
    </row>
    <row r="301" spans="1:36" ht="17.25" customHeight="1" x14ac:dyDescent="0.15">
      <c r="A301" s="7"/>
      <c r="B301" s="670" t="str">
        <f>IF(ISBLANK(発行依頼書!F285),"",発行依頼書!F285)</f>
        <v/>
      </c>
      <c r="C301" s="663"/>
      <c r="D301" s="663"/>
      <c r="E301" s="663"/>
      <c r="F301" s="663"/>
      <c r="G301" s="663"/>
      <c r="H301" s="671"/>
      <c r="I301" s="680" t="str">
        <f>IF(ISBLANK(発行依頼書!L286),"",発行依頼書!L286)</f>
        <v/>
      </c>
      <c r="J301" s="678"/>
      <c r="K301" s="678" t="str">
        <f>IF(ISBLANK(発行依頼書!M286),"",発行依頼書!M286)</f>
        <v/>
      </c>
      <c r="L301" s="678"/>
      <c r="M301" s="678" t="str">
        <f>IF(ISBLANK(発行依頼書!N286),"",発行依頼書!N286)</f>
        <v/>
      </c>
      <c r="N301" s="678"/>
      <c r="O301" s="678" t="str">
        <f>IF(ISBLANK(発行依頼書!O286),"",発行依頼書!O286)</f>
        <v/>
      </c>
      <c r="P301" s="678"/>
      <c r="Q301" s="678" t="str">
        <f>IF(ISBLANK(発行依頼書!P286),"",発行依頼書!P286)</f>
        <v/>
      </c>
      <c r="R301" s="678"/>
      <c r="S301" s="678" t="str">
        <f>IF(ISBLANK(発行依頼書!Q286),"",発行依頼書!Q286)</f>
        <v/>
      </c>
      <c r="T301" s="678"/>
      <c r="U301" s="678" t="str">
        <f>IF(ISBLANK(発行依頼書!R286),"",発行依頼書!R286)</f>
        <v/>
      </c>
      <c r="V301" s="678"/>
      <c r="W301" s="678" t="str">
        <f>IF(ISBLANK(発行依頼書!S286),"",発行依頼書!S286)</f>
        <v/>
      </c>
      <c r="X301" s="678"/>
      <c r="Y301" s="678" t="str">
        <f>IF(ISBLANK(発行依頼書!T286),"",発行依頼書!T286)</f>
        <v/>
      </c>
      <c r="Z301" s="678"/>
      <c r="AA301" s="678" t="str">
        <f>IF(ISBLANK(発行依頼書!U286),"",発行依頼書!U286)</f>
        <v/>
      </c>
      <c r="AB301" s="679"/>
      <c r="AC301" s="680" t="str">
        <f>IF(ISBLANK(発行依頼書!W286),"",発行依頼書!W286)</f>
        <v/>
      </c>
      <c r="AD301" s="678"/>
      <c r="AE301" s="679"/>
      <c r="AF301" s="662" t="str">
        <f>IF(ISBLANK(発行依頼書!X285),"",発行依頼書!X285)</f>
        <v/>
      </c>
      <c r="AG301" s="663"/>
      <c r="AH301" s="663"/>
      <c r="AI301" s="664"/>
      <c r="AJ301" s="10"/>
    </row>
    <row r="302" spans="1:36" ht="17.25" customHeight="1" x14ac:dyDescent="0.15">
      <c r="A302" s="7"/>
      <c r="B302" s="675"/>
      <c r="C302" s="676"/>
      <c r="D302" s="676"/>
      <c r="E302" s="676"/>
      <c r="F302" s="676"/>
      <c r="G302" s="676"/>
      <c r="H302" s="677"/>
      <c r="I302" s="674"/>
      <c r="J302" s="672"/>
      <c r="K302" s="672"/>
      <c r="L302" s="672"/>
      <c r="M302" s="672"/>
      <c r="N302" s="672"/>
      <c r="O302" s="672"/>
      <c r="P302" s="672"/>
      <c r="Q302" s="672"/>
      <c r="R302" s="672"/>
      <c r="S302" s="672"/>
      <c r="T302" s="672"/>
      <c r="U302" s="672"/>
      <c r="V302" s="672"/>
      <c r="W302" s="672"/>
      <c r="X302" s="672"/>
      <c r="Y302" s="672"/>
      <c r="Z302" s="672"/>
      <c r="AA302" s="672"/>
      <c r="AB302" s="673"/>
      <c r="AC302" s="674"/>
      <c r="AD302" s="672"/>
      <c r="AE302" s="673"/>
      <c r="AF302" s="667"/>
      <c r="AG302" s="668"/>
      <c r="AH302" s="668"/>
      <c r="AI302" s="669"/>
      <c r="AJ302" s="10"/>
    </row>
    <row r="303" spans="1:36" ht="17.25" customHeight="1" x14ac:dyDescent="0.15">
      <c r="A303" s="7"/>
      <c r="B303" s="670"/>
      <c r="C303" s="663"/>
      <c r="D303" s="663"/>
      <c r="E303" s="663"/>
      <c r="F303" s="663"/>
      <c r="G303" s="663"/>
      <c r="H303" s="671"/>
      <c r="I303" s="661"/>
      <c r="J303" s="659"/>
      <c r="K303" s="659"/>
      <c r="L303" s="659"/>
      <c r="M303" s="659"/>
      <c r="N303" s="659"/>
      <c r="O303" s="659"/>
      <c r="P303" s="659"/>
      <c r="Q303" s="659"/>
      <c r="R303" s="659"/>
      <c r="S303" s="659"/>
      <c r="T303" s="659"/>
      <c r="U303" s="659"/>
      <c r="V303" s="659"/>
      <c r="W303" s="659"/>
      <c r="X303" s="659"/>
      <c r="Y303" s="659"/>
      <c r="Z303" s="659"/>
      <c r="AA303" s="659"/>
      <c r="AB303" s="660"/>
      <c r="AC303" s="661"/>
      <c r="AD303" s="659"/>
      <c r="AE303" s="660"/>
      <c r="AF303" s="662"/>
      <c r="AG303" s="663"/>
      <c r="AH303" s="663"/>
      <c r="AI303" s="664"/>
      <c r="AJ303" s="10"/>
    </row>
    <row r="304" spans="1:36" ht="17.25" customHeight="1" x14ac:dyDescent="0.15">
      <c r="A304" s="7"/>
      <c r="B304" s="675"/>
      <c r="C304" s="676"/>
      <c r="D304" s="676"/>
      <c r="E304" s="676"/>
      <c r="F304" s="676"/>
      <c r="G304" s="676"/>
      <c r="H304" s="677"/>
      <c r="I304" s="674"/>
      <c r="J304" s="672"/>
      <c r="K304" s="672"/>
      <c r="L304" s="672"/>
      <c r="M304" s="672"/>
      <c r="N304" s="672"/>
      <c r="O304" s="672"/>
      <c r="P304" s="672"/>
      <c r="Q304" s="672"/>
      <c r="R304" s="672"/>
      <c r="S304" s="672"/>
      <c r="T304" s="672"/>
      <c r="U304" s="672"/>
      <c r="V304" s="672"/>
      <c r="W304" s="672"/>
      <c r="X304" s="672"/>
      <c r="Y304" s="672"/>
      <c r="Z304" s="672"/>
      <c r="AA304" s="672"/>
      <c r="AB304" s="673"/>
      <c r="AC304" s="674"/>
      <c r="AD304" s="672"/>
      <c r="AE304" s="673"/>
      <c r="AF304" s="667"/>
      <c r="AG304" s="668"/>
      <c r="AH304" s="668"/>
      <c r="AI304" s="669"/>
      <c r="AJ304" s="10"/>
    </row>
    <row r="305" spans="1:36" ht="17.25" customHeight="1" x14ac:dyDescent="0.15">
      <c r="A305" s="7"/>
      <c r="B305" s="670"/>
      <c r="C305" s="663"/>
      <c r="D305" s="663"/>
      <c r="E305" s="663"/>
      <c r="F305" s="663"/>
      <c r="G305" s="663"/>
      <c r="H305" s="671"/>
      <c r="I305" s="661"/>
      <c r="J305" s="659"/>
      <c r="K305" s="659"/>
      <c r="L305" s="659"/>
      <c r="M305" s="659"/>
      <c r="N305" s="659"/>
      <c r="O305" s="659"/>
      <c r="P305" s="659"/>
      <c r="Q305" s="659"/>
      <c r="R305" s="659"/>
      <c r="S305" s="659"/>
      <c r="T305" s="659"/>
      <c r="U305" s="659"/>
      <c r="V305" s="659"/>
      <c r="W305" s="659"/>
      <c r="X305" s="659"/>
      <c r="Y305" s="659"/>
      <c r="Z305" s="659"/>
      <c r="AA305" s="659"/>
      <c r="AB305" s="660"/>
      <c r="AC305" s="661"/>
      <c r="AD305" s="659"/>
      <c r="AE305" s="660"/>
      <c r="AF305" s="662"/>
      <c r="AG305" s="663"/>
      <c r="AH305" s="663"/>
      <c r="AI305" s="664"/>
      <c r="AJ305" s="10"/>
    </row>
    <row r="306" spans="1:36" ht="17.25" customHeight="1" x14ac:dyDescent="0.15">
      <c r="A306" s="7"/>
      <c r="B306" s="675"/>
      <c r="C306" s="676"/>
      <c r="D306" s="676"/>
      <c r="E306" s="676"/>
      <c r="F306" s="676"/>
      <c r="G306" s="676"/>
      <c r="H306" s="677"/>
      <c r="I306" s="674"/>
      <c r="J306" s="672"/>
      <c r="K306" s="672"/>
      <c r="L306" s="672"/>
      <c r="M306" s="672"/>
      <c r="N306" s="672"/>
      <c r="O306" s="672"/>
      <c r="P306" s="672"/>
      <c r="Q306" s="672"/>
      <c r="R306" s="672"/>
      <c r="S306" s="672"/>
      <c r="T306" s="672"/>
      <c r="U306" s="672"/>
      <c r="V306" s="672"/>
      <c r="W306" s="672"/>
      <c r="X306" s="672"/>
      <c r="Y306" s="672"/>
      <c r="Z306" s="672"/>
      <c r="AA306" s="672"/>
      <c r="AB306" s="673"/>
      <c r="AC306" s="674"/>
      <c r="AD306" s="672"/>
      <c r="AE306" s="673"/>
      <c r="AF306" s="667"/>
      <c r="AG306" s="668"/>
      <c r="AH306" s="668"/>
      <c r="AI306" s="669"/>
      <c r="AJ306" s="10"/>
    </row>
    <row r="307" spans="1:36" ht="17.25" customHeight="1" x14ac:dyDescent="0.15">
      <c r="A307" s="7"/>
      <c r="B307" s="670"/>
      <c r="C307" s="663"/>
      <c r="D307" s="663"/>
      <c r="E307" s="663"/>
      <c r="F307" s="663"/>
      <c r="G307" s="663"/>
      <c r="H307" s="671"/>
      <c r="I307" s="661"/>
      <c r="J307" s="659"/>
      <c r="K307" s="659"/>
      <c r="L307" s="659"/>
      <c r="M307" s="659"/>
      <c r="N307" s="659"/>
      <c r="O307" s="659"/>
      <c r="P307" s="659"/>
      <c r="Q307" s="659"/>
      <c r="R307" s="659"/>
      <c r="S307" s="659"/>
      <c r="T307" s="659"/>
      <c r="U307" s="659"/>
      <c r="V307" s="659"/>
      <c r="W307" s="659"/>
      <c r="X307" s="659"/>
      <c r="Y307" s="659"/>
      <c r="Z307" s="659"/>
      <c r="AA307" s="659"/>
      <c r="AB307" s="660"/>
      <c r="AC307" s="661"/>
      <c r="AD307" s="659"/>
      <c r="AE307" s="660"/>
      <c r="AF307" s="662"/>
      <c r="AG307" s="663"/>
      <c r="AH307" s="663"/>
      <c r="AI307" s="664"/>
      <c r="AJ307" s="10"/>
    </row>
    <row r="308" spans="1:36" ht="17.25" customHeight="1" x14ac:dyDescent="0.15">
      <c r="A308" s="7"/>
      <c r="B308" s="675"/>
      <c r="C308" s="676"/>
      <c r="D308" s="676"/>
      <c r="E308" s="676"/>
      <c r="F308" s="676"/>
      <c r="G308" s="676"/>
      <c r="H308" s="677"/>
      <c r="I308" s="674"/>
      <c r="J308" s="672"/>
      <c r="K308" s="672"/>
      <c r="L308" s="672"/>
      <c r="M308" s="672"/>
      <c r="N308" s="672"/>
      <c r="O308" s="672"/>
      <c r="P308" s="672"/>
      <c r="Q308" s="672"/>
      <c r="R308" s="672"/>
      <c r="S308" s="672"/>
      <c r="T308" s="672"/>
      <c r="U308" s="672"/>
      <c r="V308" s="672"/>
      <c r="W308" s="672"/>
      <c r="X308" s="672"/>
      <c r="Y308" s="672"/>
      <c r="Z308" s="672"/>
      <c r="AA308" s="672"/>
      <c r="AB308" s="673"/>
      <c r="AC308" s="674"/>
      <c r="AD308" s="672"/>
      <c r="AE308" s="673"/>
      <c r="AF308" s="667"/>
      <c r="AG308" s="668"/>
      <c r="AH308" s="668"/>
      <c r="AI308" s="669"/>
      <c r="AJ308" s="10"/>
    </row>
    <row r="309" spans="1:36" ht="17.25" customHeight="1" x14ac:dyDescent="0.15">
      <c r="A309" s="7"/>
      <c r="B309" s="670"/>
      <c r="C309" s="663"/>
      <c r="D309" s="663"/>
      <c r="E309" s="663"/>
      <c r="F309" s="663"/>
      <c r="G309" s="663"/>
      <c r="H309" s="671"/>
      <c r="I309" s="661"/>
      <c r="J309" s="659"/>
      <c r="K309" s="659"/>
      <c r="L309" s="659"/>
      <c r="M309" s="659"/>
      <c r="N309" s="659"/>
      <c r="O309" s="659"/>
      <c r="P309" s="659"/>
      <c r="Q309" s="659"/>
      <c r="R309" s="659"/>
      <c r="S309" s="659"/>
      <c r="T309" s="659"/>
      <c r="U309" s="659"/>
      <c r="V309" s="659"/>
      <c r="W309" s="659"/>
      <c r="X309" s="659"/>
      <c r="Y309" s="659"/>
      <c r="Z309" s="659"/>
      <c r="AA309" s="659"/>
      <c r="AB309" s="660"/>
      <c r="AC309" s="661"/>
      <c r="AD309" s="659"/>
      <c r="AE309" s="660"/>
      <c r="AF309" s="662"/>
      <c r="AG309" s="663"/>
      <c r="AH309" s="663"/>
      <c r="AI309" s="664"/>
      <c r="AJ309" s="10"/>
    </row>
    <row r="310" spans="1:36" ht="17.25" customHeight="1" x14ac:dyDescent="0.15">
      <c r="A310" s="7"/>
      <c r="B310" s="665"/>
      <c r="C310" s="666"/>
      <c r="D310" s="666"/>
      <c r="E310" s="666"/>
      <c r="F310" s="666"/>
      <c r="G310" s="666"/>
      <c r="H310" s="666"/>
      <c r="I310" s="657"/>
      <c r="J310" s="655"/>
      <c r="K310" s="654"/>
      <c r="L310" s="655"/>
      <c r="M310" s="654"/>
      <c r="N310" s="655"/>
      <c r="O310" s="654"/>
      <c r="P310" s="655"/>
      <c r="Q310" s="654"/>
      <c r="R310" s="655"/>
      <c r="S310" s="654"/>
      <c r="T310" s="655"/>
      <c r="U310" s="654"/>
      <c r="V310" s="655"/>
      <c r="W310" s="654"/>
      <c r="X310" s="655"/>
      <c r="Y310" s="654"/>
      <c r="Z310" s="655"/>
      <c r="AA310" s="654"/>
      <c r="AB310" s="656"/>
      <c r="AC310" s="657"/>
      <c r="AD310" s="658"/>
      <c r="AE310" s="656"/>
      <c r="AF310" s="651"/>
      <c r="AG310" s="651"/>
      <c r="AH310" s="651"/>
      <c r="AI310" s="652"/>
      <c r="AJ310" s="10"/>
    </row>
    <row r="311" spans="1:36" ht="17.25" customHeight="1" x14ac:dyDescent="0.15">
      <c r="A311" s="7"/>
      <c r="B311" s="653"/>
      <c r="C311" s="649"/>
      <c r="D311" s="649"/>
      <c r="E311" s="649"/>
      <c r="F311" s="649"/>
      <c r="G311" s="649"/>
      <c r="H311" s="649"/>
      <c r="I311" s="647"/>
      <c r="J311" s="645"/>
      <c r="K311" s="644"/>
      <c r="L311" s="645"/>
      <c r="M311" s="644"/>
      <c r="N311" s="645"/>
      <c r="O311" s="644"/>
      <c r="P311" s="645"/>
      <c r="Q311" s="644"/>
      <c r="R311" s="645"/>
      <c r="S311" s="644"/>
      <c r="T311" s="645"/>
      <c r="U311" s="644"/>
      <c r="V311" s="645"/>
      <c r="W311" s="644"/>
      <c r="X311" s="645"/>
      <c r="Y311" s="644"/>
      <c r="Z311" s="645"/>
      <c r="AA311" s="644"/>
      <c r="AB311" s="646"/>
      <c r="AC311" s="647"/>
      <c r="AD311" s="648"/>
      <c r="AE311" s="646"/>
      <c r="AF311" s="649"/>
      <c r="AG311" s="649"/>
      <c r="AH311" s="649"/>
      <c r="AI311" s="650"/>
      <c r="AJ311" s="10"/>
    </row>
    <row r="312" spans="1:36" x14ac:dyDescent="0.15">
      <c r="A312" s="13"/>
      <c r="AI312" s="146" t="str">
        <f>$AB$2</f>
        <v>9991234567-89</v>
      </c>
      <c r="AJ312" s="14"/>
    </row>
    <row r="313" spans="1:36" x14ac:dyDescent="0.15">
      <c r="A313" s="13"/>
      <c r="AI313" s="40"/>
      <c r="AJ313" s="14"/>
    </row>
    <row r="314" spans="1:36" x14ac:dyDescent="0.15">
      <c r="A314" s="21"/>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3"/>
    </row>
  </sheetData>
  <mergeCells count="3294">
    <mergeCell ref="W39:X39"/>
    <mergeCell ref="K39:L39"/>
    <mergeCell ref="M39:N39"/>
    <mergeCell ref="O39:P39"/>
    <mergeCell ref="AF34:AI34"/>
    <mergeCell ref="B35:H35"/>
    <mergeCell ref="I35:J35"/>
    <mergeCell ref="K35:L35"/>
    <mergeCell ref="M35:N35"/>
    <mergeCell ref="O35:P35"/>
    <mergeCell ref="B34:H34"/>
    <mergeCell ref="I34:J34"/>
    <mergeCell ref="K34:L34"/>
    <mergeCell ref="M34:N34"/>
    <mergeCell ref="AF35:AI35"/>
    <mergeCell ref="U35:V35"/>
    <mergeCell ref="Y35:Z35"/>
    <mergeCell ref="AA35:AB35"/>
    <mergeCell ref="AC35:AE35"/>
    <mergeCell ref="S39:T39"/>
    <mergeCell ref="W37:X37"/>
    <mergeCell ref="AF37:AI37"/>
    <mergeCell ref="B38:H38"/>
    <mergeCell ref="I38:J38"/>
    <mergeCell ref="AC34:AE34"/>
    <mergeCell ref="O34:P34"/>
    <mergeCell ref="Q34:R34"/>
    <mergeCell ref="B36:H36"/>
    <mergeCell ref="I36:J36"/>
    <mergeCell ref="K36:L36"/>
    <mergeCell ref="M36:N36"/>
    <mergeCell ref="W35:X35"/>
    <mergeCell ref="B192:H192"/>
    <mergeCell ref="I192:J192"/>
    <mergeCell ref="K192:L192"/>
    <mergeCell ref="M192:N192"/>
    <mergeCell ref="O192:P192"/>
    <mergeCell ref="Q192:R192"/>
    <mergeCell ref="S192:T192"/>
    <mergeCell ref="U192:V192"/>
    <mergeCell ref="K38:L38"/>
    <mergeCell ref="M38:N38"/>
    <mergeCell ref="O38:P38"/>
    <mergeCell ref="Q38:R38"/>
    <mergeCell ref="S38:T38"/>
    <mergeCell ref="U38:V38"/>
    <mergeCell ref="AA37:AB37"/>
    <mergeCell ref="AC37:AE37"/>
    <mergeCell ref="W38:X38"/>
    <mergeCell ref="Y38:Z38"/>
    <mergeCell ref="Y191:Z191"/>
    <mergeCell ref="AA191:AB191"/>
    <mergeCell ref="AC191:AE191"/>
    <mergeCell ref="B186:H186"/>
    <mergeCell ref="I186:J186"/>
    <mergeCell ref="K186:L186"/>
    <mergeCell ref="M186:N186"/>
    <mergeCell ref="O186:P186"/>
    <mergeCell ref="Q186:R186"/>
    <mergeCell ref="S186:T186"/>
    <mergeCell ref="U186:V186"/>
    <mergeCell ref="W186:X186"/>
    <mergeCell ref="Y186:Z186"/>
    <mergeCell ref="AA186:AB186"/>
    <mergeCell ref="S34:T34"/>
    <mergeCell ref="U34:V34"/>
    <mergeCell ref="W34:X34"/>
    <mergeCell ref="Y34:Z34"/>
    <mergeCell ref="AA34:AB34"/>
    <mergeCell ref="AA38:AB38"/>
    <mergeCell ref="O36:P36"/>
    <mergeCell ref="S35:T35"/>
    <mergeCell ref="Q35:R35"/>
    <mergeCell ref="AC36:AE36"/>
    <mergeCell ref="Q36:R36"/>
    <mergeCell ref="AF36:AI36"/>
    <mergeCell ref="U37:V37"/>
    <mergeCell ref="S36:T36"/>
    <mergeCell ref="U36:V36"/>
    <mergeCell ref="W36:X36"/>
    <mergeCell ref="Y36:Z36"/>
    <mergeCell ref="B194:H194"/>
    <mergeCell ref="I194:J194"/>
    <mergeCell ref="K194:L194"/>
    <mergeCell ref="M194:N194"/>
    <mergeCell ref="O194:P194"/>
    <mergeCell ref="Q194:R194"/>
    <mergeCell ref="AF194:AI194"/>
    <mergeCell ref="U194:V194"/>
    <mergeCell ref="W194:X194"/>
    <mergeCell ref="AF39:AI39"/>
    <mergeCell ref="AF38:AI38"/>
    <mergeCell ref="Y194:Z194"/>
    <mergeCell ref="AA194:AB194"/>
    <mergeCell ref="AC194:AE194"/>
    <mergeCell ref="AC38:AE38"/>
    <mergeCell ref="B39:H39"/>
    <mergeCell ref="I39:J39"/>
    <mergeCell ref="Y39:Z39"/>
    <mergeCell ref="AA39:AB39"/>
    <mergeCell ref="AC39:AE39"/>
    <mergeCell ref="U39:V39"/>
    <mergeCell ref="AA193:AB193"/>
    <mergeCell ref="B193:H193"/>
    <mergeCell ref="I193:J193"/>
    <mergeCell ref="K193:L193"/>
    <mergeCell ref="M193:N193"/>
    <mergeCell ref="O193:P193"/>
    <mergeCell ref="Y193:Z193"/>
    <mergeCell ref="W193:X193"/>
    <mergeCell ref="AC193:AE193"/>
    <mergeCell ref="AF190:AI190"/>
    <mergeCell ref="W191:X191"/>
    <mergeCell ref="Y31:Z31"/>
    <mergeCell ref="AA31:AB31"/>
    <mergeCell ref="AC31:AE31"/>
    <mergeCell ref="AF31:AI31"/>
    <mergeCell ref="AF32:AI32"/>
    <mergeCell ref="S33:T33"/>
    <mergeCell ref="B32:H32"/>
    <mergeCell ref="I32:J32"/>
    <mergeCell ref="K32:L32"/>
    <mergeCell ref="B31:H31"/>
    <mergeCell ref="I31:J31"/>
    <mergeCell ref="K31:L31"/>
    <mergeCell ref="B33:H33"/>
    <mergeCell ref="I33:J33"/>
    <mergeCell ref="K33:L33"/>
    <mergeCell ref="M33:N33"/>
    <mergeCell ref="O33:P33"/>
    <mergeCell ref="Q33:R33"/>
    <mergeCell ref="AC32:AE32"/>
    <mergeCell ref="AC33:AE33"/>
    <mergeCell ref="Y33:Z33"/>
    <mergeCell ref="U33:V33"/>
    <mergeCell ref="W33:X33"/>
    <mergeCell ref="AA33:AB33"/>
    <mergeCell ref="AF33:AI33"/>
    <mergeCell ref="S195:T195"/>
    <mergeCell ref="U195:V195"/>
    <mergeCell ref="W195:X195"/>
    <mergeCell ref="Y195:Z195"/>
    <mergeCell ref="AA195:AB195"/>
    <mergeCell ref="AC195:AE195"/>
    <mergeCell ref="S194:T194"/>
    <mergeCell ref="S193:T193"/>
    <mergeCell ref="U193:V193"/>
    <mergeCell ref="B195:H195"/>
    <mergeCell ref="I195:J195"/>
    <mergeCell ref="K195:L195"/>
    <mergeCell ref="B190:H190"/>
    <mergeCell ref="I190:J190"/>
    <mergeCell ref="K190:L190"/>
    <mergeCell ref="M190:N190"/>
    <mergeCell ref="O190:P190"/>
    <mergeCell ref="Q190:R190"/>
    <mergeCell ref="S190:T190"/>
    <mergeCell ref="U190:V190"/>
    <mergeCell ref="W190:X190"/>
    <mergeCell ref="Y190:Z190"/>
    <mergeCell ref="AA190:AB190"/>
    <mergeCell ref="AC190:AE190"/>
    <mergeCell ref="B191:H191"/>
    <mergeCell ref="I191:J191"/>
    <mergeCell ref="K191:L191"/>
    <mergeCell ref="M191:N191"/>
    <mergeCell ref="O191:P191"/>
    <mergeCell ref="Q191:R191"/>
    <mergeCell ref="S191:T191"/>
    <mergeCell ref="U191:V191"/>
    <mergeCell ref="AF191:AI191"/>
    <mergeCell ref="B188:H188"/>
    <mergeCell ref="I188:J188"/>
    <mergeCell ref="K188:L188"/>
    <mergeCell ref="M188:N188"/>
    <mergeCell ref="O188:P188"/>
    <mergeCell ref="Q188:R188"/>
    <mergeCell ref="S188:T188"/>
    <mergeCell ref="U188:V188"/>
    <mergeCell ref="W188:X188"/>
    <mergeCell ref="Y188:Z188"/>
    <mergeCell ref="AA188:AB188"/>
    <mergeCell ref="AC188:AE188"/>
    <mergeCell ref="AF188:AI188"/>
    <mergeCell ref="B189:H189"/>
    <mergeCell ref="I189:J189"/>
    <mergeCell ref="K189:L189"/>
    <mergeCell ref="M189:N189"/>
    <mergeCell ref="O189:P189"/>
    <mergeCell ref="Q189:R189"/>
    <mergeCell ref="S189:T189"/>
    <mergeCell ref="U189:V189"/>
    <mergeCell ref="W189:X189"/>
    <mergeCell ref="Y189:Z189"/>
    <mergeCell ref="AA189:AB189"/>
    <mergeCell ref="AC189:AE189"/>
    <mergeCell ref="AF189:AI189"/>
    <mergeCell ref="AC186:AE186"/>
    <mergeCell ref="AF186:AI186"/>
    <mergeCell ref="B187:H187"/>
    <mergeCell ref="I187:J187"/>
    <mergeCell ref="K187:L187"/>
    <mergeCell ref="M187:N187"/>
    <mergeCell ref="O187:P187"/>
    <mergeCell ref="Q187:R187"/>
    <mergeCell ref="S187:T187"/>
    <mergeCell ref="U187:V187"/>
    <mergeCell ref="W187:X187"/>
    <mergeCell ref="Y187:Z187"/>
    <mergeCell ref="AA187:AB187"/>
    <mergeCell ref="AC187:AE187"/>
    <mergeCell ref="AF187:AI187"/>
    <mergeCell ref="B184:H184"/>
    <mergeCell ref="I184:J184"/>
    <mergeCell ref="K184:L184"/>
    <mergeCell ref="M184:N184"/>
    <mergeCell ref="O184:P184"/>
    <mergeCell ref="Q184:R184"/>
    <mergeCell ref="S184:T184"/>
    <mergeCell ref="U184:V184"/>
    <mergeCell ref="W184:X184"/>
    <mergeCell ref="Y184:Z184"/>
    <mergeCell ref="AA184:AB184"/>
    <mergeCell ref="AC184:AE184"/>
    <mergeCell ref="AF184:AI184"/>
    <mergeCell ref="B185:H185"/>
    <mergeCell ref="I185:J185"/>
    <mergeCell ref="K185:L185"/>
    <mergeCell ref="M185:N185"/>
    <mergeCell ref="O185:P185"/>
    <mergeCell ref="Q185:R185"/>
    <mergeCell ref="S185:T185"/>
    <mergeCell ref="U185:V185"/>
    <mergeCell ref="W185:X185"/>
    <mergeCell ref="Y185:Z185"/>
    <mergeCell ref="AA185:AB185"/>
    <mergeCell ref="AC185:AE185"/>
    <mergeCell ref="AF185:AI185"/>
    <mergeCell ref="B182:H182"/>
    <mergeCell ref="I182:J182"/>
    <mergeCell ref="K182:L182"/>
    <mergeCell ref="M182:N182"/>
    <mergeCell ref="O182:P182"/>
    <mergeCell ref="Q182:R182"/>
    <mergeCell ref="S182:T182"/>
    <mergeCell ref="U182:V182"/>
    <mergeCell ref="W182:X182"/>
    <mergeCell ref="Y182:Z182"/>
    <mergeCell ref="AA182:AB182"/>
    <mergeCell ref="AC182:AE182"/>
    <mergeCell ref="AF182:AI182"/>
    <mergeCell ref="B183:H183"/>
    <mergeCell ref="I183:J183"/>
    <mergeCell ref="K183:L183"/>
    <mergeCell ref="M183:N183"/>
    <mergeCell ref="O183:P183"/>
    <mergeCell ref="Q183:R183"/>
    <mergeCell ref="S183:T183"/>
    <mergeCell ref="U183:V183"/>
    <mergeCell ref="W183:X183"/>
    <mergeCell ref="Y183:Z183"/>
    <mergeCell ref="AA183:AB183"/>
    <mergeCell ref="AC183:AE183"/>
    <mergeCell ref="AF183:AI183"/>
    <mergeCell ref="B180:H180"/>
    <mergeCell ref="I180:J180"/>
    <mergeCell ref="K180:L180"/>
    <mergeCell ref="M180:N180"/>
    <mergeCell ref="O180:P180"/>
    <mergeCell ref="Q180:R180"/>
    <mergeCell ref="S180:T180"/>
    <mergeCell ref="U180:V180"/>
    <mergeCell ref="W180:X180"/>
    <mergeCell ref="Y180:Z180"/>
    <mergeCell ref="AA180:AB180"/>
    <mergeCell ref="AC180:AE180"/>
    <mergeCell ref="AF180:AI180"/>
    <mergeCell ref="B181:H181"/>
    <mergeCell ref="I181:J181"/>
    <mergeCell ref="K181:L181"/>
    <mergeCell ref="M181:N181"/>
    <mergeCell ref="O181:P181"/>
    <mergeCell ref="Q181:R181"/>
    <mergeCell ref="S181:T181"/>
    <mergeCell ref="U181:V181"/>
    <mergeCell ref="W181:X181"/>
    <mergeCell ref="Y181:Z181"/>
    <mergeCell ref="AA181:AB181"/>
    <mergeCell ref="AC181:AE181"/>
    <mergeCell ref="AF181:AI181"/>
    <mergeCell ref="B178:H178"/>
    <mergeCell ref="I178:J178"/>
    <mergeCell ref="K178:L178"/>
    <mergeCell ref="M178:N178"/>
    <mergeCell ref="O178:P178"/>
    <mergeCell ref="Q178:R178"/>
    <mergeCell ref="S178:T178"/>
    <mergeCell ref="U178:V178"/>
    <mergeCell ref="W178:X178"/>
    <mergeCell ref="Y178:Z178"/>
    <mergeCell ref="AA178:AB178"/>
    <mergeCell ref="AC178:AE178"/>
    <mergeCell ref="AF178:AI178"/>
    <mergeCell ref="B179:H179"/>
    <mergeCell ref="I179:J179"/>
    <mergeCell ref="K179:L179"/>
    <mergeCell ref="M179:N179"/>
    <mergeCell ref="O179:P179"/>
    <mergeCell ref="Q179:R179"/>
    <mergeCell ref="S179:T179"/>
    <mergeCell ref="U179:V179"/>
    <mergeCell ref="W179:X179"/>
    <mergeCell ref="Y179:Z179"/>
    <mergeCell ref="AA179:AB179"/>
    <mergeCell ref="AC179:AE179"/>
    <mergeCell ref="AF179:AI179"/>
    <mergeCell ref="B176:H176"/>
    <mergeCell ref="I176:J176"/>
    <mergeCell ref="K176:L176"/>
    <mergeCell ref="M176:N176"/>
    <mergeCell ref="O176:P176"/>
    <mergeCell ref="Q176:R176"/>
    <mergeCell ref="S176:T176"/>
    <mergeCell ref="U176:V176"/>
    <mergeCell ref="W176:X176"/>
    <mergeCell ref="Y176:Z176"/>
    <mergeCell ref="AA176:AB176"/>
    <mergeCell ref="AC176:AE176"/>
    <mergeCell ref="AF176:AI176"/>
    <mergeCell ref="B177:H177"/>
    <mergeCell ref="I177:J177"/>
    <mergeCell ref="K177:L177"/>
    <mergeCell ref="M177:N177"/>
    <mergeCell ref="O177:P177"/>
    <mergeCell ref="Q177:R177"/>
    <mergeCell ref="S177:T177"/>
    <mergeCell ref="U177:V177"/>
    <mergeCell ref="W177:X177"/>
    <mergeCell ref="Y177:Z177"/>
    <mergeCell ref="AA177:AB177"/>
    <mergeCell ref="AC177:AE177"/>
    <mergeCell ref="AF177:AI177"/>
    <mergeCell ref="B174:H174"/>
    <mergeCell ref="I174:J174"/>
    <mergeCell ref="K174:L174"/>
    <mergeCell ref="M174:N174"/>
    <mergeCell ref="O174:P174"/>
    <mergeCell ref="Q174:R174"/>
    <mergeCell ref="S174:T174"/>
    <mergeCell ref="U174:V174"/>
    <mergeCell ref="W174:X174"/>
    <mergeCell ref="Y174:Z174"/>
    <mergeCell ref="AA174:AB174"/>
    <mergeCell ref="AC174:AE174"/>
    <mergeCell ref="AF174:AI174"/>
    <mergeCell ref="B175:H175"/>
    <mergeCell ref="I175:J175"/>
    <mergeCell ref="K175:L175"/>
    <mergeCell ref="M175:N175"/>
    <mergeCell ref="O175:P175"/>
    <mergeCell ref="Q175:R175"/>
    <mergeCell ref="S175:T175"/>
    <mergeCell ref="U175:V175"/>
    <mergeCell ref="W175:X175"/>
    <mergeCell ref="Y175:Z175"/>
    <mergeCell ref="AA175:AB175"/>
    <mergeCell ref="AC175:AE175"/>
    <mergeCell ref="AF175:AI175"/>
    <mergeCell ref="B172:H172"/>
    <mergeCell ref="I172:J172"/>
    <mergeCell ref="K172:L172"/>
    <mergeCell ref="M172:N172"/>
    <mergeCell ref="O172:P172"/>
    <mergeCell ref="Q172:R172"/>
    <mergeCell ref="S172:T172"/>
    <mergeCell ref="U172:V172"/>
    <mergeCell ref="W172:X172"/>
    <mergeCell ref="Y172:Z172"/>
    <mergeCell ref="AA172:AB172"/>
    <mergeCell ref="AC172:AE172"/>
    <mergeCell ref="AF172:AI172"/>
    <mergeCell ref="B173:H173"/>
    <mergeCell ref="I173:J173"/>
    <mergeCell ref="K173:L173"/>
    <mergeCell ref="M173:N173"/>
    <mergeCell ref="O173:P173"/>
    <mergeCell ref="Q173:R173"/>
    <mergeCell ref="S173:T173"/>
    <mergeCell ref="U173:V173"/>
    <mergeCell ref="W173:X173"/>
    <mergeCell ref="Y173:Z173"/>
    <mergeCell ref="AA173:AB173"/>
    <mergeCell ref="AC173:AE173"/>
    <mergeCell ref="AF173:AI173"/>
    <mergeCell ref="B170:H170"/>
    <mergeCell ref="I170:J170"/>
    <mergeCell ref="K170:L170"/>
    <mergeCell ref="M170:N170"/>
    <mergeCell ref="O170:P170"/>
    <mergeCell ref="Q170:R170"/>
    <mergeCell ref="S170:T170"/>
    <mergeCell ref="U170:V170"/>
    <mergeCell ref="W170:X170"/>
    <mergeCell ref="Y170:Z170"/>
    <mergeCell ref="AA170:AB170"/>
    <mergeCell ref="AC170:AE170"/>
    <mergeCell ref="AF170:AI170"/>
    <mergeCell ref="B171:H171"/>
    <mergeCell ref="I171:J171"/>
    <mergeCell ref="K171:L171"/>
    <mergeCell ref="M171:N171"/>
    <mergeCell ref="O171:P171"/>
    <mergeCell ref="Q171:R171"/>
    <mergeCell ref="S171:T171"/>
    <mergeCell ref="U171:V171"/>
    <mergeCell ref="W171:X171"/>
    <mergeCell ref="Y171:Z171"/>
    <mergeCell ref="AA171:AB171"/>
    <mergeCell ref="AC171:AE171"/>
    <mergeCell ref="AF171:AI171"/>
    <mergeCell ref="B168:H168"/>
    <mergeCell ref="I168:J168"/>
    <mergeCell ref="K168:L168"/>
    <mergeCell ref="M168:N168"/>
    <mergeCell ref="O168:P168"/>
    <mergeCell ref="Q168:R168"/>
    <mergeCell ref="S168:T168"/>
    <mergeCell ref="U168:V168"/>
    <mergeCell ref="W168:X168"/>
    <mergeCell ref="AC168:AE168"/>
    <mergeCell ref="AF168:AI168"/>
    <mergeCell ref="B169:H169"/>
    <mergeCell ref="I169:J169"/>
    <mergeCell ref="K169:L169"/>
    <mergeCell ref="M169:N169"/>
    <mergeCell ref="O169:P169"/>
    <mergeCell ref="Q169:R169"/>
    <mergeCell ref="S169:T169"/>
    <mergeCell ref="U169:V169"/>
    <mergeCell ref="W169:X169"/>
    <mergeCell ref="Y169:Z169"/>
    <mergeCell ref="AA169:AB169"/>
    <mergeCell ref="AC169:AE169"/>
    <mergeCell ref="AF169:AI169"/>
    <mergeCell ref="M29:N29"/>
    <mergeCell ref="O29:P29"/>
    <mergeCell ref="Q29:R29"/>
    <mergeCell ref="B167:H167"/>
    <mergeCell ref="I167:J167"/>
    <mergeCell ref="K167:L167"/>
    <mergeCell ref="M167:N167"/>
    <mergeCell ref="O167:P167"/>
    <mergeCell ref="Q167:R167"/>
    <mergeCell ref="S167:T167"/>
    <mergeCell ref="U167:V167"/>
    <mergeCell ref="W167:X167"/>
    <mergeCell ref="Y167:Z167"/>
    <mergeCell ref="AA167:AB167"/>
    <mergeCell ref="M32:N32"/>
    <mergeCell ref="O32:P32"/>
    <mergeCell ref="W31:X31"/>
    <mergeCell ref="S32:T32"/>
    <mergeCell ref="U32:V32"/>
    <mergeCell ref="W32:X32"/>
    <mergeCell ref="Y32:Z32"/>
    <mergeCell ref="AA32:AB32"/>
    <mergeCell ref="AA36:AB36"/>
    <mergeCell ref="Y37:Z37"/>
    <mergeCell ref="S37:T37"/>
    <mergeCell ref="B37:H37"/>
    <mergeCell ref="I37:J37"/>
    <mergeCell ref="K37:L37"/>
    <mergeCell ref="M37:N37"/>
    <mergeCell ref="O37:P37"/>
    <mergeCell ref="Q37:R37"/>
    <mergeCell ref="Q39:R39"/>
    <mergeCell ref="AC27:AE27"/>
    <mergeCell ref="AF27:AI27"/>
    <mergeCell ref="I27:AB27"/>
    <mergeCell ref="AF28:AI28"/>
    <mergeCell ref="AA28:AB28"/>
    <mergeCell ref="Q32:R32"/>
    <mergeCell ref="U40:V40"/>
    <mergeCell ref="B40:H40"/>
    <mergeCell ref="B27:H27"/>
    <mergeCell ref="B28:H28"/>
    <mergeCell ref="B30:H30"/>
    <mergeCell ref="I30:J30"/>
    <mergeCell ref="K30:L30"/>
    <mergeCell ref="M30:N30"/>
    <mergeCell ref="I28:J28"/>
    <mergeCell ref="M31:N31"/>
    <mergeCell ref="O31:P31"/>
    <mergeCell ref="Q31:R31"/>
    <mergeCell ref="S31:T31"/>
    <mergeCell ref="U31:V31"/>
    <mergeCell ref="U29:V29"/>
    <mergeCell ref="O30:P30"/>
    <mergeCell ref="Q30:R30"/>
    <mergeCell ref="S30:T30"/>
    <mergeCell ref="U30:V30"/>
    <mergeCell ref="I40:J40"/>
    <mergeCell ref="K40:L40"/>
    <mergeCell ref="M40:N40"/>
    <mergeCell ref="O40:P40"/>
    <mergeCell ref="Q40:R40"/>
    <mergeCell ref="B29:H29"/>
    <mergeCell ref="I29:J29"/>
    <mergeCell ref="W40:X40"/>
    <mergeCell ref="Y40:Z40"/>
    <mergeCell ref="AA40:AB40"/>
    <mergeCell ref="AC40:AE40"/>
    <mergeCell ref="AF40:AI40"/>
    <mergeCell ref="B41:H41"/>
    <mergeCell ref="I41:J41"/>
    <mergeCell ref="K41:L41"/>
    <mergeCell ref="M41:N41"/>
    <mergeCell ref="O41:P41"/>
    <mergeCell ref="S40:T40"/>
    <mergeCell ref="AC30:AE30"/>
    <mergeCell ref="AF30:AI30"/>
    <mergeCell ref="Y28:Z28"/>
    <mergeCell ref="Y29:Z29"/>
    <mergeCell ref="AA29:AB29"/>
    <mergeCell ref="W30:X30"/>
    <mergeCell ref="Y30:Z30"/>
    <mergeCell ref="AA30:AB30"/>
    <mergeCell ref="W28:X28"/>
    <mergeCell ref="W29:X29"/>
    <mergeCell ref="AF29:AI29"/>
    <mergeCell ref="AC29:AE29"/>
    <mergeCell ref="AC28:AE28"/>
    <mergeCell ref="O28:P28"/>
    <mergeCell ref="Q28:R28"/>
    <mergeCell ref="S28:T28"/>
    <mergeCell ref="S29:T29"/>
    <mergeCell ref="U28:V28"/>
    <mergeCell ref="K28:L28"/>
    <mergeCell ref="M28:N28"/>
    <mergeCell ref="K29:L29"/>
    <mergeCell ref="W42:X42"/>
    <mergeCell ref="Y42:Z42"/>
    <mergeCell ref="AA42:AB42"/>
    <mergeCell ref="AC42:AE42"/>
    <mergeCell ref="AF42:AI42"/>
    <mergeCell ref="B43:H43"/>
    <mergeCell ref="I43:J43"/>
    <mergeCell ref="K43:L43"/>
    <mergeCell ref="M43:N43"/>
    <mergeCell ref="O43:P43"/>
    <mergeCell ref="AC41:AE41"/>
    <mergeCell ref="AF41:AI41"/>
    <mergeCell ref="B42:H42"/>
    <mergeCell ref="I42:J42"/>
    <mergeCell ref="K42:L42"/>
    <mergeCell ref="M42:N42"/>
    <mergeCell ref="O42:P42"/>
    <mergeCell ref="Q42:R42"/>
    <mergeCell ref="S42:T42"/>
    <mergeCell ref="U42:V42"/>
    <mergeCell ref="Q41:R41"/>
    <mergeCell ref="S41:T41"/>
    <mergeCell ref="U41:V41"/>
    <mergeCell ref="W41:X41"/>
    <mergeCell ref="Y41:Z41"/>
    <mergeCell ref="AA41:AB41"/>
    <mergeCell ref="W44:X44"/>
    <mergeCell ref="Y44:Z44"/>
    <mergeCell ref="AA44:AB44"/>
    <mergeCell ref="AC44:AE44"/>
    <mergeCell ref="AF44:AI44"/>
    <mergeCell ref="B45:H45"/>
    <mergeCell ref="I45:J45"/>
    <mergeCell ref="K45:L45"/>
    <mergeCell ref="M45:N45"/>
    <mergeCell ref="O45:P45"/>
    <mergeCell ref="AC43:AE43"/>
    <mergeCell ref="AF43:AI43"/>
    <mergeCell ref="B44:H44"/>
    <mergeCell ref="I44:J44"/>
    <mergeCell ref="K44:L44"/>
    <mergeCell ref="M44:N44"/>
    <mergeCell ref="O44:P44"/>
    <mergeCell ref="Q44:R44"/>
    <mergeCell ref="S44:T44"/>
    <mergeCell ref="U44:V44"/>
    <mergeCell ref="Q43:R43"/>
    <mergeCell ref="S43:T43"/>
    <mergeCell ref="U43:V43"/>
    <mergeCell ref="W43:X43"/>
    <mergeCell ref="Y43:Z43"/>
    <mergeCell ref="AA43:AB43"/>
    <mergeCell ref="W46:X46"/>
    <mergeCell ref="Y46:Z46"/>
    <mergeCell ref="AA46:AB46"/>
    <mergeCell ref="AC46:AE46"/>
    <mergeCell ref="AF46:AI46"/>
    <mergeCell ref="B47:H47"/>
    <mergeCell ref="I47:J47"/>
    <mergeCell ref="K47:L47"/>
    <mergeCell ref="M47:N47"/>
    <mergeCell ref="O47:P47"/>
    <mergeCell ref="AC45:AE45"/>
    <mergeCell ref="AF45:AI45"/>
    <mergeCell ref="B46:H46"/>
    <mergeCell ref="I46:J46"/>
    <mergeCell ref="K46:L46"/>
    <mergeCell ref="M46:N46"/>
    <mergeCell ref="O46:P46"/>
    <mergeCell ref="Q46:R46"/>
    <mergeCell ref="S46:T46"/>
    <mergeCell ref="U46:V46"/>
    <mergeCell ref="Q45:R45"/>
    <mergeCell ref="S45:T45"/>
    <mergeCell ref="U45:V45"/>
    <mergeCell ref="W45:X45"/>
    <mergeCell ref="Y45:Z45"/>
    <mergeCell ref="AA45:AB45"/>
    <mergeCell ref="W48:X48"/>
    <mergeCell ref="Y48:Z48"/>
    <mergeCell ref="AA48:AB48"/>
    <mergeCell ref="AC48:AE48"/>
    <mergeCell ref="AF48:AI48"/>
    <mergeCell ref="B49:H49"/>
    <mergeCell ref="I49:J49"/>
    <mergeCell ref="K49:L49"/>
    <mergeCell ref="M49:N49"/>
    <mergeCell ref="O49:P49"/>
    <mergeCell ref="AC47:AE47"/>
    <mergeCell ref="AF47:AI47"/>
    <mergeCell ref="B48:H48"/>
    <mergeCell ref="I48:J48"/>
    <mergeCell ref="K48:L48"/>
    <mergeCell ref="M48:N48"/>
    <mergeCell ref="O48:P48"/>
    <mergeCell ref="Q48:R48"/>
    <mergeCell ref="S48:T48"/>
    <mergeCell ref="U48:V48"/>
    <mergeCell ref="Q47:R47"/>
    <mergeCell ref="S47:T47"/>
    <mergeCell ref="U47:V47"/>
    <mergeCell ref="W47:X47"/>
    <mergeCell ref="Y47:Z47"/>
    <mergeCell ref="AA47:AB47"/>
    <mergeCell ref="W50:X50"/>
    <mergeCell ref="Y50:Z50"/>
    <mergeCell ref="AA50:AB50"/>
    <mergeCell ref="AC50:AE50"/>
    <mergeCell ref="AF50:AI50"/>
    <mergeCell ref="B51:H51"/>
    <mergeCell ref="I51:J51"/>
    <mergeCell ref="K51:L51"/>
    <mergeCell ref="M51:N51"/>
    <mergeCell ref="O51:P51"/>
    <mergeCell ref="AC49:AE49"/>
    <mergeCell ref="AF49:AI49"/>
    <mergeCell ref="B50:H50"/>
    <mergeCell ref="I50:J50"/>
    <mergeCell ref="K50:L50"/>
    <mergeCell ref="M50:N50"/>
    <mergeCell ref="O50:P50"/>
    <mergeCell ref="Q50:R50"/>
    <mergeCell ref="S50:T50"/>
    <mergeCell ref="U50:V50"/>
    <mergeCell ref="Q49:R49"/>
    <mergeCell ref="S49:T49"/>
    <mergeCell ref="U49:V49"/>
    <mergeCell ref="W49:X49"/>
    <mergeCell ref="Y49:Z49"/>
    <mergeCell ref="AA49:AB49"/>
    <mergeCell ref="W52:X52"/>
    <mergeCell ref="Y52:Z52"/>
    <mergeCell ref="AA52:AB52"/>
    <mergeCell ref="AC52:AE52"/>
    <mergeCell ref="AF52:AI52"/>
    <mergeCell ref="B53:H53"/>
    <mergeCell ref="I53:J53"/>
    <mergeCell ref="K53:L53"/>
    <mergeCell ref="M53:N53"/>
    <mergeCell ref="O53:P53"/>
    <mergeCell ref="AC51:AE51"/>
    <mergeCell ref="AF51:AI51"/>
    <mergeCell ref="B52:H52"/>
    <mergeCell ref="I52:J52"/>
    <mergeCell ref="K52:L52"/>
    <mergeCell ref="M52:N52"/>
    <mergeCell ref="O52:P52"/>
    <mergeCell ref="Q52:R52"/>
    <mergeCell ref="S52:T52"/>
    <mergeCell ref="U52:V52"/>
    <mergeCell ref="Q51:R51"/>
    <mergeCell ref="S51:T51"/>
    <mergeCell ref="U51:V51"/>
    <mergeCell ref="W51:X51"/>
    <mergeCell ref="Y51:Z51"/>
    <mergeCell ref="AA51:AB51"/>
    <mergeCell ref="W54:X54"/>
    <mergeCell ref="Y54:Z54"/>
    <mergeCell ref="AA54:AB54"/>
    <mergeCell ref="AC54:AE54"/>
    <mergeCell ref="AF54:AI54"/>
    <mergeCell ref="B55:H55"/>
    <mergeCell ref="I55:J55"/>
    <mergeCell ref="K55:L55"/>
    <mergeCell ref="M55:N55"/>
    <mergeCell ref="O55:P55"/>
    <mergeCell ref="AA56:AB56"/>
    <mergeCell ref="AC56:AE56"/>
    <mergeCell ref="AC53:AE53"/>
    <mergeCell ref="AF53:AI53"/>
    <mergeCell ref="B54:H54"/>
    <mergeCell ref="I54:J54"/>
    <mergeCell ref="K54:L54"/>
    <mergeCell ref="M54:N54"/>
    <mergeCell ref="O54:P54"/>
    <mergeCell ref="Q54:R54"/>
    <mergeCell ref="S54:T54"/>
    <mergeCell ref="U54:V54"/>
    <mergeCell ref="Q53:R53"/>
    <mergeCell ref="S53:T53"/>
    <mergeCell ref="U53:V53"/>
    <mergeCell ref="W53:X53"/>
    <mergeCell ref="Y53:Z53"/>
    <mergeCell ref="AA53:AB53"/>
    <mergeCell ref="AF56:AI56"/>
    <mergeCell ref="O57:P57"/>
    <mergeCell ref="Y57:Z57"/>
    <mergeCell ref="AA57:AB57"/>
    <mergeCell ref="W56:X56"/>
    <mergeCell ref="Y56:Z56"/>
    <mergeCell ref="AC55:AE55"/>
    <mergeCell ref="AF55:AI55"/>
    <mergeCell ref="B56:H56"/>
    <mergeCell ref="I56:J56"/>
    <mergeCell ref="K56:L56"/>
    <mergeCell ref="M56:N56"/>
    <mergeCell ref="O56:P56"/>
    <mergeCell ref="Q56:R56"/>
    <mergeCell ref="S56:T56"/>
    <mergeCell ref="U56:V56"/>
    <mergeCell ref="Q55:R55"/>
    <mergeCell ref="S55:T55"/>
    <mergeCell ref="U55:V55"/>
    <mergeCell ref="W55:X55"/>
    <mergeCell ref="Y55:Z55"/>
    <mergeCell ref="AA55:AB55"/>
    <mergeCell ref="W64:X64"/>
    <mergeCell ref="Y64:Z64"/>
    <mergeCell ref="AA64:AB64"/>
    <mergeCell ref="AC64:AE64"/>
    <mergeCell ref="AF64:AI64"/>
    <mergeCell ref="B65:H65"/>
    <mergeCell ref="I65:J65"/>
    <mergeCell ref="K65:L65"/>
    <mergeCell ref="M65:N65"/>
    <mergeCell ref="O65:P65"/>
    <mergeCell ref="U57:V57"/>
    <mergeCell ref="W57:X57"/>
    <mergeCell ref="B64:H64"/>
    <mergeCell ref="I64:J64"/>
    <mergeCell ref="K64:L64"/>
    <mergeCell ref="M64:N64"/>
    <mergeCell ref="O64:P64"/>
    <mergeCell ref="Q64:R64"/>
    <mergeCell ref="S64:T64"/>
    <mergeCell ref="U64:V64"/>
    <mergeCell ref="AC57:AE57"/>
    <mergeCell ref="AF57:AI57"/>
    <mergeCell ref="B63:H63"/>
    <mergeCell ref="I63:AB63"/>
    <mergeCell ref="AC63:AE63"/>
    <mergeCell ref="AF63:AI63"/>
    <mergeCell ref="Q57:R57"/>
    <mergeCell ref="S57:T57"/>
    <mergeCell ref="B57:H57"/>
    <mergeCell ref="I57:J57"/>
    <mergeCell ref="K57:L57"/>
    <mergeCell ref="M57:N57"/>
    <mergeCell ref="W66:X66"/>
    <mergeCell ref="Y66:Z66"/>
    <mergeCell ref="AA66:AB66"/>
    <mergeCell ref="AC66:AE66"/>
    <mergeCell ref="AF66:AI66"/>
    <mergeCell ref="B67:H67"/>
    <mergeCell ref="I67:J67"/>
    <mergeCell ref="K67:L67"/>
    <mergeCell ref="M67:N67"/>
    <mergeCell ref="O67:P67"/>
    <mergeCell ref="AC65:AE65"/>
    <mergeCell ref="AF65:AI65"/>
    <mergeCell ref="B66:H66"/>
    <mergeCell ref="I66:J66"/>
    <mergeCell ref="K66:L66"/>
    <mergeCell ref="M66:N66"/>
    <mergeCell ref="O66:P66"/>
    <mergeCell ref="Q66:R66"/>
    <mergeCell ref="S66:T66"/>
    <mergeCell ref="U66:V66"/>
    <mergeCell ref="Q65:R65"/>
    <mergeCell ref="S65:T65"/>
    <mergeCell ref="U65:V65"/>
    <mergeCell ref="W65:X65"/>
    <mergeCell ref="Y65:Z65"/>
    <mergeCell ref="AA65:AB65"/>
    <mergeCell ref="W68:X68"/>
    <mergeCell ref="Y68:Z68"/>
    <mergeCell ref="AA68:AB68"/>
    <mergeCell ref="AC68:AE68"/>
    <mergeCell ref="AF68:AI68"/>
    <mergeCell ref="B69:H69"/>
    <mergeCell ref="I69:J69"/>
    <mergeCell ref="K69:L69"/>
    <mergeCell ref="M69:N69"/>
    <mergeCell ref="O69:P69"/>
    <mergeCell ref="AC67:AE67"/>
    <mergeCell ref="AF67:AI67"/>
    <mergeCell ref="B68:H68"/>
    <mergeCell ref="I68:J68"/>
    <mergeCell ref="K68:L68"/>
    <mergeCell ref="M68:N68"/>
    <mergeCell ref="O68:P68"/>
    <mergeCell ref="Q68:R68"/>
    <mergeCell ref="S68:T68"/>
    <mergeCell ref="U68:V68"/>
    <mergeCell ref="Q67:R67"/>
    <mergeCell ref="S67:T67"/>
    <mergeCell ref="U67:V67"/>
    <mergeCell ref="W67:X67"/>
    <mergeCell ref="Y67:Z67"/>
    <mergeCell ref="AA67:AB67"/>
    <mergeCell ref="W70:X70"/>
    <mergeCell ref="Y70:Z70"/>
    <mergeCell ref="AA70:AB70"/>
    <mergeCell ref="AC70:AE70"/>
    <mergeCell ref="AF70:AI70"/>
    <mergeCell ref="B71:H71"/>
    <mergeCell ref="I71:J71"/>
    <mergeCell ref="K71:L71"/>
    <mergeCell ref="M71:N71"/>
    <mergeCell ref="O71:P71"/>
    <mergeCell ref="AC69:AE69"/>
    <mergeCell ref="AF69:AI69"/>
    <mergeCell ref="B70:H70"/>
    <mergeCell ref="I70:J70"/>
    <mergeCell ref="K70:L70"/>
    <mergeCell ref="M70:N70"/>
    <mergeCell ref="O70:P70"/>
    <mergeCell ref="Q70:R70"/>
    <mergeCell ref="S70:T70"/>
    <mergeCell ref="U70:V70"/>
    <mergeCell ref="Q69:R69"/>
    <mergeCell ref="S69:T69"/>
    <mergeCell ref="U69:V69"/>
    <mergeCell ref="W69:X69"/>
    <mergeCell ref="Y69:Z69"/>
    <mergeCell ref="AA69:AB69"/>
    <mergeCell ref="W72:X72"/>
    <mergeCell ref="Y72:Z72"/>
    <mergeCell ref="AA72:AB72"/>
    <mergeCell ref="AC72:AE72"/>
    <mergeCell ref="AF72:AI72"/>
    <mergeCell ref="B73:H73"/>
    <mergeCell ref="I73:J73"/>
    <mergeCell ref="K73:L73"/>
    <mergeCell ref="M73:N73"/>
    <mergeCell ref="O73:P73"/>
    <mergeCell ref="AC71:AE71"/>
    <mergeCell ref="AF71:AI71"/>
    <mergeCell ref="B72:H72"/>
    <mergeCell ref="I72:J72"/>
    <mergeCell ref="K72:L72"/>
    <mergeCell ref="M72:N72"/>
    <mergeCell ref="O72:P72"/>
    <mergeCell ref="Q72:R72"/>
    <mergeCell ref="S72:T72"/>
    <mergeCell ref="U72:V72"/>
    <mergeCell ref="Q71:R71"/>
    <mergeCell ref="S71:T71"/>
    <mergeCell ref="U71:V71"/>
    <mergeCell ref="W71:X71"/>
    <mergeCell ref="Y71:Z71"/>
    <mergeCell ref="AA71:AB71"/>
    <mergeCell ref="W74:X74"/>
    <mergeCell ref="Y74:Z74"/>
    <mergeCell ref="AA74:AB74"/>
    <mergeCell ref="AC74:AE74"/>
    <mergeCell ref="AF74:AI74"/>
    <mergeCell ref="B75:H75"/>
    <mergeCell ref="I75:J75"/>
    <mergeCell ref="K75:L75"/>
    <mergeCell ref="M75:N75"/>
    <mergeCell ref="O75:P75"/>
    <mergeCell ref="AC73:AE73"/>
    <mergeCell ref="AF73:AI73"/>
    <mergeCell ref="B74:H74"/>
    <mergeCell ref="I74:J74"/>
    <mergeCell ref="K74:L74"/>
    <mergeCell ref="M74:N74"/>
    <mergeCell ref="O74:P74"/>
    <mergeCell ref="Q74:R74"/>
    <mergeCell ref="S74:T74"/>
    <mergeCell ref="U74:V74"/>
    <mergeCell ref="Q73:R73"/>
    <mergeCell ref="S73:T73"/>
    <mergeCell ref="U73:V73"/>
    <mergeCell ref="W73:X73"/>
    <mergeCell ref="Y73:Z73"/>
    <mergeCell ref="AA73:AB73"/>
    <mergeCell ref="W76:X76"/>
    <mergeCell ref="Y76:Z76"/>
    <mergeCell ref="AA76:AB76"/>
    <mergeCell ref="AC76:AE76"/>
    <mergeCell ref="AF76:AI76"/>
    <mergeCell ref="B77:H77"/>
    <mergeCell ref="I77:J77"/>
    <mergeCell ref="K77:L77"/>
    <mergeCell ref="M77:N77"/>
    <mergeCell ref="O77:P77"/>
    <mergeCell ref="AC75:AE75"/>
    <mergeCell ref="AF75:AI75"/>
    <mergeCell ref="B76:H76"/>
    <mergeCell ref="I76:J76"/>
    <mergeCell ref="K76:L76"/>
    <mergeCell ref="M76:N76"/>
    <mergeCell ref="O76:P76"/>
    <mergeCell ref="Q76:R76"/>
    <mergeCell ref="S76:T76"/>
    <mergeCell ref="U76:V76"/>
    <mergeCell ref="Q75:R75"/>
    <mergeCell ref="S75:T75"/>
    <mergeCell ref="U75:V75"/>
    <mergeCell ref="W75:X75"/>
    <mergeCell ref="Y75:Z75"/>
    <mergeCell ref="AA75:AB75"/>
    <mergeCell ref="W78:X78"/>
    <mergeCell ref="Y78:Z78"/>
    <mergeCell ref="AA78:AB78"/>
    <mergeCell ref="AC78:AE78"/>
    <mergeCell ref="AF78:AI78"/>
    <mergeCell ref="B79:H79"/>
    <mergeCell ref="I79:J79"/>
    <mergeCell ref="K79:L79"/>
    <mergeCell ref="M79:N79"/>
    <mergeCell ref="O79:P79"/>
    <mergeCell ref="AC77:AE77"/>
    <mergeCell ref="AF77:AI77"/>
    <mergeCell ref="B78:H78"/>
    <mergeCell ref="I78:J78"/>
    <mergeCell ref="K78:L78"/>
    <mergeCell ref="M78:N78"/>
    <mergeCell ref="O78:P78"/>
    <mergeCell ref="Q78:R78"/>
    <mergeCell ref="S78:T78"/>
    <mergeCell ref="U78:V78"/>
    <mergeCell ref="Q77:R77"/>
    <mergeCell ref="S77:T77"/>
    <mergeCell ref="U77:V77"/>
    <mergeCell ref="W77:X77"/>
    <mergeCell ref="Y77:Z77"/>
    <mergeCell ref="AA77:AB77"/>
    <mergeCell ref="W80:X80"/>
    <mergeCell ref="Y80:Z80"/>
    <mergeCell ref="AA80:AB80"/>
    <mergeCell ref="AC80:AE80"/>
    <mergeCell ref="AF80:AI80"/>
    <mergeCell ref="B81:H81"/>
    <mergeCell ref="I81:J81"/>
    <mergeCell ref="K81:L81"/>
    <mergeCell ref="M81:N81"/>
    <mergeCell ref="O81:P81"/>
    <mergeCell ref="AC79:AE79"/>
    <mergeCell ref="AF79:AI79"/>
    <mergeCell ref="B80:H80"/>
    <mergeCell ref="I80:J80"/>
    <mergeCell ref="K80:L80"/>
    <mergeCell ref="M80:N80"/>
    <mergeCell ref="O80:P80"/>
    <mergeCell ref="Q80:R80"/>
    <mergeCell ref="S80:T80"/>
    <mergeCell ref="U80:V80"/>
    <mergeCell ref="Q79:R79"/>
    <mergeCell ref="S79:T79"/>
    <mergeCell ref="U79:V79"/>
    <mergeCell ref="W79:X79"/>
    <mergeCell ref="Y79:Z79"/>
    <mergeCell ref="AA79:AB79"/>
    <mergeCell ref="W82:X82"/>
    <mergeCell ref="Y82:Z82"/>
    <mergeCell ref="AA82:AB82"/>
    <mergeCell ref="AC82:AE82"/>
    <mergeCell ref="AF82:AI82"/>
    <mergeCell ref="B83:H83"/>
    <mergeCell ref="I83:J83"/>
    <mergeCell ref="K83:L83"/>
    <mergeCell ref="M83:N83"/>
    <mergeCell ref="O83:P83"/>
    <mergeCell ref="AC81:AE81"/>
    <mergeCell ref="AF81:AI81"/>
    <mergeCell ref="B82:H82"/>
    <mergeCell ref="I82:J82"/>
    <mergeCell ref="K82:L82"/>
    <mergeCell ref="M82:N82"/>
    <mergeCell ref="O82:P82"/>
    <mergeCell ref="Q82:R82"/>
    <mergeCell ref="S82:T82"/>
    <mergeCell ref="U82:V82"/>
    <mergeCell ref="Q81:R81"/>
    <mergeCell ref="S81:T81"/>
    <mergeCell ref="U81:V81"/>
    <mergeCell ref="W81:X81"/>
    <mergeCell ref="Y81:Z81"/>
    <mergeCell ref="AA81:AB81"/>
    <mergeCell ref="W84:X84"/>
    <mergeCell ref="Y84:Z84"/>
    <mergeCell ref="AA84:AB84"/>
    <mergeCell ref="AC84:AE84"/>
    <mergeCell ref="AF84:AI84"/>
    <mergeCell ref="B85:H85"/>
    <mergeCell ref="I85:J85"/>
    <mergeCell ref="K85:L85"/>
    <mergeCell ref="M85:N85"/>
    <mergeCell ref="O85:P85"/>
    <mergeCell ref="AC83:AE83"/>
    <mergeCell ref="AF83:AI83"/>
    <mergeCell ref="B84:H84"/>
    <mergeCell ref="I84:J84"/>
    <mergeCell ref="K84:L84"/>
    <mergeCell ref="M84:N84"/>
    <mergeCell ref="O84:P84"/>
    <mergeCell ref="Q84:R84"/>
    <mergeCell ref="S84:T84"/>
    <mergeCell ref="U84:V84"/>
    <mergeCell ref="Q83:R83"/>
    <mergeCell ref="S83:T83"/>
    <mergeCell ref="U83:V83"/>
    <mergeCell ref="W83:X83"/>
    <mergeCell ref="Y83:Z83"/>
    <mergeCell ref="AA83:AB83"/>
    <mergeCell ref="W86:X86"/>
    <mergeCell ref="Y86:Z86"/>
    <mergeCell ref="AA86:AB86"/>
    <mergeCell ref="AC86:AE86"/>
    <mergeCell ref="AF86:AI86"/>
    <mergeCell ref="B87:H87"/>
    <mergeCell ref="I87:J87"/>
    <mergeCell ref="K87:L87"/>
    <mergeCell ref="M87:N87"/>
    <mergeCell ref="O87:P87"/>
    <mergeCell ref="AC85:AE85"/>
    <mergeCell ref="AF85:AI85"/>
    <mergeCell ref="B86:H86"/>
    <mergeCell ref="I86:J86"/>
    <mergeCell ref="K86:L86"/>
    <mergeCell ref="M86:N86"/>
    <mergeCell ref="O86:P86"/>
    <mergeCell ref="Q86:R86"/>
    <mergeCell ref="S86:T86"/>
    <mergeCell ref="U86:V86"/>
    <mergeCell ref="Q85:R85"/>
    <mergeCell ref="S85:T85"/>
    <mergeCell ref="U85:V85"/>
    <mergeCell ref="W85:X85"/>
    <mergeCell ref="Y85:Z85"/>
    <mergeCell ref="AA85:AB85"/>
    <mergeCell ref="W88:X88"/>
    <mergeCell ref="Y88:Z88"/>
    <mergeCell ref="AA88:AB88"/>
    <mergeCell ref="AC88:AE88"/>
    <mergeCell ref="AF88:AI88"/>
    <mergeCell ref="B89:H89"/>
    <mergeCell ref="I89:J89"/>
    <mergeCell ref="K89:L89"/>
    <mergeCell ref="M89:N89"/>
    <mergeCell ref="O89:P89"/>
    <mergeCell ref="AC87:AE87"/>
    <mergeCell ref="AF87:AI87"/>
    <mergeCell ref="B88:H88"/>
    <mergeCell ref="I88:J88"/>
    <mergeCell ref="K88:L88"/>
    <mergeCell ref="M88:N88"/>
    <mergeCell ref="O88:P88"/>
    <mergeCell ref="Q88:R88"/>
    <mergeCell ref="S88:T88"/>
    <mergeCell ref="U88:V88"/>
    <mergeCell ref="Q87:R87"/>
    <mergeCell ref="S87:T87"/>
    <mergeCell ref="U87:V87"/>
    <mergeCell ref="W87:X87"/>
    <mergeCell ref="Y87:Z87"/>
    <mergeCell ref="AA87:AB87"/>
    <mergeCell ref="W90:X90"/>
    <mergeCell ref="Y90:Z90"/>
    <mergeCell ref="AA90:AB90"/>
    <mergeCell ref="AC90:AE90"/>
    <mergeCell ref="AF90:AI90"/>
    <mergeCell ref="B91:H91"/>
    <mergeCell ref="I91:J91"/>
    <mergeCell ref="K91:L91"/>
    <mergeCell ref="M91:N91"/>
    <mergeCell ref="O91:P91"/>
    <mergeCell ref="AC89:AE89"/>
    <mergeCell ref="AF89:AI89"/>
    <mergeCell ref="B90:H90"/>
    <mergeCell ref="I90:J90"/>
    <mergeCell ref="K90:L90"/>
    <mergeCell ref="M90:N90"/>
    <mergeCell ref="O90:P90"/>
    <mergeCell ref="Q90:R90"/>
    <mergeCell ref="S90:T90"/>
    <mergeCell ref="U90:V90"/>
    <mergeCell ref="Q89:R89"/>
    <mergeCell ref="S89:T89"/>
    <mergeCell ref="U89:V89"/>
    <mergeCell ref="W89:X89"/>
    <mergeCell ref="Y89:Z89"/>
    <mergeCell ref="AA89:AB89"/>
    <mergeCell ref="B93:H93"/>
    <mergeCell ref="I93:J93"/>
    <mergeCell ref="K93:L93"/>
    <mergeCell ref="M93:N93"/>
    <mergeCell ref="O93:P93"/>
    <mergeCell ref="Y93:Z93"/>
    <mergeCell ref="AA93:AB93"/>
    <mergeCell ref="AC93:AE93"/>
    <mergeCell ref="AF93:AI93"/>
    <mergeCell ref="AC91:AE91"/>
    <mergeCell ref="AF91:AI91"/>
    <mergeCell ref="B92:H92"/>
    <mergeCell ref="I92:J92"/>
    <mergeCell ref="K92:L92"/>
    <mergeCell ref="M92:N92"/>
    <mergeCell ref="O92:P92"/>
    <mergeCell ref="Q92:R92"/>
    <mergeCell ref="S92:T92"/>
    <mergeCell ref="U92:V92"/>
    <mergeCell ref="Q91:R91"/>
    <mergeCell ref="S91:T91"/>
    <mergeCell ref="U91:V91"/>
    <mergeCell ref="W91:X91"/>
    <mergeCell ref="Y91:Z91"/>
    <mergeCell ref="AA91:AB91"/>
    <mergeCell ref="Y103:Z103"/>
    <mergeCell ref="AF97:AI97"/>
    <mergeCell ref="AC97:AE97"/>
    <mergeCell ref="AA97:AB97"/>
    <mergeCell ref="Y97:Z97"/>
    <mergeCell ref="Y98:Z98"/>
    <mergeCell ref="AA98:AB98"/>
    <mergeCell ref="Q95:R95"/>
    <mergeCell ref="Q96:R96"/>
    <mergeCell ref="W92:X92"/>
    <mergeCell ref="Y92:Z92"/>
    <mergeCell ref="AA92:AB92"/>
    <mergeCell ref="AC92:AE92"/>
    <mergeCell ref="Q93:R93"/>
    <mergeCell ref="S93:T93"/>
    <mergeCell ref="U93:V93"/>
    <mergeCell ref="W93:X93"/>
    <mergeCell ref="AF92:AI92"/>
    <mergeCell ref="AC98:AE98"/>
    <mergeCell ref="AF98:AI98"/>
    <mergeCell ref="Q94:R94"/>
    <mergeCell ref="AA99:AB99"/>
    <mergeCell ref="W100:X100"/>
    <mergeCell ref="AA100:AB100"/>
    <mergeCell ref="AC101:AE101"/>
    <mergeCell ref="AF101:AI101"/>
    <mergeCell ref="Y100:Z100"/>
    <mergeCell ref="B99:H99"/>
    <mergeCell ref="I99:J99"/>
    <mergeCell ref="K99:L99"/>
    <mergeCell ref="M99:N99"/>
    <mergeCell ref="O99:P99"/>
    <mergeCell ref="AF99:AI99"/>
    <mergeCell ref="AC99:AE99"/>
    <mergeCell ref="Y99:Z99"/>
    <mergeCell ref="O102:P102"/>
    <mergeCell ref="M102:N102"/>
    <mergeCell ref="S98:T98"/>
    <mergeCell ref="U98:V98"/>
    <mergeCell ref="W98:X98"/>
    <mergeCell ref="W97:X97"/>
    <mergeCell ref="U97:V97"/>
    <mergeCell ref="S97:T97"/>
    <mergeCell ref="K102:L102"/>
    <mergeCell ref="K97:L97"/>
    <mergeCell ref="Q99:R99"/>
    <mergeCell ref="Q100:R100"/>
    <mergeCell ref="I102:J102"/>
    <mergeCell ref="B102:H102"/>
    <mergeCell ref="Q97:R97"/>
    <mergeCell ref="O97:P97"/>
    <mergeCell ref="M97:N97"/>
    <mergeCell ref="Q102:R102"/>
    <mergeCell ref="AF102:AI102"/>
    <mergeCell ref="AC102:AE102"/>
    <mergeCell ref="AA102:AB102"/>
    <mergeCell ref="Y102:Z102"/>
    <mergeCell ref="B98:H98"/>
    <mergeCell ref="I98:J98"/>
    <mergeCell ref="K94:L94"/>
    <mergeCell ref="I94:J94"/>
    <mergeCell ref="B94:H94"/>
    <mergeCell ref="K95:L95"/>
    <mergeCell ref="I95:J95"/>
    <mergeCell ref="B95:H95"/>
    <mergeCell ref="AF94:AI94"/>
    <mergeCell ref="AC94:AE94"/>
    <mergeCell ref="AA94:AB94"/>
    <mergeCell ref="Y94:Z94"/>
    <mergeCell ref="W94:X94"/>
    <mergeCell ref="U94:V94"/>
    <mergeCell ref="S94:T94"/>
    <mergeCell ref="O96:P96"/>
    <mergeCell ref="AF95:AI95"/>
    <mergeCell ref="AC95:AE95"/>
    <mergeCell ref="AA95:AB95"/>
    <mergeCell ref="Y95:Z95"/>
    <mergeCell ref="W95:X95"/>
    <mergeCell ref="O95:P95"/>
    <mergeCell ref="AF96:AI96"/>
    <mergeCell ref="AC96:AE96"/>
    <mergeCell ref="AA96:AB96"/>
    <mergeCell ref="Y96:Z96"/>
    <mergeCell ref="W96:X96"/>
    <mergeCell ref="S95:T95"/>
    <mergeCell ref="U95:V95"/>
    <mergeCell ref="U96:V96"/>
    <mergeCell ref="S96:T96"/>
    <mergeCell ref="O94:P94"/>
    <mergeCell ref="M94:N94"/>
    <mergeCell ref="K98:L98"/>
    <mergeCell ref="M98:N98"/>
    <mergeCell ref="O98:P98"/>
    <mergeCell ref="Q98:R98"/>
    <mergeCell ref="M95:N95"/>
    <mergeCell ref="O104:P104"/>
    <mergeCell ref="Q104:R104"/>
    <mergeCell ref="S104:T104"/>
    <mergeCell ref="U104:V104"/>
    <mergeCell ref="W104:X104"/>
    <mergeCell ref="S99:T99"/>
    <mergeCell ref="U99:V99"/>
    <mergeCell ref="W99:X99"/>
    <mergeCell ref="S101:T101"/>
    <mergeCell ref="B104:H104"/>
    <mergeCell ref="I104:J104"/>
    <mergeCell ref="K104:L104"/>
    <mergeCell ref="M104:N104"/>
    <mergeCell ref="I96:J96"/>
    <mergeCell ref="B96:H96"/>
    <mergeCell ref="M96:N96"/>
    <mergeCell ref="K96:L96"/>
    <mergeCell ref="I97:J97"/>
    <mergeCell ref="B97:H97"/>
    <mergeCell ref="K103:L103"/>
    <mergeCell ref="I103:J103"/>
    <mergeCell ref="B103:H103"/>
    <mergeCell ref="W102:X102"/>
    <mergeCell ref="U102:V102"/>
    <mergeCell ref="S102:T102"/>
    <mergeCell ref="B100:H100"/>
    <mergeCell ref="I100:J100"/>
    <mergeCell ref="B106:H106"/>
    <mergeCell ref="I106:J106"/>
    <mergeCell ref="K106:L106"/>
    <mergeCell ref="M106:N106"/>
    <mergeCell ref="O106:P106"/>
    <mergeCell ref="S106:T106"/>
    <mergeCell ref="AF107:AI107"/>
    <mergeCell ref="AC106:AE106"/>
    <mergeCell ref="B105:H105"/>
    <mergeCell ref="I105:J105"/>
    <mergeCell ref="K105:L105"/>
    <mergeCell ref="M105:N105"/>
    <mergeCell ref="O105:P105"/>
    <mergeCell ref="Q105:R105"/>
    <mergeCell ref="S105:T105"/>
    <mergeCell ref="U105:V105"/>
    <mergeCell ref="U107:V107"/>
    <mergeCell ref="Q106:R106"/>
    <mergeCell ref="Y107:Z107"/>
    <mergeCell ref="AA107:AB107"/>
    <mergeCell ref="AC107:AE107"/>
    <mergeCell ref="Y106:Z106"/>
    <mergeCell ref="M107:N107"/>
    <mergeCell ref="O107:P107"/>
    <mergeCell ref="W105:X105"/>
    <mergeCell ref="O103:P103"/>
    <mergeCell ref="M103:N103"/>
    <mergeCell ref="AF103:AI103"/>
    <mergeCell ref="AC103:AE103"/>
    <mergeCell ref="AA103:AB103"/>
    <mergeCell ref="AC114:AE114"/>
    <mergeCell ref="AF114:AI114"/>
    <mergeCell ref="W107:X107"/>
    <mergeCell ref="Q101:R101"/>
    <mergeCell ref="U101:V101"/>
    <mergeCell ref="AC100:AE100"/>
    <mergeCell ref="AF100:AI100"/>
    <mergeCell ref="B101:H101"/>
    <mergeCell ref="I101:J101"/>
    <mergeCell ref="K101:L101"/>
    <mergeCell ref="M101:N101"/>
    <mergeCell ref="O101:P101"/>
    <mergeCell ref="W101:X101"/>
    <mergeCell ref="Y101:Z101"/>
    <mergeCell ref="AA101:AB101"/>
    <mergeCell ref="AA106:AB106"/>
    <mergeCell ref="U106:V106"/>
    <mergeCell ref="Q107:R107"/>
    <mergeCell ref="S107:T107"/>
    <mergeCell ref="Y104:Z104"/>
    <mergeCell ref="AA104:AB104"/>
    <mergeCell ref="AC104:AE104"/>
    <mergeCell ref="AF104:AI104"/>
    <mergeCell ref="W103:X103"/>
    <mergeCell ref="U103:V103"/>
    <mergeCell ref="S103:T103"/>
    <mergeCell ref="Q103:R103"/>
    <mergeCell ref="K100:L100"/>
    <mergeCell ref="M100:N100"/>
    <mergeCell ref="O100:P100"/>
    <mergeCell ref="S100:T100"/>
    <mergeCell ref="U100:V100"/>
    <mergeCell ref="W115:X115"/>
    <mergeCell ref="Y115:Z115"/>
    <mergeCell ref="AA115:AB115"/>
    <mergeCell ref="AC115:AE115"/>
    <mergeCell ref="AF115:AI115"/>
    <mergeCell ref="B116:H116"/>
    <mergeCell ref="I116:J116"/>
    <mergeCell ref="K116:L116"/>
    <mergeCell ref="M116:N116"/>
    <mergeCell ref="O116:P116"/>
    <mergeCell ref="Y105:Z105"/>
    <mergeCell ref="AA105:AB105"/>
    <mergeCell ref="B115:H115"/>
    <mergeCell ref="I115:J115"/>
    <mergeCell ref="K115:L115"/>
    <mergeCell ref="M115:N115"/>
    <mergeCell ref="O115:P115"/>
    <mergeCell ref="Q115:R115"/>
    <mergeCell ref="S115:T115"/>
    <mergeCell ref="U115:V115"/>
    <mergeCell ref="AF106:AI106"/>
    <mergeCell ref="AC105:AE105"/>
    <mergeCell ref="AF105:AI105"/>
    <mergeCell ref="W106:X106"/>
    <mergeCell ref="B107:H107"/>
    <mergeCell ref="I107:J107"/>
    <mergeCell ref="K107:L107"/>
    <mergeCell ref="B114:H114"/>
    <mergeCell ref="I114:AB114"/>
    <mergeCell ref="W117:X117"/>
    <mergeCell ref="Y117:Z117"/>
    <mergeCell ref="AA117:AB117"/>
    <mergeCell ref="AC117:AE117"/>
    <mergeCell ref="AF117:AI117"/>
    <mergeCell ref="B118:H118"/>
    <mergeCell ref="I118:J118"/>
    <mergeCell ref="K118:L118"/>
    <mergeCell ref="M118:N118"/>
    <mergeCell ref="O118:P118"/>
    <mergeCell ref="AC116:AE116"/>
    <mergeCell ref="AF116:AI116"/>
    <mergeCell ref="B117:H117"/>
    <mergeCell ref="I117:J117"/>
    <mergeCell ref="K117:L117"/>
    <mergeCell ref="M117:N117"/>
    <mergeCell ref="O117:P117"/>
    <mergeCell ref="Q117:R117"/>
    <mergeCell ref="S117:T117"/>
    <mergeCell ref="U117:V117"/>
    <mergeCell ref="Q116:R116"/>
    <mergeCell ref="S116:T116"/>
    <mergeCell ref="U116:V116"/>
    <mergeCell ref="W116:X116"/>
    <mergeCell ref="Y116:Z116"/>
    <mergeCell ref="AA116:AB116"/>
    <mergeCell ref="W119:X119"/>
    <mergeCell ref="Y119:Z119"/>
    <mergeCell ref="AA119:AB119"/>
    <mergeCell ref="AC119:AE119"/>
    <mergeCell ref="AF119:AI119"/>
    <mergeCell ref="B120:H120"/>
    <mergeCell ref="I120:J120"/>
    <mergeCell ref="K120:L120"/>
    <mergeCell ref="M120:N120"/>
    <mergeCell ref="O120:P120"/>
    <mergeCell ref="AC118:AE118"/>
    <mergeCell ref="AF118:AI118"/>
    <mergeCell ref="B119:H119"/>
    <mergeCell ref="I119:J119"/>
    <mergeCell ref="K119:L119"/>
    <mergeCell ref="M119:N119"/>
    <mergeCell ref="O119:P119"/>
    <mergeCell ref="Q119:R119"/>
    <mergeCell ref="S119:T119"/>
    <mergeCell ref="U119:V119"/>
    <mergeCell ref="Q118:R118"/>
    <mergeCell ref="S118:T118"/>
    <mergeCell ref="U118:V118"/>
    <mergeCell ref="W118:X118"/>
    <mergeCell ref="Y118:Z118"/>
    <mergeCell ref="AA118:AB118"/>
    <mergeCell ref="W121:X121"/>
    <mergeCell ref="Y121:Z121"/>
    <mergeCell ref="AA121:AB121"/>
    <mergeCell ref="AC121:AE121"/>
    <mergeCell ref="AF121:AI121"/>
    <mergeCell ref="B122:H122"/>
    <mergeCell ref="I122:J122"/>
    <mergeCell ref="K122:L122"/>
    <mergeCell ref="M122:N122"/>
    <mergeCell ref="O122:P122"/>
    <mergeCell ref="AC120:AE120"/>
    <mergeCell ref="AF120:AI120"/>
    <mergeCell ref="B121:H121"/>
    <mergeCell ref="I121:J121"/>
    <mergeCell ref="K121:L121"/>
    <mergeCell ref="M121:N121"/>
    <mergeCell ref="O121:P121"/>
    <mergeCell ref="Q121:R121"/>
    <mergeCell ref="S121:T121"/>
    <mergeCell ref="U121:V121"/>
    <mergeCell ref="Q120:R120"/>
    <mergeCell ref="S120:T120"/>
    <mergeCell ref="U120:V120"/>
    <mergeCell ref="W120:X120"/>
    <mergeCell ref="Y120:Z120"/>
    <mergeCell ref="AA120:AB120"/>
    <mergeCell ref="W123:X123"/>
    <mergeCell ref="Y123:Z123"/>
    <mergeCell ref="AA123:AB123"/>
    <mergeCell ref="AC123:AE123"/>
    <mergeCell ref="AF123:AI123"/>
    <mergeCell ref="B124:H124"/>
    <mergeCell ref="I124:J124"/>
    <mergeCell ref="K124:L124"/>
    <mergeCell ref="M124:N124"/>
    <mergeCell ref="O124:P124"/>
    <mergeCell ref="AC122:AE122"/>
    <mergeCell ref="AF122:AI122"/>
    <mergeCell ref="B123:H123"/>
    <mergeCell ref="I123:J123"/>
    <mergeCell ref="K123:L123"/>
    <mergeCell ref="M123:N123"/>
    <mergeCell ref="O123:P123"/>
    <mergeCell ref="Q123:R123"/>
    <mergeCell ref="S123:T123"/>
    <mergeCell ref="U123:V123"/>
    <mergeCell ref="Q122:R122"/>
    <mergeCell ref="S122:T122"/>
    <mergeCell ref="U122:V122"/>
    <mergeCell ref="W122:X122"/>
    <mergeCell ref="Y122:Z122"/>
    <mergeCell ref="AA122:AB122"/>
    <mergeCell ref="W125:X125"/>
    <mergeCell ref="Y125:Z125"/>
    <mergeCell ref="AA125:AB125"/>
    <mergeCell ref="AC125:AE125"/>
    <mergeCell ref="AF125:AI125"/>
    <mergeCell ref="B126:H126"/>
    <mergeCell ref="I126:J126"/>
    <mergeCell ref="K126:L126"/>
    <mergeCell ref="M126:N126"/>
    <mergeCell ref="O126:P126"/>
    <mergeCell ref="AC124:AE124"/>
    <mergeCell ref="AF124:AI124"/>
    <mergeCell ref="B125:H125"/>
    <mergeCell ref="I125:J125"/>
    <mergeCell ref="K125:L125"/>
    <mergeCell ref="M125:N125"/>
    <mergeCell ref="O125:P125"/>
    <mergeCell ref="Q125:R125"/>
    <mergeCell ref="S125:T125"/>
    <mergeCell ref="U125:V125"/>
    <mergeCell ref="Q124:R124"/>
    <mergeCell ref="S124:T124"/>
    <mergeCell ref="U124:V124"/>
    <mergeCell ref="W124:X124"/>
    <mergeCell ref="Y124:Z124"/>
    <mergeCell ref="AA124:AB124"/>
    <mergeCell ref="W127:X127"/>
    <mergeCell ref="Y127:Z127"/>
    <mergeCell ref="AA127:AB127"/>
    <mergeCell ref="AC127:AE127"/>
    <mergeCell ref="AF127:AI127"/>
    <mergeCell ref="B128:H128"/>
    <mergeCell ref="I128:J128"/>
    <mergeCell ref="K128:L128"/>
    <mergeCell ref="M128:N128"/>
    <mergeCell ref="O128:P128"/>
    <mergeCell ref="AC126:AE126"/>
    <mergeCell ref="AF126:AI126"/>
    <mergeCell ref="B127:H127"/>
    <mergeCell ref="I127:J127"/>
    <mergeCell ref="K127:L127"/>
    <mergeCell ref="M127:N127"/>
    <mergeCell ref="O127:P127"/>
    <mergeCell ref="Q127:R127"/>
    <mergeCell ref="S127:T127"/>
    <mergeCell ref="U127:V127"/>
    <mergeCell ref="Q126:R126"/>
    <mergeCell ref="S126:T126"/>
    <mergeCell ref="U126:V126"/>
    <mergeCell ref="W126:X126"/>
    <mergeCell ref="Y126:Z126"/>
    <mergeCell ref="AA126:AB126"/>
    <mergeCell ref="W129:X129"/>
    <mergeCell ref="Y129:Z129"/>
    <mergeCell ref="AA129:AB129"/>
    <mergeCell ref="AC129:AE129"/>
    <mergeCell ref="AF129:AI129"/>
    <mergeCell ref="B130:H130"/>
    <mergeCell ref="I130:J130"/>
    <mergeCell ref="K130:L130"/>
    <mergeCell ref="M130:N130"/>
    <mergeCell ref="O130:P130"/>
    <mergeCell ref="AC128:AE128"/>
    <mergeCell ref="AF128:AI128"/>
    <mergeCell ref="B129:H129"/>
    <mergeCell ref="I129:J129"/>
    <mergeCell ref="K129:L129"/>
    <mergeCell ref="M129:N129"/>
    <mergeCell ref="O129:P129"/>
    <mergeCell ref="Q129:R129"/>
    <mergeCell ref="S129:T129"/>
    <mergeCell ref="U129:V129"/>
    <mergeCell ref="Q128:R128"/>
    <mergeCell ref="S128:T128"/>
    <mergeCell ref="U128:V128"/>
    <mergeCell ref="W128:X128"/>
    <mergeCell ref="Y128:Z128"/>
    <mergeCell ref="AA128:AB128"/>
    <mergeCell ref="W131:X131"/>
    <mergeCell ref="Y131:Z131"/>
    <mergeCell ref="AA131:AB131"/>
    <mergeCell ref="AC131:AE131"/>
    <mergeCell ref="AF131:AI131"/>
    <mergeCell ref="B132:H132"/>
    <mergeCell ref="I132:J132"/>
    <mergeCell ref="K132:L132"/>
    <mergeCell ref="M132:N132"/>
    <mergeCell ref="O132:P132"/>
    <mergeCell ref="AC130:AE130"/>
    <mergeCell ref="AF130:AI130"/>
    <mergeCell ref="B131:H131"/>
    <mergeCell ref="I131:J131"/>
    <mergeCell ref="K131:L131"/>
    <mergeCell ref="M131:N131"/>
    <mergeCell ref="O131:P131"/>
    <mergeCell ref="Q131:R131"/>
    <mergeCell ref="S131:T131"/>
    <mergeCell ref="U131:V131"/>
    <mergeCell ref="Q130:R130"/>
    <mergeCell ref="S130:T130"/>
    <mergeCell ref="U130:V130"/>
    <mergeCell ref="W130:X130"/>
    <mergeCell ref="Y130:Z130"/>
    <mergeCell ref="AA130:AB130"/>
    <mergeCell ref="W133:X133"/>
    <mergeCell ref="Y133:Z133"/>
    <mergeCell ref="AA133:AB133"/>
    <mergeCell ref="AC133:AE133"/>
    <mergeCell ref="AF133:AI133"/>
    <mergeCell ref="B134:H134"/>
    <mergeCell ref="I134:J134"/>
    <mergeCell ref="K134:L134"/>
    <mergeCell ref="M134:N134"/>
    <mergeCell ref="O134:P134"/>
    <mergeCell ref="AC132:AE132"/>
    <mergeCell ref="AF132:AI132"/>
    <mergeCell ref="B133:H133"/>
    <mergeCell ref="I133:J133"/>
    <mergeCell ref="K133:L133"/>
    <mergeCell ref="M133:N133"/>
    <mergeCell ref="O133:P133"/>
    <mergeCell ref="Q133:R133"/>
    <mergeCell ref="S133:T133"/>
    <mergeCell ref="U133:V133"/>
    <mergeCell ref="Q132:R132"/>
    <mergeCell ref="S132:T132"/>
    <mergeCell ref="U132:V132"/>
    <mergeCell ref="W132:X132"/>
    <mergeCell ref="Y132:Z132"/>
    <mergeCell ref="AA132:AB132"/>
    <mergeCell ref="W135:X135"/>
    <mergeCell ref="Y135:Z135"/>
    <mergeCell ref="AA135:AB135"/>
    <mergeCell ref="AC135:AE135"/>
    <mergeCell ref="AF135:AI135"/>
    <mergeCell ref="B136:H136"/>
    <mergeCell ref="I136:J136"/>
    <mergeCell ref="K136:L136"/>
    <mergeCell ref="M136:N136"/>
    <mergeCell ref="O136:P136"/>
    <mergeCell ref="AC134:AE134"/>
    <mergeCell ref="AF134:AI134"/>
    <mergeCell ref="B135:H135"/>
    <mergeCell ref="I135:J135"/>
    <mergeCell ref="K135:L135"/>
    <mergeCell ref="M135:N135"/>
    <mergeCell ref="O135:P135"/>
    <mergeCell ref="Q135:R135"/>
    <mergeCell ref="S135:T135"/>
    <mergeCell ref="U135:V135"/>
    <mergeCell ref="Q134:R134"/>
    <mergeCell ref="S134:T134"/>
    <mergeCell ref="U134:V134"/>
    <mergeCell ref="W134:X134"/>
    <mergeCell ref="Y134:Z134"/>
    <mergeCell ref="AA134:AB134"/>
    <mergeCell ref="W137:X137"/>
    <mergeCell ref="Y137:Z137"/>
    <mergeCell ref="AA137:AB137"/>
    <mergeCell ref="AC137:AE137"/>
    <mergeCell ref="AF137:AI137"/>
    <mergeCell ref="B138:H138"/>
    <mergeCell ref="I138:J138"/>
    <mergeCell ref="K138:L138"/>
    <mergeCell ref="M138:N138"/>
    <mergeCell ref="O138:P138"/>
    <mergeCell ref="AC136:AE136"/>
    <mergeCell ref="AF136:AI136"/>
    <mergeCell ref="B137:H137"/>
    <mergeCell ref="I137:J137"/>
    <mergeCell ref="K137:L137"/>
    <mergeCell ref="M137:N137"/>
    <mergeCell ref="O137:P137"/>
    <mergeCell ref="Q137:R137"/>
    <mergeCell ref="S137:T137"/>
    <mergeCell ref="U137:V137"/>
    <mergeCell ref="Q136:R136"/>
    <mergeCell ref="S136:T136"/>
    <mergeCell ref="U136:V136"/>
    <mergeCell ref="W136:X136"/>
    <mergeCell ref="Y136:Z136"/>
    <mergeCell ref="AA136:AB136"/>
    <mergeCell ref="W139:X139"/>
    <mergeCell ref="Y139:Z139"/>
    <mergeCell ref="AA139:AB139"/>
    <mergeCell ref="AC139:AE139"/>
    <mergeCell ref="AF139:AI139"/>
    <mergeCell ref="B140:H140"/>
    <mergeCell ref="I140:J140"/>
    <mergeCell ref="K140:L140"/>
    <mergeCell ref="M140:N140"/>
    <mergeCell ref="O140:P140"/>
    <mergeCell ref="AC138:AE138"/>
    <mergeCell ref="AF138:AI138"/>
    <mergeCell ref="B139:H139"/>
    <mergeCell ref="I139:J139"/>
    <mergeCell ref="K139:L139"/>
    <mergeCell ref="M139:N139"/>
    <mergeCell ref="O139:P139"/>
    <mergeCell ref="Q139:R139"/>
    <mergeCell ref="S139:T139"/>
    <mergeCell ref="U139:V139"/>
    <mergeCell ref="Q138:R138"/>
    <mergeCell ref="S138:T138"/>
    <mergeCell ref="U138:V138"/>
    <mergeCell ref="W138:X138"/>
    <mergeCell ref="Y138:Z138"/>
    <mergeCell ref="AA138:AB138"/>
    <mergeCell ref="W141:X141"/>
    <mergeCell ref="Y141:Z141"/>
    <mergeCell ref="AA141:AB141"/>
    <mergeCell ref="AC141:AE141"/>
    <mergeCell ref="AF141:AI141"/>
    <mergeCell ref="B142:H142"/>
    <mergeCell ref="I142:J142"/>
    <mergeCell ref="K142:L142"/>
    <mergeCell ref="M142:N142"/>
    <mergeCell ref="O142:P142"/>
    <mergeCell ref="AC140:AE140"/>
    <mergeCell ref="AF140:AI140"/>
    <mergeCell ref="B141:H141"/>
    <mergeCell ref="I141:J141"/>
    <mergeCell ref="K141:L141"/>
    <mergeCell ref="M141:N141"/>
    <mergeCell ref="O141:P141"/>
    <mergeCell ref="Q141:R141"/>
    <mergeCell ref="S141:T141"/>
    <mergeCell ref="U141:V141"/>
    <mergeCell ref="Q140:R140"/>
    <mergeCell ref="S140:T140"/>
    <mergeCell ref="U140:V140"/>
    <mergeCell ref="W140:X140"/>
    <mergeCell ref="Y140:Z140"/>
    <mergeCell ref="AA140:AB140"/>
    <mergeCell ref="W143:X143"/>
    <mergeCell ref="Y143:Z143"/>
    <mergeCell ref="AA143:AB143"/>
    <mergeCell ref="AC143:AE143"/>
    <mergeCell ref="AF143:AI143"/>
    <mergeCell ref="B144:H144"/>
    <mergeCell ref="I144:J144"/>
    <mergeCell ref="K144:L144"/>
    <mergeCell ref="M144:N144"/>
    <mergeCell ref="O144:P144"/>
    <mergeCell ref="AC142:AE142"/>
    <mergeCell ref="AF142:AI142"/>
    <mergeCell ref="B143:H143"/>
    <mergeCell ref="I143:J143"/>
    <mergeCell ref="K143:L143"/>
    <mergeCell ref="M143:N143"/>
    <mergeCell ref="O143:P143"/>
    <mergeCell ref="Q143:R143"/>
    <mergeCell ref="S143:T143"/>
    <mergeCell ref="U143:V143"/>
    <mergeCell ref="Q142:R142"/>
    <mergeCell ref="S142:T142"/>
    <mergeCell ref="U142:V142"/>
    <mergeCell ref="W142:X142"/>
    <mergeCell ref="Y142:Z142"/>
    <mergeCell ref="AA142:AB142"/>
    <mergeCell ref="W145:X145"/>
    <mergeCell ref="Y145:Z145"/>
    <mergeCell ref="AA145:AB145"/>
    <mergeCell ref="AC145:AE145"/>
    <mergeCell ref="AF145:AI145"/>
    <mergeCell ref="B146:H146"/>
    <mergeCell ref="I146:J146"/>
    <mergeCell ref="K146:L146"/>
    <mergeCell ref="M146:N146"/>
    <mergeCell ref="O146:P146"/>
    <mergeCell ref="AC144:AE144"/>
    <mergeCell ref="AF144:AI144"/>
    <mergeCell ref="B145:H145"/>
    <mergeCell ref="I145:J145"/>
    <mergeCell ref="K145:L145"/>
    <mergeCell ref="M145:N145"/>
    <mergeCell ref="O145:P145"/>
    <mergeCell ref="Q145:R145"/>
    <mergeCell ref="S145:T145"/>
    <mergeCell ref="U145:V145"/>
    <mergeCell ref="Q144:R144"/>
    <mergeCell ref="S144:T144"/>
    <mergeCell ref="U144:V144"/>
    <mergeCell ref="W144:X144"/>
    <mergeCell ref="Y144:Z144"/>
    <mergeCell ref="AA144:AB144"/>
    <mergeCell ref="W147:X147"/>
    <mergeCell ref="Y147:Z147"/>
    <mergeCell ref="AA147:AB147"/>
    <mergeCell ref="AC147:AE147"/>
    <mergeCell ref="AF147:AI147"/>
    <mergeCell ref="B148:H148"/>
    <mergeCell ref="I148:J148"/>
    <mergeCell ref="K148:L148"/>
    <mergeCell ref="M148:N148"/>
    <mergeCell ref="O148:P148"/>
    <mergeCell ref="AC146:AE146"/>
    <mergeCell ref="AF146:AI146"/>
    <mergeCell ref="B147:H147"/>
    <mergeCell ref="I147:J147"/>
    <mergeCell ref="K147:L147"/>
    <mergeCell ref="M147:N147"/>
    <mergeCell ref="O147:P147"/>
    <mergeCell ref="Q147:R147"/>
    <mergeCell ref="S147:T147"/>
    <mergeCell ref="U147:V147"/>
    <mergeCell ref="Q146:R146"/>
    <mergeCell ref="S146:T146"/>
    <mergeCell ref="U146:V146"/>
    <mergeCell ref="W146:X146"/>
    <mergeCell ref="Y146:Z146"/>
    <mergeCell ref="AA146:AB146"/>
    <mergeCell ref="W149:X149"/>
    <mergeCell ref="Y149:Z149"/>
    <mergeCell ref="AA149:AB149"/>
    <mergeCell ref="AC149:AE149"/>
    <mergeCell ref="AF149:AI149"/>
    <mergeCell ref="B150:H150"/>
    <mergeCell ref="I150:J150"/>
    <mergeCell ref="K150:L150"/>
    <mergeCell ref="M150:N150"/>
    <mergeCell ref="O150:P150"/>
    <mergeCell ref="AC148:AE148"/>
    <mergeCell ref="AF148:AI148"/>
    <mergeCell ref="B149:H149"/>
    <mergeCell ref="I149:J149"/>
    <mergeCell ref="K149:L149"/>
    <mergeCell ref="M149:N149"/>
    <mergeCell ref="O149:P149"/>
    <mergeCell ref="Q149:R149"/>
    <mergeCell ref="S149:T149"/>
    <mergeCell ref="U149:V149"/>
    <mergeCell ref="Q148:R148"/>
    <mergeCell ref="S148:T148"/>
    <mergeCell ref="U148:V148"/>
    <mergeCell ref="W148:X148"/>
    <mergeCell ref="Y148:Z148"/>
    <mergeCell ref="AA148:AB148"/>
    <mergeCell ref="AC150:AE150"/>
    <mergeCell ref="AF150:AI150"/>
    <mergeCell ref="B151:H151"/>
    <mergeCell ref="I151:J151"/>
    <mergeCell ref="K151:L151"/>
    <mergeCell ref="M151:N151"/>
    <mergeCell ref="O151:P151"/>
    <mergeCell ref="Q151:R151"/>
    <mergeCell ref="S151:T151"/>
    <mergeCell ref="U151:V151"/>
    <mergeCell ref="Q150:R150"/>
    <mergeCell ref="S150:T150"/>
    <mergeCell ref="U150:V150"/>
    <mergeCell ref="W150:X150"/>
    <mergeCell ref="Y150:Z150"/>
    <mergeCell ref="AA150:AB150"/>
    <mergeCell ref="AC152:AE152"/>
    <mergeCell ref="AF152:AI152"/>
    <mergeCell ref="Q152:R152"/>
    <mergeCell ref="S152:T152"/>
    <mergeCell ref="U152:V152"/>
    <mergeCell ref="W152:X152"/>
    <mergeCell ref="Y152:Z152"/>
    <mergeCell ref="AA152:AB152"/>
    <mergeCell ref="I155:J155"/>
    <mergeCell ref="K155:L155"/>
    <mergeCell ref="M155:N155"/>
    <mergeCell ref="K156:L156"/>
    <mergeCell ref="M156:N156"/>
    <mergeCell ref="W151:X151"/>
    <mergeCell ref="Y151:Z151"/>
    <mergeCell ref="AA151:AB151"/>
    <mergeCell ref="AC151:AE151"/>
    <mergeCell ref="AF151:AI151"/>
    <mergeCell ref="B152:H152"/>
    <mergeCell ref="I152:J152"/>
    <mergeCell ref="K152:L152"/>
    <mergeCell ref="M152:N152"/>
    <mergeCell ref="O152:P152"/>
    <mergeCell ref="S158:T158"/>
    <mergeCell ref="U158:V158"/>
    <mergeCell ref="S154:T154"/>
    <mergeCell ref="U154:V154"/>
    <mergeCell ref="W154:X154"/>
    <mergeCell ref="B154:H154"/>
    <mergeCell ref="I154:J154"/>
    <mergeCell ref="K154:L154"/>
    <mergeCell ref="M154:N154"/>
    <mergeCell ref="O154:P154"/>
    <mergeCell ref="Q154:R154"/>
    <mergeCell ref="AC157:AE157"/>
    <mergeCell ref="AF157:AI157"/>
    <mergeCell ref="S153:T153"/>
    <mergeCell ref="U153:V153"/>
    <mergeCell ref="W153:X153"/>
    <mergeCell ref="Y153:Z153"/>
    <mergeCell ref="AA153:AB153"/>
    <mergeCell ref="B153:H153"/>
    <mergeCell ref="I153:J153"/>
    <mergeCell ref="K153:L153"/>
    <mergeCell ref="M153:N153"/>
    <mergeCell ref="O153:P153"/>
    <mergeCell ref="Q153:R153"/>
    <mergeCell ref="B156:H156"/>
    <mergeCell ref="W156:X156"/>
    <mergeCell ref="Y156:Z156"/>
    <mergeCell ref="AA156:AB156"/>
    <mergeCell ref="AC156:AE156"/>
    <mergeCell ref="AF156:AI156"/>
    <mergeCell ref="AF153:AI153"/>
    <mergeCell ref="AC153:AE153"/>
    <mergeCell ref="AF165:AI165"/>
    <mergeCell ref="B196:H196"/>
    <mergeCell ref="I196:J196"/>
    <mergeCell ref="K196:L196"/>
    <mergeCell ref="M196:N196"/>
    <mergeCell ref="O196:P196"/>
    <mergeCell ref="Q196:R196"/>
    <mergeCell ref="S196:T196"/>
    <mergeCell ref="U196:V196"/>
    <mergeCell ref="W196:X196"/>
    <mergeCell ref="B165:H165"/>
    <mergeCell ref="I165:AB165"/>
    <mergeCell ref="AC165:AE165"/>
    <mergeCell ref="O157:P157"/>
    <mergeCell ref="Q157:R157"/>
    <mergeCell ref="S157:T157"/>
    <mergeCell ref="U157:V157"/>
    <mergeCell ref="AC158:AE158"/>
    <mergeCell ref="B163:AI163"/>
    <mergeCell ref="B157:H157"/>
    <mergeCell ref="AF158:AI158"/>
    <mergeCell ref="W158:X158"/>
    <mergeCell ref="Y158:Z158"/>
    <mergeCell ref="AA158:AB158"/>
    <mergeCell ref="K158:L158"/>
    <mergeCell ref="M158:N158"/>
    <mergeCell ref="O158:P158"/>
    <mergeCell ref="M157:N157"/>
    <mergeCell ref="Q158:R158"/>
    <mergeCell ref="I157:J157"/>
    <mergeCell ref="K157:L157"/>
    <mergeCell ref="AC167:AE167"/>
    <mergeCell ref="U197:V197"/>
    <mergeCell ref="W197:X197"/>
    <mergeCell ref="Y197:Z197"/>
    <mergeCell ref="AA197:AB197"/>
    <mergeCell ref="AC197:AE197"/>
    <mergeCell ref="AF197:AI197"/>
    <mergeCell ref="S166:T166"/>
    <mergeCell ref="Y168:Z168"/>
    <mergeCell ref="AA168:AB168"/>
    <mergeCell ref="B197:H197"/>
    <mergeCell ref="I197:J197"/>
    <mergeCell ref="K197:L197"/>
    <mergeCell ref="M197:N197"/>
    <mergeCell ref="O197:P197"/>
    <mergeCell ref="Q197:R197"/>
    <mergeCell ref="S197:T197"/>
    <mergeCell ref="B166:H166"/>
    <mergeCell ref="I166:J166"/>
    <mergeCell ref="K166:L166"/>
    <mergeCell ref="M166:N166"/>
    <mergeCell ref="O166:P166"/>
    <mergeCell ref="Q166:R166"/>
    <mergeCell ref="Y196:Z196"/>
    <mergeCell ref="AA196:AB196"/>
    <mergeCell ref="AC196:AE196"/>
    <mergeCell ref="AF196:AI196"/>
    <mergeCell ref="U166:V166"/>
    <mergeCell ref="W166:X166"/>
    <mergeCell ref="Y166:Z166"/>
    <mergeCell ref="AA166:AB166"/>
    <mergeCell ref="AC166:AE166"/>
    <mergeCell ref="AF166:AI166"/>
    <mergeCell ref="Y199:Z199"/>
    <mergeCell ref="AA199:AB199"/>
    <mergeCell ref="AC199:AE199"/>
    <mergeCell ref="AF199:AI199"/>
    <mergeCell ref="AF167:AI167"/>
    <mergeCell ref="M195:N195"/>
    <mergeCell ref="O195:P195"/>
    <mergeCell ref="Q195:R195"/>
    <mergeCell ref="Q193:R193"/>
    <mergeCell ref="AF193:AI193"/>
    <mergeCell ref="AF198:AI198"/>
    <mergeCell ref="W192:X192"/>
    <mergeCell ref="AF195:AI195"/>
    <mergeCell ref="Y192:Z192"/>
    <mergeCell ref="AA192:AB192"/>
    <mergeCell ref="AC192:AE192"/>
    <mergeCell ref="AF192:AI192"/>
    <mergeCell ref="B199:H199"/>
    <mergeCell ref="I199:J199"/>
    <mergeCell ref="K199:L199"/>
    <mergeCell ref="M199:N199"/>
    <mergeCell ref="O199:P199"/>
    <mergeCell ref="Q199:R199"/>
    <mergeCell ref="S199:T199"/>
    <mergeCell ref="U199:V199"/>
    <mergeCell ref="W199:X199"/>
    <mergeCell ref="S198:T198"/>
    <mergeCell ref="U198:V198"/>
    <mergeCell ref="W198:X198"/>
    <mergeCell ref="Y198:Z198"/>
    <mergeCell ref="AA198:AB198"/>
    <mergeCell ref="AC198:AE198"/>
    <mergeCell ref="B198:H198"/>
    <mergeCell ref="I198:J198"/>
    <mergeCell ref="K198:L198"/>
    <mergeCell ref="M198:N198"/>
    <mergeCell ref="O198:P198"/>
    <mergeCell ref="Q198:R198"/>
    <mergeCell ref="Y201:Z201"/>
    <mergeCell ref="AA201:AB201"/>
    <mergeCell ref="AC201:AE201"/>
    <mergeCell ref="AF201:AI201"/>
    <mergeCell ref="B202:H202"/>
    <mergeCell ref="I202:J202"/>
    <mergeCell ref="K202:L202"/>
    <mergeCell ref="M202:N202"/>
    <mergeCell ref="O202:P202"/>
    <mergeCell ref="Q202:R202"/>
    <mergeCell ref="AF200:AI200"/>
    <mergeCell ref="B201:H201"/>
    <mergeCell ref="I201:J201"/>
    <mergeCell ref="K201:L201"/>
    <mergeCell ref="M201:N201"/>
    <mergeCell ref="O201:P201"/>
    <mergeCell ref="Q201:R201"/>
    <mergeCell ref="S201:T201"/>
    <mergeCell ref="U201:V201"/>
    <mergeCell ref="W201:X201"/>
    <mergeCell ref="S200:T200"/>
    <mergeCell ref="U200:V200"/>
    <mergeCell ref="W200:X200"/>
    <mergeCell ref="Y200:Z200"/>
    <mergeCell ref="AA200:AB200"/>
    <mergeCell ref="AC200:AE200"/>
    <mergeCell ref="B200:H200"/>
    <mergeCell ref="I200:J200"/>
    <mergeCell ref="K200:L200"/>
    <mergeCell ref="M200:N200"/>
    <mergeCell ref="O200:P200"/>
    <mergeCell ref="Q200:R200"/>
    <mergeCell ref="Y203:Z203"/>
    <mergeCell ref="AA203:AB203"/>
    <mergeCell ref="AC203:AE203"/>
    <mergeCell ref="AF203:AI203"/>
    <mergeCell ref="B204:H204"/>
    <mergeCell ref="I204:J204"/>
    <mergeCell ref="K204:L204"/>
    <mergeCell ref="M204:N204"/>
    <mergeCell ref="O204:P204"/>
    <mergeCell ref="Q204:R204"/>
    <mergeCell ref="AF202:AI202"/>
    <mergeCell ref="B203:H203"/>
    <mergeCell ref="I203:J203"/>
    <mergeCell ref="K203:L203"/>
    <mergeCell ref="M203:N203"/>
    <mergeCell ref="O203:P203"/>
    <mergeCell ref="Q203:R203"/>
    <mergeCell ref="S203:T203"/>
    <mergeCell ref="U203:V203"/>
    <mergeCell ref="W203:X203"/>
    <mergeCell ref="S202:T202"/>
    <mergeCell ref="U202:V202"/>
    <mergeCell ref="W202:X202"/>
    <mergeCell ref="Y202:Z202"/>
    <mergeCell ref="AA202:AB202"/>
    <mergeCell ref="AC202:AE202"/>
    <mergeCell ref="Y205:Z205"/>
    <mergeCell ref="AA205:AB205"/>
    <mergeCell ref="AC205:AE205"/>
    <mergeCell ref="AF205:AI205"/>
    <mergeCell ref="B206:H206"/>
    <mergeCell ref="I206:J206"/>
    <mergeCell ref="K206:L206"/>
    <mergeCell ref="M206:N206"/>
    <mergeCell ref="O206:P206"/>
    <mergeCell ref="Q206:R206"/>
    <mergeCell ref="AF204:AI204"/>
    <mergeCell ref="B205:H205"/>
    <mergeCell ref="I205:J205"/>
    <mergeCell ref="K205:L205"/>
    <mergeCell ref="M205:N205"/>
    <mergeCell ref="O205:P205"/>
    <mergeCell ref="Q205:R205"/>
    <mergeCell ref="S205:T205"/>
    <mergeCell ref="U205:V205"/>
    <mergeCell ref="W205:X205"/>
    <mergeCell ref="S204:T204"/>
    <mergeCell ref="U204:V204"/>
    <mergeCell ref="W204:X204"/>
    <mergeCell ref="Y204:Z204"/>
    <mergeCell ref="AA204:AB204"/>
    <mergeCell ref="AC204:AE204"/>
    <mergeCell ref="Y207:Z207"/>
    <mergeCell ref="AA207:AB207"/>
    <mergeCell ref="AC207:AE207"/>
    <mergeCell ref="AF207:AI207"/>
    <mergeCell ref="B208:H208"/>
    <mergeCell ref="I208:J208"/>
    <mergeCell ref="K208:L208"/>
    <mergeCell ref="M208:N208"/>
    <mergeCell ref="O208:P208"/>
    <mergeCell ref="Q208:R208"/>
    <mergeCell ref="AF206:AI206"/>
    <mergeCell ref="B207:H207"/>
    <mergeCell ref="I207:J207"/>
    <mergeCell ref="K207:L207"/>
    <mergeCell ref="M207:N207"/>
    <mergeCell ref="O207:P207"/>
    <mergeCell ref="Q207:R207"/>
    <mergeCell ref="S207:T207"/>
    <mergeCell ref="U207:V207"/>
    <mergeCell ref="W207:X207"/>
    <mergeCell ref="S206:T206"/>
    <mergeCell ref="U206:V206"/>
    <mergeCell ref="W206:X206"/>
    <mergeCell ref="Y206:Z206"/>
    <mergeCell ref="AA206:AB206"/>
    <mergeCell ref="AC206:AE206"/>
    <mergeCell ref="Y209:Z209"/>
    <mergeCell ref="AA209:AB209"/>
    <mergeCell ref="AC209:AE209"/>
    <mergeCell ref="AF209:AI209"/>
    <mergeCell ref="B216:H216"/>
    <mergeCell ref="I216:AB216"/>
    <mergeCell ref="AC216:AE216"/>
    <mergeCell ref="AF216:AI216"/>
    <mergeCell ref="B214:AI214"/>
    <mergeCell ref="AF208:AI208"/>
    <mergeCell ref="B209:H209"/>
    <mergeCell ref="I209:J209"/>
    <mergeCell ref="K209:L209"/>
    <mergeCell ref="M209:N209"/>
    <mergeCell ref="O209:P209"/>
    <mergeCell ref="Q209:R209"/>
    <mergeCell ref="S209:T209"/>
    <mergeCell ref="U209:V209"/>
    <mergeCell ref="W209:X209"/>
    <mergeCell ref="S208:T208"/>
    <mergeCell ref="U208:V208"/>
    <mergeCell ref="W208:X208"/>
    <mergeCell ref="Y208:Z208"/>
    <mergeCell ref="AA208:AB208"/>
    <mergeCell ref="AC208:AE208"/>
    <mergeCell ref="Y218:Z218"/>
    <mergeCell ref="AA218:AB218"/>
    <mergeCell ref="AC218:AE218"/>
    <mergeCell ref="AF218:AI218"/>
    <mergeCell ref="B219:H219"/>
    <mergeCell ref="I219:J219"/>
    <mergeCell ref="K219:L219"/>
    <mergeCell ref="M219:N219"/>
    <mergeCell ref="O219:P219"/>
    <mergeCell ref="Q219:R219"/>
    <mergeCell ref="AF217:AI217"/>
    <mergeCell ref="B218:H218"/>
    <mergeCell ref="I218:J218"/>
    <mergeCell ref="K218:L218"/>
    <mergeCell ref="M218:N218"/>
    <mergeCell ref="O218:P218"/>
    <mergeCell ref="Q218:R218"/>
    <mergeCell ref="S218:T218"/>
    <mergeCell ref="U218:V218"/>
    <mergeCell ref="W218:X218"/>
    <mergeCell ref="S217:T217"/>
    <mergeCell ref="U217:V217"/>
    <mergeCell ref="W217:X217"/>
    <mergeCell ref="Y217:Z217"/>
    <mergeCell ref="AA217:AB217"/>
    <mergeCell ref="AC217:AE217"/>
    <mergeCell ref="B217:H217"/>
    <mergeCell ref="I217:J217"/>
    <mergeCell ref="K217:L217"/>
    <mergeCell ref="M217:N217"/>
    <mergeCell ref="O217:P217"/>
    <mergeCell ref="Q217:R217"/>
    <mergeCell ref="Y220:Z220"/>
    <mergeCell ref="AA220:AB220"/>
    <mergeCell ref="AC220:AE220"/>
    <mergeCell ref="AF220:AI220"/>
    <mergeCell ref="B221:H221"/>
    <mergeCell ref="I221:J221"/>
    <mergeCell ref="K221:L221"/>
    <mergeCell ref="M221:N221"/>
    <mergeCell ref="O221:P221"/>
    <mergeCell ref="Q221:R221"/>
    <mergeCell ref="AF219:AI219"/>
    <mergeCell ref="B220:H220"/>
    <mergeCell ref="I220:J220"/>
    <mergeCell ref="K220:L220"/>
    <mergeCell ref="M220:N220"/>
    <mergeCell ref="O220:P220"/>
    <mergeCell ref="Q220:R220"/>
    <mergeCell ref="S220:T220"/>
    <mergeCell ref="U220:V220"/>
    <mergeCell ref="W220:X220"/>
    <mergeCell ref="S219:T219"/>
    <mergeCell ref="U219:V219"/>
    <mergeCell ref="W219:X219"/>
    <mergeCell ref="Y219:Z219"/>
    <mergeCell ref="AA219:AB219"/>
    <mergeCell ref="AC219:AE219"/>
    <mergeCell ref="Y222:Z222"/>
    <mergeCell ref="AA222:AB222"/>
    <mergeCell ref="AC222:AE222"/>
    <mergeCell ref="AF222:AI222"/>
    <mergeCell ref="B223:H223"/>
    <mergeCell ref="I223:J223"/>
    <mergeCell ref="K223:L223"/>
    <mergeCell ref="M223:N223"/>
    <mergeCell ref="O223:P223"/>
    <mergeCell ref="Q223:R223"/>
    <mergeCell ref="AF221:AI221"/>
    <mergeCell ref="B222:H222"/>
    <mergeCell ref="I222:J222"/>
    <mergeCell ref="K222:L222"/>
    <mergeCell ref="M222:N222"/>
    <mergeCell ref="O222:P222"/>
    <mergeCell ref="Q222:R222"/>
    <mergeCell ref="S222:T222"/>
    <mergeCell ref="U222:V222"/>
    <mergeCell ref="W222:X222"/>
    <mergeCell ref="S221:T221"/>
    <mergeCell ref="U221:V221"/>
    <mergeCell ref="W221:X221"/>
    <mergeCell ref="Y221:Z221"/>
    <mergeCell ref="AA221:AB221"/>
    <mergeCell ref="AC221:AE221"/>
    <mergeCell ref="Y224:Z224"/>
    <mergeCell ref="AA224:AB224"/>
    <mergeCell ref="AC224:AE224"/>
    <mergeCell ref="AF224:AI224"/>
    <mergeCell ref="B225:H225"/>
    <mergeCell ref="I225:J225"/>
    <mergeCell ref="K225:L225"/>
    <mergeCell ref="M225:N225"/>
    <mergeCell ref="O225:P225"/>
    <mergeCell ref="Q225:R225"/>
    <mergeCell ref="AF223:AI223"/>
    <mergeCell ref="B224:H224"/>
    <mergeCell ref="I224:J224"/>
    <mergeCell ref="K224:L224"/>
    <mergeCell ref="M224:N224"/>
    <mergeCell ref="O224:P224"/>
    <mergeCell ref="Q224:R224"/>
    <mergeCell ref="S224:T224"/>
    <mergeCell ref="U224:V224"/>
    <mergeCell ref="W224:X224"/>
    <mergeCell ref="S223:T223"/>
    <mergeCell ref="U223:V223"/>
    <mergeCell ref="W223:X223"/>
    <mergeCell ref="Y223:Z223"/>
    <mergeCell ref="AA223:AB223"/>
    <mergeCell ref="AC223:AE223"/>
    <mergeCell ref="Y226:Z226"/>
    <mergeCell ref="AA226:AB226"/>
    <mergeCell ref="AC226:AE226"/>
    <mergeCell ref="AF226:AI226"/>
    <mergeCell ref="B227:H227"/>
    <mergeCell ref="I227:J227"/>
    <mergeCell ref="K227:L227"/>
    <mergeCell ref="M227:N227"/>
    <mergeCell ref="O227:P227"/>
    <mergeCell ref="Q227:R227"/>
    <mergeCell ref="AF225:AI225"/>
    <mergeCell ref="B226:H226"/>
    <mergeCell ref="I226:J226"/>
    <mergeCell ref="K226:L226"/>
    <mergeCell ref="M226:N226"/>
    <mergeCell ref="O226:P226"/>
    <mergeCell ref="Q226:R226"/>
    <mergeCell ref="S226:T226"/>
    <mergeCell ref="U226:V226"/>
    <mergeCell ref="W226:X226"/>
    <mergeCell ref="S225:T225"/>
    <mergeCell ref="U225:V225"/>
    <mergeCell ref="W225:X225"/>
    <mergeCell ref="Y225:Z225"/>
    <mergeCell ref="AA225:AB225"/>
    <mergeCell ref="AC225:AE225"/>
    <mergeCell ref="Y228:Z228"/>
    <mergeCell ref="AA228:AB228"/>
    <mergeCell ref="AC228:AE228"/>
    <mergeCell ref="AF228:AI228"/>
    <mergeCell ref="B229:H229"/>
    <mergeCell ref="I229:J229"/>
    <mergeCell ref="K229:L229"/>
    <mergeCell ref="M229:N229"/>
    <mergeCell ref="O229:P229"/>
    <mergeCell ref="Q229:R229"/>
    <mergeCell ref="AF227:AI227"/>
    <mergeCell ref="B228:H228"/>
    <mergeCell ref="I228:J228"/>
    <mergeCell ref="K228:L228"/>
    <mergeCell ref="M228:N228"/>
    <mergeCell ref="O228:P228"/>
    <mergeCell ref="Q228:R228"/>
    <mergeCell ref="S228:T228"/>
    <mergeCell ref="U228:V228"/>
    <mergeCell ref="W228:X228"/>
    <mergeCell ref="S227:T227"/>
    <mergeCell ref="U227:V227"/>
    <mergeCell ref="W227:X227"/>
    <mergeCell ref="Y227:Z227"/>
    <mergeCell ref="AA227:AB227"/>
    <mergeCell ref="AC227:AE227"/>
    <mergeCell ref="Y230:Z230"/>
    <mergeCell ref="AA230:AB230"/>
    <mergeCell ref="AC230:AE230"/>
    <mergeCell ref="AF230:AI230"/>
    <mergeCell ref="B231:H231"/>
    <mergeCell ref="I231:J231"/>
    <mergeCell ref="K231:L231"/>
    <mergeCell ref="M231:N231"/>
    <mergeCell ref="O231:P231"/>
    <mergeCell ref="Q231:R231"/>
    <mergeCell ref="AF229:AI229"/>
    <mergeCell ref="B230:H230"/>
    <mergeCell ref="I230:J230"/>
    <mergeCell ref="K230:L230"/>
    <mergeCell ref="M230:N230"/>
    <mergeCell ref="O230:P230"/>
    <mergeCell ref="Q230:R230"/>
    <mergeCell ref="S230:T230"/>
    <mergeCell ref="U230:V230"/>
    <mergeCell ref="W230:X230"/>
    <mergeCell ref="S229:T229"/>
    <mergeCell ref="U229:V229"/>
    <mergeCell ref="W229:X229"/>
    <mergeCell ref="Y229:Z229"/>
    <mergeCell ref="AA229:AB229"/>
    <mergeCell ref="AC229:AE229"/>
    <mergeCell ref="Y232:Z232"/>
    <mergeCell ref="AA232:AB232"/>
    <mergeCell ref="AC232:AE232"/>
    <mergeCell ref="AF232:AI232"/>
    <mergeCell ref="B233:H233"/>
    <mergeCell ref="I233:J233"/>
    <mergeCell ref="K233:L233"/>
    <mergeCell ref="M233:N233"/>
    <mergeCell ref="O233:P233"/>
    <mergeCell ref="Q233:R233"/>
    <mergeCell ref="AF231:AI231"/>
    <mergeCell ref="B232:H232"/>
    <mergeCell ref="I232:J232"/>
    <mergeCell ref="K232:L232"/>
    <mergeCell ref="M232:N232"/>
    <mergeCell ref="O232:P232"/>
    <mergeCell ref="Q232:R232"/>
    <mergeCell ref="S232:T232"/>
    <mergeCell ref="U232:V232"/>
    <mergeCell ref="W232:X232"/>
    <mergeCell ref="S231:T231"/>
    <mergeCell ref="U231:V231"/>
    <mergeCell ref="W231:X231"/>
    <mergeCell ref="Y231:Z231"/>
    <mergeCell ref="AA231:AB231"/>
    <mergeCell ref="AC231:AE231"/>
    <mergeCell ref="Y234:Z234"/>
    <mergeCell ref="AA234:AB234"/>
    <mergeCell ref="AC234:AE234"/>
    <mergeCell ref="AF234:AI234"/>
    <mergeCell ref="B235:H235"/>
    <mergeCell ref="I235:J235"/>
    <mergeCell ref="K235:L235"/>
    <mergeCell ref="M235:N235"/>
    <mergeCell ref="O235:P235"/>
    <mergeCell ref="Q235:R235"/>
    <mergeCell ref="AF233:AI233"/>
    <mergeCell ref="B234:H234"/>
    <mergeCell ref="I234:J234"/>
    <mergeCell ref="K234:L234"/>
    <mergeCell ref="M234:N234"/>
    <mergeCell ref="O234:P234"/>
    <mergeCell ref="Q234:R234"/>
    <mergeCell ref="S234:T234"/>
    <mergeCell ref="U234:V234"/>
    <mergeCell ref="W234:X234"/>
    <mergeCell ref="S233:T233"/>
    <mergeCell ref="U233:V233"/>
    <mergeCell ref="W233:X233"/>
    <mergeCell ref="Y233:Z233"/>
    <mergeCell ref="AA233:AB233"/>
    <mergeCell ref="AC233:AE233"/>
    <mergeCell ref="Y236:Z236"/>
    <mergeCell ref="AA236:AB236"/>
    <mergeCell ref="AC236:AE236"/>
    <mergeCell ref="AF236:AI236"/>
    <mergeCell ref="B237:H237"/>
    <mergeCell ref="I237:J237"/>
    <mergeCell ref="K237:L237"/>
    <mergeCell ref="M237:N237"/>
    <mergeCell ref="O237:P237"/>
    <mergeCell ref="Q237:R237"/>
    <mergeCell ref="AF235:AI235"/>
    <mergeCell ref="B236:H236"/>
    <mergeCell ref="I236:J236"/>
    <mergeCell ref="K236:L236"/>
    <mergeCell ref="M236:N236"/>
    <mergeCell ref="O236:P236"/>
    <mergeCell ref="Q236:R236"/>
    <mergeCell ref="S236:T236"/>
    <mergeCell ref="U236:V236"/>
    <mergeCell ref="W236:X236"/>
    <mergeCell ref="S235:T235"/>
    <mergeCell ref="U235:V235"/>
    <mergeCell ref="W235:X235"/>
    <mergeCell ref="Y235:Z235"/>
    <mergeCell ref="AA235:AB235"/>
    <mergeCell ref="AC235:AE235"/>
    <mergeCell ref="Y238:Z238"/>
    <mergeCell ref="AA238:AB238"/>
    <mergeCell ref="AC238:AE238"/>
    <mergeCell ref="AF238:AI238"/>
    <mergeCell ref="B239:H239"/>
    <mergeCell ref="I239:J239"/>
    <mergeCell ref="K239:L239"/>
    <mergeCell ref="M239:N239"/>
    <mergeCell ref="O239:P239"/>
    <mergeCell ref="Q239:R239"/>
    <mergeCell ref="AF237:AI237"/>
    <mergeCell ref="B238:H238"/>
    <mergeCell ref="I238:J238"/>
    <mergeCell ref="K238:L238"/>
    <mergeCell ref="M238:N238"/>
    <mergeCell ref="O238:P238"/>
    <mergeCell ref="Q238:R238"/>
    <mergeCell ref="S238:T238"/>
    <mergeCell ref="U238:V238"/>
    <mergeCell ref="W238:X238"/>
    <mergeCell ref="S237:T237"/>
    <mergeCell ref="U237:V237"/>
    <mergeCell ref="W237:X237"/>
    <mergeCell ref="Y237:Z237"/>
    <mergeCell ref="AA237:AB237"/>
    <mergeCell ref="AC237:AE237"/>
    <mergeCell ref="Y240:Z240"/>
    <mergeCell ref="AA240:AB240"/>
    <mergeCell ref="AC240:AE240"/>
    <mergeCell ref="AF240:AI240"/>
    <mergeCell ref="B241:H241"/>
    <mergeCell ref="I241:J241"/>
    <mergeCell ref="K241:L241"/>
    <mergeCell ref="M241:N241"/>
    <mergeCell ref="O241:P241"/>
    <mergeCell ref="Q241:R241"/>
    <mergeCell ref="AF239:AI239"/>
    <mergeCell ref="B240:H240"/>
    <mergeCell ref="I240:J240"/>
    <mergeCell ref="K240:L240"/>
    <mergeCell ref="M240:N240"/>
    <mergeCell ref="O240:P240"/>
    <mergeCell ref="Q240:R240"/>
    <mergeCell ref="S240:T240"/>
    <mergeCell ref="U240:V240"/>
    <mergeCell ref="W240:X240"/>
    <mergeCell ref="S239:T239"/>
    <mergeCell ref="U239:V239"/>
    <mergeCell ref="W239:X239"/>
    <mergeCell ref="Y239:Z239"/>
    <mergeCell ref="AA239:AB239"/>
    <mergeCell ref="AC239:AE239"/>
    <mergeCell ref="Y242:Z242"/>
    <mergeCell ref="AA242:AB242"/>
    <mergeCell ref="AC242:AE242"/>
    <mergeCell ref="AF242:AI242"/>
    <mergeCell ref="B243:H243"/>
    <mergeCell ref="I243:J243"/>
    <mergeCell ref="K243:L243"/>
    <mergeCell ref="M243:N243"/>
    <mergeCell ref="O243:P243"/>
    <mergeCell ref="Q243:R243"/>
    <mergeCell ref="AF241:AI241"/>
    <mergeCell ref="B242:H242"/>
    <mergeCell ref="I242:J242"/>
    <mergeCell ref="K242:L242"/>
    <mergeCell ref="M242:N242"/>
    <mergeCell ref="O242:P242"/>
    <mergeCell ref="Q242:R242"/>
    <mergeCell ref="S242:T242"/>
    <mergeCell ref="U242:V242"/>
    <mergeCell ref="W242:X242"/>
    <mergeCell ref="S241:T241"/>
    <mergeCell ref="U241:V241"/>
    <mergeCell ref="W241:X241"/>
    <mergeCell ref="Y241:Z241"/>
    <mergeCell ref="AA241:AB241"/>
    <mergeCell ref="AC241:AE241"/>
    <mergeCell ref="Y244:Z244"/>
    <mergeCell ref="AA244:AB244"/>
    <mergeCell ref="AC244:AE244"/>
    <mergeCell ref="AF244:AI244"/>
    <mergeCell ref="B245:H245"/>
    <mergeCell ref="I245:J245"/>
    <mergeCell ref="K245:L245"/>
    <mergeCell ref="M245:N245"/>
    <mergeCell ref="O245:P245"/>
    <mergeCell ref="Q245:R245"/>
    <mergeCell ref="AF243:AI243"/>
    <mergeCell ref="B244:H244"/>
    <mergeCell ref="I244:J244"/>
    <mergeCell ref="K244:L244"/>
    <mergeCell ref="M244:N244"/>
    <mergeCell ref="O244:P244"/>
    <mergeCell ref="Q244:R244"/>
    <mergeCell ref="S244:T244"/>
    <mergeCell ref="U244:V244"/>
    <mergeCell ref="W244:X244"/>
    <mergeCell ref="S243:T243"/>
    <mergeCell ref="U243:V243"/>
    <mergeCell ref="W243:X243"/>
    <mergeCell ref="Y243:Z243"/>
    <mergeCell ref="AA243:AB243"/>
    <mergeCell ref="AC243:AE243"/>
    <mergeCell ref="Y246:Z246"/>
    <mergeCell ref="AA246:AB246"/>
    <mergeCell ref="AC246:AE246"/>
    <mergeCell ref="AF246:AI246"/>
    <mergeCell ref="B247:H247"/>
    <mergeCell ref="I247:J247"/>
    <mergeCell ref="K247:L247"/>
    <mergeCell ref="M247:N247"/>
    <mergeCell ref="O247:P247"/>
    <mergeCell ref="Q247:R247"/>
    <mergeCell ref="AF245:AI245"/>
    <mergeCell ref="B246:H246"/>
    <mergeCell ref="I246:J246"/>
    <mergeCell ref="K246:L246"/>
    <mergeCell ref="M246:N246"/>
    <mergeCell ref="O246:P246"/>
    <mergeCell ref="Q246:R246"/>
    <mergeCell ref="S246:T246"/>
    <mergeCell ref="U246:V246"/>
    <mergeCell ref="W246:X246"/>
    <mergeCell ref="S245:T245"/>
    <mergeCell ref="U245:V245"/>
    <mergeCell ref="W245:X245"/>
    <mergeCell ref="Y245:Z245"/>
    <mergeCell ref="AA245:AB245"/>
    <mergeCell ref="AC245:AE245"/>
    <mergeCell ref="Y248:Z248"/>
    <mergeCell ref="AA248:AB248"/>
    <mergeCell ref="AC248:AE248"/>
    <mergeCell ref="AF248:AI248"/>
    <mergeCell ref="B249:H249"/>
    <mergeCell ref="I249:J249"/>
    <mergeCell ref="K249:L249"/>
    <mergeCell ref="M249:N249"/>
    <mergeCell ref="O249:P249"/>
    <mergeCell ref="Q249:R249"/>
    <mergeCell ref="AF247:AI247"/>
    <mergeCell ref="B248:H248"/>
    <mergeCell ref="I248:J248"/>
    <mergeCell ref="K248:L248"/>
    <mergeCell ref="M248:N248"/>
    <mergeCell ref="O248:P248"/>
    <mergeCell ref="Q248:R248"/>
    <mergeCell ref="S248:T248"/>
    <mergeCell ref="U248:V248"/>
    <mergeCell ref="W248:X248"/>
    <mergeCell ref="S247:T247"/>
    <mergeCell ref="U247:V247"/>
    <mergeCell ref="W247:X247"/>
    <mergeCell ref="Y247:Z247"/>
    <mergeCell ref="AA247:AB247"/>
    <mergeCell ref="AC247:AE247"/>
    <mergeCell ref="Y250:Z250"/>
    <mergeCell ref="AA250:AB250"/>
    <mergeCell ref="AC250:AE250"/>
    <mergeCell ref="AF250:AI250"/>
    <mergeCell ref="B251:H251"/>
    <mergeCell ref="I251:J251"/>
    <mergeCell ref="K251:L251"/>
    <mergeCell ref="M251:N251"/>
    <mergeCell ref="O251:P251"/>
    <mergeCell ref="Q251:R251"/>
    <mergeCell ref="AF249:AI249"/>
    <mergeCell ref="B250:H250"/>
    <mergeCell ref="I250:J250"/>
    <mergeCell ref="K250:L250"/>
    <mergeCell ref="M250:N250"/>
    <mergeCell ref="O250:P250"/>
    <mergeCell ref="Q250:R250"/>
    <mergeCell ref="S250:T250"/>
    <mergeCell ref="U250:V250"/>
    <mergeCell ref="W250:X250"/>
    <mergeCell ref="S249:T249"/>
    <mergeCell ref="U249:V249"/>
    <mergeCell ref="W249:X249"/>
    <mergeCell ref="Y249:Z249"/>
    <mergeCell ref="AA249:AB249"/>
    <mergeCell ref="AC249:AE249"/>
    <mergeCell ref="Y252:Z252"/>
    <mergeCell ref="AA252:AB252"/>
    <mergeCell ref="AC252:AE252"/>
    <mergeCell ref="AF252:AI252"/>
    <mergeCell ref="B253:H253"/>
    <mergeCell ref="I253:J253"/>
    <mergeCell ref="K253:L253"/>
    <mergeCell ref="M253:N253"/>
    <mergeCell ref="O253:P253"/>
    <mergeCell ref="Q253:R253"/>
    <mergeCell ref="AF251:AI251"/>
    <mergeCell ref="B252:H252"/>
    <mergeCell ref="I252:J252"/>
    <mergeCell ref="K252:L252"/>
    <mergeCell ref="M252:N252"/>
    <mergeCell ref="O252:P252"/>
    <mergeCell ref="Q252:R252"/>
    <mergeCell ref="S252:T252"/>
    <mergeCell ref="U252:V252"/>
    <mergeCell ref="W252:X252"/>
    <mergeCell ref="S251:T251"/>
    <mergeCell ref="U251:V251"/>
    <mergeCell ref="W251:X251"/>
    <mergeCell ref="Y251:Z251"/>
    <mergeCell ref="AA251:AB251"/>
    <mergeCell ref="AC251:AE251"/>
    <mergeCell ref="Y254:Z254"/>
    <mergeCell ref="AA254:AB254"/>
    <mergeCell ref="AC254:AE254"/>
    <mergeCell ref="AF254:AI254"/>
    <mergeCell ref="B255:H255"/>
    <mergeCell ref="I255:J255"/>
    <mergeCell ref="K255:L255"/>
    <mergeCell ref="M255:N255"/>
    <mergeCell ref="O255:P255"/>
    <mergeCell ref="Q255:R255"/>
    <mergeCell ref="AF253:AI253"/>
    <mergeCell ref="B254:H254"/>
    <mergeCell ref="I254:J254"/>
    <mergeCell ref="K254:L254"/>
    <mergeCell ref="M254:N254"/>
    <mergeCell ref="O254:P254"/>
    <mergeCell ref="Q254:R254"/>
    <mergeCell ref="S254:T254"/>
    <mergeCell ref="U254:V254"/>
    <mergeCell ref="W254:X254"/>
    <mergeCell ref="S253:T253"/>
    <mergeCell ref="U253:V253"/>
    <mergeCell ref="W253:X253"/>
    <mergeCell ref="Y253:Z253"/>
    <mergeCell ref="AA253:AB253"/>
    <mergeCell ref="AC253:AE253"/>
    <mergeCell ref="Y256:Z256"/>
    <mergeCell ref="AA256:AB256"/>
    <mergeCell ref="AC256:AE256"/>
    <mergeCell ref="AF256:AI256"/>
    <mergeCell ref="B257:H257"/>
    <mergeCell ref="I257:J257"/>
    <mergeCell ref="K257:L257"/>
    <mergeCell ref="M257:N257"/>
    <mergeCell ref="O257:P257"/>
    <mergeCell ref="Q257:R257"/>
    <mergeCell ref="AF255:AI255"/>
    <mergeCell ref="B256:H256"/>
    <mergeCell ref="I256:J256"/>
    <mergeCell ref="K256:L256"/>
    <mergeCell ref="M256:N256"/>
    <mergeCell ref="O256:P256"/>
    <mergeCell ref="Q256:R256"/>
    <mergeCell ref="S256:T256"/>
    <mergeCell ref="U256:V256"/>
    <mergeCell ref="W256:X256"/>
    <mergeCell ref="S255:T255"/>
    <mergeCell ref="U255:V255"/>
    <mergeCell ref="W255:X255"/>
    <mergeCell ref="Y255:Z255"/>
    <mergeCell ref="AA255:AB255"/>
    <mergeCell ref="AC255:AE255"/>
    <mergeCell ref="Y258:Z258"/>
    <mergeCell ref="AA258:AB258"/>
    <mergeCell ref="AC258:AE258"/>
    <mergeCell ref="AF258:AI258"/>
    <mergeCell ref="B259:H259"/>
    <mergeCell ref="I259:J259"/>
    <mergeCell ref="K259:L259"/>
    <mergeCell ref="M259:N259"/>
    <mergeCell ref="O259:P259"/>
    <mergeCell ref="Q259:R259"/>
    <mergeCell ref="AF257:AI257"/>
    <mergeCell ref="B258:H258"/>
    <mergeCell ref="I258:J258"/>
    <mergeCell ref="K258:L258"/>
    <mergeCell ref="M258:N258"/>
    <mergeCell ref="O258:P258"/>
    <mergeCell ref="Q258:R258"/>
    <mergeCell ref="S258:T258"/>
    <mergeCell ref="U258:V258"/>
    <mergeCell ref="W258:X258"/>
    <mergeCell ref="S257:T257"/>
    <mergeCell ref="U257:V257"/>
    <mergeCell ref="W257:X257"/>
    <mergeCell ref="Y257:Z257"/>
    <mergeCell ref="AA257:AB257"/>
    <mergeCell ref="AC257:AE257"/>
    <mergeCell ref="Y260:Z260"/>
    <mergeCell ref="AA260:AB260"/>
    <mergeCell ref="AC260:AE260"/>
    <mergeCell ref="AF260:AI260"/>
    <mergeCell ref="B267:H267"/>
    <mergeCell ref="I267:AB267"/>
    <mergeCell ref="AC267:AE267"/>
    <mergeCell ref="AF267:AI267"/>
    <mergeCell ref="AF259:AI259"/>
    <mergeCell ref="B260:H260"/>
    <mergeCell ref="I260:J260"/>
    <mergeCell ref="K260:L260"/>
    <mergeCell ref="M260:N260"/>
    <mergeCell ref="O260:P260"/>
    <mergeCell ref="Q260:R260"/>
    <mergeCell ref="S260:T260"/>
    <mergeCell ref="U260:V260"/>
    <mergeCell ref="W260:X260"/>
    <mergeCell ref="S259:T259"/>
    <mergeCell ref="U259:V259"/>
    <mergeCell ref="W259:X259"/>
    <mergeCell ref="Y259:Z259"/>
    <mergeCell ref="AA259:AB259"/>
    <mergeCell ref="AC259:AE259"/>
    <mergeCell ref="Y269:Z269"/>
    <mergeCell ref="AA269:AB269"/>
    <mergeCell ref="AC269:AE269"/>
    <mergeCell ref="AF269:AI269"/>
    <mergeCell ref="B270:H270"/>
    <mergeCell ref="I270:J270"/>
    <mergeCell ref="K270:L270"/>
    <mergeCell ref="M270:N270"/>
    <mergeCell ref="O270:P270"/>
    <mergeCell ref="Q270:R270"/>
    <mergeCell ref="AF268:AI268"/>
    <mergeCell ref="B269:H269"/>
    <mergeCell ref="I269:J269"/>
    <mergeCell ref="K269:L269"/>
    <mergeCell ref="M269:N269"/>
    <mergeCell ref="O269:P269"/>
    <mergeCell ref="Q269:R269"/>
    <mergeCell ref="S269:T269"/>
    <mergeCell ref="U269:V269"/>
    <mergeCell ref="W269:X269"/>
    <mergeCell ref="S268:T268"/>
    <mergeCell ref="U268:V268"/>
    <mergeCell ref="W268:X268"/>
    <mergeCell ref="Y268:Z268"/>
    <mergeCell ref="AA268:AB268"/>
    <mergeCell ref="AC268:AE268"/>
    <mergeCell ref="B268:H268"/>
    <mergeCell ref="I268:J268"/>
    <mergeCell ref="K268:L268"/>
    <mergeCell ref="M268:N268"/>
    <mergeCell ref="O268:P268"/>
    <mergeCell ref="Q268:R268"/>
    <mergeCell ref="Y271:Z271"/>
    <mergeCell ref="AA271:AB271"/>
    <mergeCell ref="AC271:AE271"/>
    <mergeCell ref="AF271:AI271"/>
    <mergeCell ref="B272:H272"/>
    <mergeCell ref="I272:J272"/>
    <mergeCell ref="K272:L272"/>
    <mergeCell ref="M272:N272"/>
    <mergeCell ref="O272:P272"/>
    <mergeCell ref="Q272:R272"/>
    <mergeCell ref="AF270:AI270"/>
    <mergeCell ref="B271:H271"/>
    <mergeCell ref="I271:J271"/>
    <mergeCell ref="K271:L271"/>
    <mergeCell ref="M271:N271"/>
    <mergeCell ref="O271:P271"/>
    <mergeCell ref="Q271:R271"/>
    <mergeCell ref="S271:T271"/>
    <mergeCell ref="U271:V271"/>
    <mergeCell ref="W271:X271"/>
    <mergeCell ref="S270:T270"/>
    <mergeCell ref="U270:V270"/>
    <mergeCell ref="W270:X270"/>
    <mergeCell ref="Y270:Z270"/>
    <mergeCell ref="AA270:AB270"/>
    <mergeCell ref="AC270:AE270"/>
    <mergeCell ref="Y273:Z273"/>
    <mergeCell ref="AA273:AB273"/>
    <mergeCell ref="AC273:AE273"/>
    <mergeCell ref="AF273:AI273"/>
    <mergeCell ref="B274:H274"/>
    <mergeCell ref="I274:J274"/>
    <mergeCell ref="K274:L274"/>
    <mergeCell ref="M274:N274"/>
    <mergeCell ref="O274:P274"/>
    <mergeCell ref="Q274:R274"/>
    <mergeCell ref="AF272:AI272"/>
    <mergeCell ref="B273:H273"/>
    <mergeCell ref="I273:J273"/>
    <mergeCell ref="K273:L273"/>
    <mergeCell ref="M273:N273"/>
    <mergeCell ref="O273:P273"/>
    <mergeCell ref="Q273:R273"/>
    <mergeCell ref="S273:T273"/>
    <mergeCell ref="U273:V273"/>
    <mergeCell ref="W273:X273"/>
    <mergeCell ref="S272:T272"/>
    <mergeCell ref="U272:V272"/>
    <mergeCell ref="W272:X272"/>
    <mergeCell ref="Y272:Z272"/>
    <mergeCell ref="AA272:AB272"/>
    <mergeCell ref="AC272:AE272"/>
    <mergeCell ref="Y275:Z275"/>
    <mergeCell ref="AA275:AB275"/>
    <mergeCell ref="AC275:AE275"/>
    <mergeCell ref="AF275:AI275"/>
    <mergeCell ref="B276:H276"/>
    <mergeCell ref="I276:J276"/>
    <mergeCell ref="K276:L276"/>
    <mergeCell ref="M276:N276"/>
    <mergeCell ref="O276:P276"/>
    <mergeCell ref="Q276:R276"/>
    <mergeCell ref="AF274:AI274"/>
    <mergeCell ref="B275:H275"/>
    <mergeCell ref="I275:J275"/>
    <mergeCell ref="K275:L275"/>
    <mergeCell ref="M275:N275"/>
    <mergeCell ref="O275:P275"/>
    <mergeCell ref="Q275:R275"/>
    <mergeCell ref="S275:T275"/>
    <mergeCell ref="U275:V275"/>
    <mergeCell ref="W275:X275"/>
    <mergeCell ref="S274:T274"/>
    <mergeCell ref="U274:V274"/>
    <mergeCell ref="W274:X274"/>
    <mergeCell ref="Y274:Z274"/>
    <mergeCell ref="AA274:AB274"/>
    <mergeCell ref="AC274:AE274"/>
    <mergeCell ref="Y277:Z277"/>
    <mergeCell ref="AA277:AB277"/>
    <mergeCell ref="AC277:AE277"/>
    <mergeCell ref="AF277:AI277"/>
    <mergeCell ref="B278:H278"/>
    <mergeCell ref="I278:J278"/>
    <mergeCell ref="K278:L278"/>
    <mergeCell ref="M278:N278"/>
    <mergeCell ref="O278:P278"/>
    <mergeCell ref="Q278:R278"/>
    <mergeCell ref="AF276:AI276"/>
    <mergeCell ref="B277:H277"/>
    <mergeCell ref="I277:J277"/>
    <mergeCell ref="K277:L277"/>
    <mergeCell ref="M277:N277"/>
    <mergeCell ref="O277:P277"/>
    <mergeCell ref="Q277:R277"/>
    <mergeCell ref="S277:T277"/>
    <mergeCell ref="U277:V277"/>
    <mergeCell ref="W277:X277"/>
    <mergeCell ref="S276:T276"/>
    <mergeCell ref="U276:V276"/>
    <mergeCell ref="W276:X276"/>
    <mergeCell ref="Y276:Z276"/>
    <mergeCell ref="AA276:AB276"/>
    <mergeCell ref="AC276:AE276"/>
    <mergeCell ref="Y279:Z279"/>
    <mergeCell ref="AA279:AB279"/>
    <mergeCell ref="AC279:AE279"/>
    <mergeCell ref="AF279:AI279"/>
    <mergeCell ref="B280:H280"/>
    <mergeCell ref="I280:J280"/>
    <mergeCell ref="K280:L280"/>
    <mergeCell ref="M280:N280"/>
    <mergeCell ref="O280:P280"/>
    <mergeCell ref="Q280:R280"/>
    <mergeCell ref="AF278:AI278"/>
    <mergeCell ref="B279:H279"/>
    <mergeCell ref="I279:J279"/>
    <mergeCell ref="K279:L279"/>
    <mergeCell ref="M279:N279"/>
    <mergeCell ref="O279:P279"/>
    <mergeCell ref="Q279:R279"/>
    <mergeCell ref="S279:T279"/>
    <mergeCell ref="U279:V279"/>
    <mergeCell ref="W279:X279"/>
    <mergeCell ref="S278:T278"/>
    <mergeCell ref="U278:V278"/>
    <mergeCell ref="W278:X278"/>
    <mergeCell ref="Y278:Z278"/>
    <mergeCell ref="AA278:AB278"/>
    <mergeCell ref="AC278:AE278"/>
    <mergeCell ref="Y281:Z281"/>
    <mergeCell ref="AA281:AB281"/>
    <mergeCell ref="AC281:AE281"/>
    <mergeCell ref="AF281:AI281"/>
    <mergeCell ref="B282:H282"/>
    <mergeCell ref="I282:J282"/>
    <mergeCell ref="K282:L282"/>
    <mergeCell ref="M282:N282"/>
    <mergeCell ref="O282:P282"/>
    <mergeCell ref="Q282:R282"/>
    <mergeCell ref="AF280:AI280"/>
    <mergeCell ref="B281:H281"/>
    <mergeCell ref="I281:J281"/>
    <mergeCell ref="K281:L281"/>
    <mergeCell ref="M281:N281"/>
    <mergeCell ref="O281:P281"/>
    <mergeCell ref="Q281:R281"/>
    <mergeCell ref="S281:T281"/>
    <mergeCell ref="U281:V281"/>
    <mergeCell ref="W281:X281"/>
    <mergeCell ref="S280:T280"/>
    <mergeCell ref="U280:V280"/>
    <mergeCell ref="W280:X280"/>
    <mergeCell ref="Y280:Z280"/>
    <mergeCell ref="AA280:AB280"/>
    <mergeCell ref="AC280:AE280"/>
    <mergeCell ref="Y283:Z283"/>
    <mergeCell ref="AA283:AB283"/>
    <mergeCell ref="AC283:AE283"/>
    <mergeCell ref="AF283:AI283"/>
    <mergeCell ref="B284:H284"/>
    <mergeCell ref="I284:J284"/>
    <mergeCell ref="K284:L284"/>
    <mergeCell ref="M284:N284"/>
    <mergeCell ref="O284:P284"/>
    <mergeCell ref="Q284:R284"/>
    <mergeCell ref="AF282:AI282"/>
    <mergeCell ref="B283:H283"/>
    <mergeCell ref="I283:J283"/>
    <mergeCell ref="K283:L283"/>
    <mergeCell ref="M283:N283"/>
    <mergeCell ref="O283:P283"/>
    <mergeCell ref="Q283:R283"/>
    <mergeCell ref="S283:T283"/>
    <mergeCell ref="U283:V283"/>
    <mergeCell ref="W283:X283"/>
    <mergeCell ref="S282:T282"/>
    <mergeCell ref="U282:V282"/>
    <mergeCell ref="W282:X282"/>
    <mergeCell ref="Y282:Z282"/>
    <mergeCell ref="AA282:AB282"/>
    <mergeCell ref="AC282:AE282"/>
    <mergeCell ref="Y285:Z285"/>
    <mergeCell ref="AA285:AB285"/>
    <mergeCell ref="AC285:AE285"/>
    <mergeCell ref="AF285:AI285"/>
    <mergeCell ref="B286:H286"/>
    <mergeCell ref="I286:J286"/>
    <mergeCell ref="K286:L286"/>
    <mergeCell ref="M286:N286"/>
    <mergeCell ref="O286:P286"/>
    <mergeCell ref="Q286:R286"/>
    <mergeCell ref="AF284:AI284"/>
    <mergeCell ref="B285:H285"/>
    <mergeCell ref="I285:J285"/>
    <mergeCell ref="K285:L285"/>
    <mergeCell ref="M285:N285"/>
    <mergeCell ref="O285:P285"/>
    <mergeCell ref="Q285:R285"/>
    <mergeCell ref="S285:T285"/>
    <mergeCell ref="U285:V285"/>
    <mergeCell ref="W285:X285"/>
    <mergeCell ref="S284:T284"/>
    <mergeCell ref="U284:V284"/>
    <mergeCell ref="W284:X284"/>
    <mergeCell ref="Y284:Z284"/>
    <mergeCell ref="AA284:AB284"/>
    <mergeCell ref="AC284:AE284"/>
    <mergeCell ref="Y287:Z287"/>
    <mergeCell ref="AA287:AB287"/>
    <mergeCell ref="AC287:AE287"/>
    <mergeCell ref="AF287:AI287"/>
    <mergeCell ref="B288:H288"/>
    <mergeCell ref="I288:J288"/>
    <mergeCell ref="K288:L288"/>
    <mergeCell ref="M288:N288"/>
    <mergeCell ref="O288:P288"/>
    <mergeCell ref="Q288:R288"/>
    <mergeCell ref="AF286:AI286"/>
    <mergeCell ref="B287:H287"/>
    <mergeCell ref="I287:J287"/>
    <mergeCell ref="K287:L287"/>
    <mergeCell ref="M287:N287"/>
    <mergeCell ref="O287:P287"/>
    <mergeCell ref="Q287:R287"/>
    <mergeCell ref="S287:T287"/>
    <mergeCell ref="U287:V287"/>
    <mergeCell ref="W287:X287"/>
    <mergeCell ref="S286:T286"/>
    <mergeCell ref="U286:V286"/>
    <mergeCell ref="W286:X286"/>
    <mergeCell ref="Y286:Z286"/>
    <mergeCell ref="AA286:AB286"/>
    <mergeCell ref="AC286:AE286"/>
    <mergeCell ref="Y289:Z289"/>
    <mergeCell ref="AA289:AB289"/>
    <mergeCell ref="AC289:AE289"/>
    <mergeCell ref="AF289:AI289"/>
    <mergeCell ref="B290:H290"/>
    <mergeCell ref="I290:J290"/>
    <mergeCell ref="K290:L290"/>
    <mergeCell ref="M290:N290"/>
    <mergeCell ref="O290:P290"/>
    <mergeCell ref="Q290:R290"/>
    <mergeCell ref="AF288:AI288"/>
    <mergeCell ref="B289:H289"/>
    <mergeCell ref="I289:J289"/>
    <mergeCell ref="K289:L289"/>
    <mergeCell ref="M289:N289"/>
    <mergeCell ref="O289:P289"/>
    <mergeCell ref="Q289:R289"/>
    <mergeCell ref="S289:T289"/>
    <mergeCell ref="U289:V289"/>
    <mergeCell ref="W289:X289"/>
    <mergeCell ref="S288:T288"/>
    <mergeCell ref="U288:V288"/>
    <mergeCell ref="W288:X288"/>
    <mergeCell ref="Y288:Z288"/>
    <mergeCell ref="AA288:AB288"/>
    <mergeCell ref="AC288:AE288"/>
    <mergeCell ref="Y291:Z291"/>
    <mergeCell ref="AA291:AB291"/>
    <mergeCell ref="AC291:AE291"/>
    <mergeCell ref="AF291:AI291"/>
    <mergeCell ref="B292:H292"/>
    <mergeCell ref="I292:J292"/>
    <mergeCell ref="K292:L292"/>
    <mergeCell ref="M292:N292"/>
    <mergeCell ref="O292:P292"/>
    <mergeCell ref="Q292:R292"/>
    <mergeCell ref="AF290:AI290"/>
    <mergeCell ref="B291:H291"/>
    <mergeCell ref="I291:J291"/>
    <mergeCell ref="K291:L291"/>
    <mergeCell ref="M291:N291"/>
    <mergeCell ref="O291:P291"/>
    <mergeCell ref="Q291:R291"/>
    <mergeCell ref="S291:T291"/>
    <mergeCell ref="U291:V291"/>
    <mergeCell ref="W291:X291"/>
    <mergeCell ref="S290:T290"/>
    <mergeCell ref="U290:V290"/>
    <mergeCell ref="W290:X290"/>
    <mergeCell ref="Y290:Z290"/>
    <mergeCell ref="AA290:AB290"/>
    <mergeCell ref="AC290:AE290"/>
    <mergeCell ref="Y293:Z293"/>
    <mergeCell ref="AA293:AB293"/>
    <mergeCell ref="AC293:AE293"/>
    <mergeCell ref="AF293:AI293"/>
    <mergeCell ref="B294:H294"/>
    <mergeCell ref="I294:J294"/>
    <mergeCell ref="K294:L294"/>
    <mergeCell ref="M294:N294"/>
    <mergeCell ref="O294:P294"/>
    <mergeCell ref="Q294:R294"/>
    <mergeCell ref="AF292:AI292"/>
    <mergeCell ref="B293:H293"/>
    <mergeCell ref="I293:J293"/>
    <mergeCell ref="K293:L293"/>
    <mergeCell ref="M293:N293"/>
    <mergeCell ref="O293:P293"/>
    <mergeCell ref="Q293:R293"/>
    <mergeCell ref="S293:T293"/>
    <mergeCell ref="U293:V293"/>
    <mergeCell ref="W293:X293"/>
    <mergeCell ref="S292:T292"/>
    <mergeCell ref="U292:V292"/>
    <mergeCell ref="W292:X292"/>
    <mergeCell ref="Y292:Z292"/>
    <mergeCell ref="AA292:AB292"/>
    <mergeCell ref="AC292:AE292"/>
    <mergeCell ref="Y295:Z295"/>
    <mergeCell ref="AA295:AB295"/>
    <mergeCell ref="AC295:AE295"/>
    <mergeCell ref="AF295:AI295"/>
    <mergeCell ref="B296:H296"/>
    <mergeCell ref="I296:J296"/>
    <mergeCell ref="K296:L296"/>
    <mergeCell ref="M296:N296"/>
    <mergeCell ref="O296:P296"/>
    <mergeCell ref="Q296:R296"/>
    <mergeCell ref="AF294:AI294"/>
    <mergeCell ref="B295:H295"/>
    <mergeCell ref="I295:J295"/>
    <mergeCell ref="K295:L295"/>
    <mergeCell ref="M295:N295"/>
    <mergeCell ref="O295:P295"/>
    <mergeCell ref="Q295:R295"/>
    <mergeCell ref="S295:T295"/>
    <mergeCell ref="U295:V295"/>
    <mergeCell ref="W295:X295"/>
    <mergeCell ref="S294:T294"/>
    <mergeCell ref="U294:V294"/>
    <mergeCell ref="W294:X294"/>
    <mergeCell ref="Y294:Z294"/>
    <mergeCell ref="AA294:AB294"/>
    <mergeCell ref="AC294:AE294"/>
    <mergeCell ref="Y297:Z297"/>
    <mergeCell ref="AA297:AB297"/>
    <mergeCell ref="AC297:AE297"/>
    <mergeCell ref="AF297:AI297"/>
    <mergeCell ref="B298:H298"/>
    <mergeCell ref="I298:J298"/>
    <mergeCell ref="K298:L298"/>
    <mergeCell ref="M298:N298"/>
    <mergeCell ref="O298:P298"/>
    <mergeCell ref="Q298:R298"/>
    <mergeCell ref="AF296:AI296"/>
    <mergeCell ref="B297:H297"/>
    <mergeCell ref="I297:J297"/>
    <mergeCell ref="K297:L297"/>
    <mergeCell ref="M297:N297"/>
    <mergeCell ref="O297:P297"/>
    <mergeCell ref="Q297:R297"/>
    <mergeCell ref="S297:T297"/>
    <mergeCell ref="U297:V297"/>
    <mergeCell ref="W297:X297"/>
    <mergeCell ref="S296:T296"/>
    <mergeCell ref="U296:V296"/>
    <mergeCell ref="W296:X296"/>
    <mergeCell ref="Y296:Z296"/>
    <mergeCell ref="AA296:AB296"/>
    <mergeCell ref="AC296:AE296"/>
    <mergeCell ref="Y299:Z299"/>
    <mergeCell ref="AA299:AB299"/>
    <mergeCell ref="AC299:AE299"/>
    <mergeCell ref="AF299:AI299"/>
    <mergeCell ref="B300:H300"/>
    <mergeCell ref="I300:J300"/>
    <mergeCell ref="K300:L300"/>
    <mergeCell ref="M300:N300"/>
    <mergeCell ref="O300:P300"/>
    <mergeCell ref="Q300:R300"/>
    <mergeCell ref="AF298:AI298"/>
    <mergeCell ref="B299:H299"/>
    <mergeCell ref="I299:J299"/>
    <mergeCell ref="K299:L299"/>
    <mergeCell ref="M299:N299"/>
    <mergeCell ref="O299:P299"/>
    <mergeCell ref="Q299:R299"/>
    <mergeCell ref="S299:T299"/>
    <mergeCell ref="U299:V299"/>
    <mergeCell ref="W299:X299"/>
    <mergeCell ref="S298:T298"/>
    <mergeCell ref="U298:V298"/>
    <mergeCell ref="W298:X298"/>
    <mergeCell ref="Y298:Z298"/>
    <mergeCell ref="AA298:AB298"/>
    <mergeCell ref="AC298:AE298"/>
    <mergeCell ref="U301:V301"/>
    <mergeCell ref="W301:X301"/>
    <mergeCell ref="Y301:Z301"/>
    <mergeCell ref="AA301:AB301"/>
    <mergeCell ref="AC301:AE301"/>
    <mergeCell ref="AF301:AI301"/>
    <mergeCell ref="AF300:AI300"/>
    <mergeCell ref="AC304:AE304"/>
    <mergeCell ref="AF304:AI304"/>
    <mergeCell ref="B301:H301"/>
    <mergeCell ref="I301:J301"/>
    <mergeCell ref="K301:L301"/>
    <mergeCell ref="M301:N301"/>
    <mergeCell ref="O301:P301"/>
    <mergeCell ref="Q301:R301"/>
    <mergeCell ref="S301:T301"/>
    <mergeCell ref="S300:T300"/>
    <mergeCell ref="U300:V300"/>
    <mergeCell ref="W300:X300"/>
    <mergeCell ref="Y300:Z300"/>
    <mergeCell ref="AA300:AB300"/>
    <mergeCell ref="AC300:AE300"/>
    <mergeCell ref="AF302:AI302"/>
    <mergeCell ref="AA306:AB306"/>
    <mergeCell ref="AC306:AE306"/>
    <mergeCell ref="AF306:AI306"/>
    <mergeCell ref="S303:T303"/>
    <mergeCell ref="S302:T302"/>
    <mergeCell ref="U302:V302"/>
    <mergeCell ref="W302:X302"/>
    <mergeCell ref="Y302:Z302"/>
    <mergeCell ref="AA302:AB302"/>
    <mergeCell ref="AC302:AE302"/>
    <mergeCell ref="B302:H302"/>
    <mergeCell ref="I302:J302"/>
    <mergeCell ref="K302:L302"/>
    <mergeCell ref="M302:N302"/>
    <mergeCell ref="O302:P302"/>
    <mergeCell ref="Q302:R302"/>
    <mergeCell ref="S304:T304"/>
    <mergeCell ref="U304:V304"/>
    <mergeCell ref="W304:X304"/>
    <mergeCell ref="Y304:Z304"/>
    <mergeCell ref="AA304:AB304"/>
    <mergeCell ref="AF309:AI309"/>
    <mergeCell ref="B310:H310"/>
    <mergeCell ref="I310:J310"/>
    <mergeCell ref="K310:L310"/>
    <mergeCell ref="M310:N310"/>
    <mergeCell ref="AF307:AI307"/>
    <mergeCell ref="Y305:Z305"/>
    <mergeCell ref="AA305:AB305"/>
    <mergeCell ref="AC305:AE305"/>
    <mergeCell ref="AF305:AI305"/>
    <mergeCell ref="B304:H304"/>
    <mergeCell ref="I304:J304"/>
    <mergeCell ref="K304:L304"/>
    <mergeCell ref="M304:N304"/>
    <mergeCell ref="O304:P304"/>
    <mergeCell ref="Q304:R304"/>
    <mergeCell ref="U303:V303"/>
    <mergeCell ref="W303:X303"/>
    <mergeCell ref="Y303:Z303"/>
    <mergeCell ref="AA303:AB303"/>
    <mergeCell ref="AC303:AE303"/>
    <mergeCell ref="AF303:AI303"/>
    <mergeCell ref="B303:H303"/>
    <mergeCell ref="I303:J303"/>
    <mergeCell ref="K303:L303"/>
    <mergeCell ref="M303:N303"/>
    <mergeCell ref="O303:P303"/>
    <mergeCell ref="Q303:R303"/>
    <mergeCell ref="B306:H306"/>
    <mergeCell ref="I306:J306"/>
    <mergeCell ref="K306:L306"/>
    <mergeCell ref="M306:N306"/>
    <mergeCell ref="B307:H307"/>
    <mergeCell ref="I307:J307"/>
    <mergeCell ref="K307:L307"/>
    <mergeCell ref="M307:N307"/>
    <mergeCell ref="AF308:AI308"/>
    <mergeCell ref="B305:H305"/>
    <mergeCell ref="I305:J305"/>
    <mergeCell ref="K305:L305"/>
    <mergeCell ref="M305:N305"/>
    <mergeCell ref="O305:P305"/>
    <mergeCell ref="Q305:R305"/>
    <mergeCell ref="S305:T305"/>
    <mergeCell ref="U305:V305"/>
    <mergeCell ref="W305:X305"/>
    <mergeCell ref="S308:T308"/>
    <mergeCell ref="U308:V308"/>
    <mergeCell ref="W308:X308"/>
    <mergeCell ref="Y308:Z308"/>
    <mergeCell ref="AA308:AB308"/>
    <mergeCell ref="AC308:AE308"/>
    <mergeCell ref="B308:H308"/>
    <mergeCell ref="I308:J308"/>
    <mergeCell ref="K308:L308"/>
    <mergeCell ref="M308:N308"/>
    <mergeCell ref="O308:P308"/>
    <mergeCell ref="Q308:R308"/>
    <mergeCell ref="O306:P306"/>
    <mergeCell ref="Q306:R306"/>
    <mergeCell ref="S306:T306"/>
    <mergeCell ref="U306:V306"/>
    <mergeCell ref="W306:X306"/>
    <mergeCell ref="Y306:Z306"/>
    <mergeCell ref="U311:V311"/>
    <mergeCell ref="W311:X311"/>
    <mergeCell ref="S310:T310"/>
    <mergeCell ref="U310:V310"/>
    <mergeCell ref="W310:X310"/>
    <mergeCell ref="O307:P307"/>
    <mergeCell ref="Q307:R307"/>
    <mergeCell ref="S307:T307"/>
    <mergeCell ref="U307:V307"/>
    <mergeCell ref="W307:X307"/>
    <mergeCell ref="Y307:Z307"/>
    <mergeCell ref="AA310:AB310"/>
    <mergeCell ref="AC310:AE310"/>
    <mergeCell ref="Y309:Z309"/>
    <mergeCell ref="AA309:AB309"/>
    <mergeCell ref="AC309:AE309"/>
    <mergeCell ref="S309:T309"/>
    <mergeCell ref="U309:V309"/>
    <mergeCell ref="W309:X309"/>
    <mergeCell ref="O310:P310"/>
    <mergeCell ref="B6:AI6"/>
    <mergeCell ref="B13:AI13"/>
    <mergeCell ref="B15:F15"/>
    <mergeCell ref="H15:AI15"/>
    <mergeCell ref="B309:H309"/>
    <mergeCell ref="I309:J309"/>
    <mergeCell ref="K309:L309"/>
    <mergeCell ref="M309:N309"/>
    <mergeCell ref="O309:P309"/>
    <mergeCell ref="Q309:R309"/>
    <mergeCell ref="Y311:Z311"/>
    <mergeCell ref="Y310:Z310"/>
    <mergeCell ref="AA311:AB311"/>
    <mergeCell ref="AC311:AE311"/>
    <mergeCell ref="AF311:AI311"/>
    <mergeCell ref="AF310:AI310"/>
    <mergeCell ref="B311:H311"/>
    <mergeCell ref="I311:J311"/>
    <mergeCell ref="K311:L311"/>
    <mergeCell ref="M311:N311"/>
    <mergeCell ref="O311:P311"/>
    <mergeCell ref="Q310:R310"/>
    <mergeCell ref="AA307:AB307"/>
    <mergeCell ref="AC307:AE307"/>
    <mergeCell ref="B265:AI265"/>
    <mergeCell ref="Q311:R311"/>
    <mergeCell ref="S311:T311"/>
    <mergeCell ref="B7:W7"/>
    <mergeCell ref="T10:AI10"/>
    <mergeCell ref="W157:X157"/>
    <mergeCell ref="Y157:Z157"/>
    <mergeCell ref="AA157:AB157"/>
    <mergeCell ref="H21:AI21"/>
    <mergeCell ref="W155:X155"/>
    <mergeCell ref="Y155:Z155"/>
    <mergeCell ref="B158:H158"/>
    <mergeCell ref="I158:J158"/>
    <mergeCell ref="B23:F23"/>
    <mergeCell ref="H23:AI23"/>
    <mergeCell ref="B25:F25"/>
    <mergeCell ref="B61:AI61"/>
    <mergeCell ref="B112:AI112"/>
    <mergeCell ref="Q156:R156"/>
    <mergeCell ref="S156:T156"/>
    <mergeCell ref="U156:V156"/>
    <mergeCell ref="B17:F17"/>
    <mergeCell ref="H17:AI17"/>
    <mergeCell ref="B19:F19"/>
    <mergeCell ref="H19:AI19"/>
    <mergeCell ref="B21:F21"/>
    <mergeCell ref="AC155:AE155"/>
    <mergeCell ref="AF155:AI155"/>
    <mergeCell ref="O155:P155"/>
    <mergeCell ref="Q155:R155"/>
    <mergeCell ref="S155:T155"/>
    <mergeCell ref="O156:P156"/>
    <mergeCell ref="B155:H155"/>
    <mergeCell ref="I156:J156"/>
    <mergeCell ref="U155:V155"/>
    <mergeCell ref="AA155:AB155"/>
    <mergeCell ref="AF154:AI154"/>
    <mergeCell ref="Y154:Z154"/>
    <mergeCell ref="AA154:AB154"/>
    <mergeCell ref="AC154:AE154"/>
  </mergeCells>
  <phoneticPr fontId="9"/>
  <printOptions horizontalCentered="1" verticalCentered="1"/>
  <pageMargins left="0.51181102362204722" right="0.51181102362204722" top="0.51181102362204722" bottom="0.51181102362204722" header="0.39370078740157483" footer="0"/>
  <pageSetup paperSize="9" scale="93" orientation="portrait" r:id="rId1"/>
  <headerFooter>
    <oddHeader>&amp;R&amp;8&amp;P / &amp;N ページ</oddHeader>
  </headerFooter>
  <rowBreaks count="5" manualBreakCount="5">
    <brk id="59" max="16383" man="1"/>
    <brk id="110" max="35" man="1"/>
    <brk id="161" max="35" man="1"/>
    <brk id="212" max="35" man="1"/>
    <brk id="263" max="3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DEB98-5F5A-42AC-A1F7-DC5E6B537171}">
  <sheetPr codeName="Sheet7"/>
  <dimension ref="A1:E1"/>
  <sheetViews>
    <sheetView workbookViewId="0"/>
  </sheetViews>
  <sheetFormatPr defaultColWidth="8.875" defaultRowHeight="13.5" x14ac:dyDescent="0.15"/>
  <cols>
    <col min="1" max="16384" width="8.875" style="268"/>
  </cols>
  <sheetData>
    <row r="1" spans="1:5" x14ac:dyDescent="0.15">
      <c r="A1" s="200" t="s">
        <v>10246</v>
      </c>
      <c r="B1" s="200" t="s">
        <v>627</v>
      </c>
      <c r="C1" s="200" t="s">
        <v>628</v>
      </c>
      <c r="D1" s="200" t="s">
        <v>5</v>
      </c>
      <c r="E1" s="201" t="s">
        <v>629</v>
      </c>
    </row>
  </sheetData>
  <phoneticPr fontId="46"/>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A3C9E-8AD9-4FE5-868E-0850E01DFAFF}">
  <sheetPr codeName="Sheet6">
    <tabColor theme="4" tint="0.39997558519241921"/>
  </sheetPr>
  <dimension ref="A1:E4328"/>
  <sheetViews>
    <sheetView zoomScale="85" zoomScaleNormal="85" workbookViewId="0"/>
  </sheetViews>
  <sheetFormatPr defaultColWidth="9" defaultRowHeight="12.75" customHeight="1" x14ac:dyDescent="0.15"/>
  <cols>
    <col min="1" max="1" width="17.5" style="202" customWidth="1"/>
    <col min="2" max="2" width="50" style="202" customWidth="1"/>
    <col min="3" max="3" width="67.75" style="202" customWidth="1"/>
    <col min="4" max="4" width="9" style="202"/>
    <col min="5" max="5" width="50" style="202" customWidth="1"/>
    <col min="6" max="16384" width="9" style="202"/>
  </cols>
  <sheetData>
    <row r="1" spans="1:5" ht="12.75" customHeight="1" x14ac:dyDescent="0.15">
      <c r="A1" s="200" t="s">
        <v>626</v>
      </c>
      <c r="B1" s="200" t="s">
        <v>627</v>
      </c>
      <c r="C1" s="200" t="s">
        <v>628</v>
      </c>
      <c r="D1" s="200" t="s">
        <v>5</v>
      </c>
      <c r="E1" s="201" t="s">
        <v>629</v>
      </c>
    </row>
    <row r="2" spans="1:5" ht="12.75" customHeight="1" x14ac:dyDescent="0.15">
      <c r="A2" s="203" t="s">
        <v>630</v>
      </c>
      <c r="B2" s="204" t="s">
        <v>631</v>
      </c>
      <c r="C2" s="204" t="s">
        <v>632</v>
      </c>
      <c r="D2" s="203" t="s">
        <v>633</v>
      </c>
      <c r="E2" s="205" t="str">
        <f>DBCS(B2)</f>
        <v>フィキシングフォーム　クリーナー</v>
      </c>
    </row>
    <row r="3" spans="1:5" ht="12.75" customHeight="1" x14ac:dyDescent="0.15">
      <c r="A3" s="206" t="s">
        <v>634</v>
      </c>
      <c r="B3" s="206" t="s">
        <v>635</v>
      </c>
      <c r="C3" s="207" t="s">
        <v>636</v>
      </c>
      <c r="D3" s="206" t="s">
        <v>637</v>
      </c>
      <c r="E3" s="205" t="str">
        <f t="shared" ref="E3:E66" si="0">DBCS(B3)</f>
        <v>＃ＡＧテープ　７０Ｈ</v>
      </c>
    </row>
    <row r="4" spans="1:5" ht="12.75" customHeight="1" x14ac:dyDescent="0.15">
      <c r="A4" s="206" t="s">
        <v>638</v>
      </c>
      <c r="B4" s="206" t="s">
        <v>639</v>
      </c>
      <c r="C4" s="206" t="s">
        <v>0</v>
      </c>
      <c r="D4" s="206" t="s">
        <v>640</v>
      </c>
      <c r="E4" s="205" t="str">
        <f t="shared" si="0"/>
        <v>＃ＡＫ２ルーフ３３０</v>
      </c>
    </row>
    <row r="5" spans="1:5" ht="12.75" customHeight="1" x14ac:dyDescent="0.15">
      <c r="A5" s="206" t="s">
        <v>641</v>
      </c>
      <c r="B5" s="206" t="s">
        <v>642</v>
      </c>
      <c r="C5" s="206" t="s">
        <v>0</v>
      </c>
      <c r="D5" s="206" t="s">
        <v>640</v>
      </c>
      <c r="E5" s="205" t="str">
        <f t="shared" si="0"/>
        <v>＃ＡＫ２ルーフ６７０</v>
      </c>
    </row>
    <row r="6" spans="1:5" ht="12.75" customHeight="1" x14ac:dyDescent="0.15">
      <c r="A6" s="206" t="s">
        <v>643</v>
      </c>
      <c r="B6" s="206" t="s">
        <v>644</v>
      </c>
      <c r="C6" s="207" t="s">
        <v>645</v>
      </c>
      <c r="D6" s="206" t="s">
        <v>646</v>
      </c>
      <c r="E6" s="205" t="str">
        <f t="shared" si="0"/>
        <v>＃ＣＧＩボード　Ｗ２５</v>
      </c>
    </row>
    <row r="7" spans="1:5" ht="12.75" customHeight="1" x14ac:dyDescent="0.15">
      <c r="A7" s="206" t="s">
        <v>647</v>
      </c>
      <c r="B7" s="206" t="s">
        <v>648</v>
      </c>
      <c r="C7" s="207" t="s">
        <v>649</v>
      </c>
      <c r="D7" s="206" t="s">
        <v>646</v>
      </c>
      <c r="E7" s="205" t="str">
        <f t="shared" si="0"/>
        <v>＃ＣＧＩボード　Ｗ３０</v>
      </c>
    </row>
    <row r="8" spans="1:5" ht="12.75" customHeight="1" x14ac:dyDescent="0.15">
      <c r="A8" s="206" t="s">
        <v>650</v>
      </c>
      <c r="B8" s="206" t="s">
        <v>651</v>
      </c>
      <c r="C8" s="208" t="s">
        <v>652</v>
      </c>
      <c r="D8" s="206" t="s">
        <v>646</v>
      </c>
      <c r="E8" s="205" t="str">
        <f t="shared" si="0"/>
        <v>＃ＣＧＩボード　Ｗ３５</v>
      </c>
    </row>
    <row r="9" spans="1:5" ht="12.75" customHeight="1" x14ac:dyDescent="0.15">
      <c r="A9" s="206" t="s">
        <v>653</v>
      </c>
      <c r="B9" s="206" t="s">
        <v>654</v>
      </c>
      <c r="C9" s="208" t="s">
        <v>655</v>
      </c>
      <c r="D9" s="206" t="s">
        <v>646</v>
      </c>
      <c r="E9" s="205" t="str">
        <f t="shared" si="0"/>
        <v>＃ＣＧＩボード　Ｗ４０</v>
      </c>
    </row>
    <row r="10" spans="1:5" ht="12.75" customHeight="1" x14ac:dyDescent="0.15">
      <c r="A10" s="206" t="s">
        <v>656</v>
      </c>
      <c r="B10" s="206" t="s">
        <v>657</v>
      </c>
      <c r="C10" s="208" t="s">
        <v>658</v>
      </c>
      <c r="D10" s="206" t="s">
        <v>646</v>
      </c>
      <c r="E10" s="205" t="str">
        <f t="shared" si="0"/>
        <v>＃ＣＧＩボード　Ｗ５０</v>
      </c>
    </row>
    <row r="11" spans="1:5" ht="12.75" customHeight="1" x14ac:dyDescent="0.15">
      <c r="A11" s="206" t="s">
        <v>659</v>
      </c>
      <c r="B11" s="207" t="s">
        <v>660</v>
      </c>
      <c r="C11" s="208" t="s">
        <v>661</v>
      </c>
      <c r="D11" s="206" t="s">
        <v>646</v>
      </c>
      <c r="E11" s="205" t="str">
        <f t="shared" si="0"/>
        <v>＃ＣＶＴボード２５</v>
      </c>
    </row>
    <row r="12" spans="1:5" ht="12.75" customHeight="1" x14ac:dyDescent="0.15">
      <c r="A12" s="206" t="s">
        <v>662</v>
      </c>
      <c r="B12" s="207" t="s">
        <v>663</v>
      </c>
      <c r="C12" s="208" t="s">
        <v>664</v>
      </c>
      <c r="D12" s="206" t="s">
        <v>646</v>
      </c>
      <c r="E12" s="205" t="str">
        <f t="shared" si="0"/>
        <v>＃ＣＶＴボード３０</v>
      </c>
    </row>
    <row r="13" spans="1:5" ht="12.75" customHeight="1" x14ac:dyDescent="0.15">
      <c r="A13" s="206" t="s">
        <v>665</v>
      </c>
      <c r="B13" s="207" t="s">
        <v>666</v>
      </c>
      <c r="C13" s="208" t="s">
        <v>667</v>
      </c>
      <c r="D13" s="206" t="s">
        <v>646</v>
      </c>
      <c r="E13" s="205" t="str">
        <f t="shared" si="0"/>
        <v>＃ＣＶＴボード３５</v>
      </c>
    </row>
    <row r="14" spans="1:5" ht="12.75" customHeight="1" x14ac:dyDescent="0.15">
      <c r="A14" s="206" t="s">
        <v>668</v>
      </c>
      <c r="B14" s="207" t="s">
        <v>669</v>
      </c>
      <c r="C14" s="208" t="s">
        <v>670</v>
      </c>
      <c r="D14" s="206" t="s">
        <v>646</v>
      </c>
      <c r="E14" s="205" t="str">
        <f t="shared" si="0"/>
        <v>＃ＣＶＴボード４０</v>
      </c>
    </row>
    <row r="15" spans="1:5" ht="12.75" customHeight="1" x14ac:dyDescent="0.15">
      <c r="A15" s="206" t="s">
        <v>671</v>
      </c>
      <c r="B15" s="207" t="s">
        <v>672</v>
      </c>
      <c r="C15" s="208" t="s">
        <v>673</v>
      </c>
      <c r="D15" s="206" t="s">
        <v>646</v>
      </c>
      <c r="E15" s="205" t="str">
        <f t="shared" si="0"/>
        <v>＃ＣＶＴボード５０</v>
      </c>
    </row>
    <row r="16" spans="1:5" ht="12.75" customHeight="1" x14ac:dyDescent="0.15">
      <c r="A16" s="206" t="s">
        <v>674</v>
      </c>
      <c r="B16" s="206" t="s">
        <v>675</v>
      </c>
      <c r="C16" s="209" t="s">
        <v>676</v>
      </c>
      <c r="D16" s="206" t="s">
        <v>640</v>
      </c>
      <c r="E16" s="205" t="str">
        <f t="shared" si="0"/>
        <v>＃Ｃテープ</v>
      </c>
    </row>
    <row r="17" spans="1:5" ht="12.75" customHeight="1" x14ac:dyDescent="0.15">
      <c r="A17" s="206" t="s">
        <v>677</v>
      </c>
      <c r="B17" s="206" t="s">
        <v>678</v>
      </c>
      <c r="C17" s="209" t="s">
        <v>679</v>
      </c>
      <c r="D17" s="206" t="s">
        <v>680</v>
      </c>
      <c r="E17" s="205" t="str">
        <f t="shared" si="0"/>
        <v>＃Ｃプライマー</v>
      </c>
    </row>
    <row r="18" spans="1:5" ht="12.75" customHeight="1" x14ac:dyDescent="0.15">
      <c r="A18" s="206" t="s">
        <v>681</v>
      </c>
      <c r="B18" s="207" t="s">
        <v>682</v>
      </c>
      <c r="C18" s="208" t="s">
        <v>683</v>
      </c>
      <c r="D18" s="206" t="s">
        <v>637</v>
      </c>
      <c r="E18" s="205" t="str">
        <f t="shared" si="0"/>
        <v>ＤＩＰＳセメントＥＦ</v>
      </c>
    </row>
    <row r="19" spans="1:5" ht="12.75" customHeight="1" x14ac:dyDescent="0.15">
      <c r="A19" s="206" t="s">
        <v>684</v>
      </c>
      <c r="B19" s="207" t="s">
        <v>685</v>
      </c>
      <c r="C19" s="207" t="s">
        <v>686</v>
      </c>
      <c r="D19" s="206" t="s">
        <v>687</v>
      </c>
      <c r="E19" s="205" t="str">
        <f t="shared" si="0"/>
        <v>ＤＩＰ－Ｕ７５　１．０－１０００</v>
      </c>
    </row>
    <row r="20" spans="1:5" ht="12.75" customHeight="1" x14ac:dyDescent="0.15">
      <c r="A20" s="206" t="s">
        <v>688</v>
      </c>
      <c r="B20" s="207" t="s">
        <v>689</v>
      </c>
      <c r="C20" s="207" t="s">
        <v>690</v>
      </c>
      <c r="D20" s="206" t="s">
        <v>687</v>
      </c>
      <c r="E20" s="205" t="str">
        <f t="shared" si="0"/>
        <v>ＤＩＰ－Ｕ７５　１．２－１０００</v>
      </c>
    </row>
    <row r="21" spans="1:5" ht="12.75" customHeight="1" x14ac:dyDescent="0.15">
      <c r="A21" s="206" t="s">
        <v>691</v>
      </c>
      <c r="B21" s="207" t="s">
        <v>692</v>
      </c>
      <c r="C21" s="207" t="s">
        <v>693</v>
      </c>
      <c r="D21" s="206" t="s">
        <v>637</v>
      </c>
      <c r="E21" s="205" t="str">
        <f t="shared" si="0"/>
        <v>ＤＳドレン　横１００</v>
      </c>
    </row>
    <row r="22" spans="1:5" ht="12.75" customHeight="1" x14ac:dyDescent="0.15">
      <c r="A22" s="206" t="s">
        <v>694</v>
      </c>
      <c r="B22" s="207" t="s">
        <v>695</v>
      </c>
      <c r="C22" s="207" t="s">
        <v>696</v>
      </c>
      <c r="D22" s="206" t="s">
        <v>637</v>
      </c>
      <c r="E22" s="205" t="str">
        <f t="shared" si="0"/>
        <v>ＤＳドレン　横１２５</v>
      </c>
    </row>
    <row r="23" spans="1:5" ht="12.75" customHeight="1" x14ac:dyDescent="0.15">
      <c r="A23" s="206" t="s">
        <v>697</v>
      </c>
      <c r="B23" s="207" t="s">
        <v>698</v>
      </c>
      <c r="C23" s="207" t="s">
        <v>699</v>
      </c>
      <c r="D23" s="206" t="s">
        <v>637</v>
      </c>
      <c r="E23" s="205" t="str">
        <f t="shared" si="0"/>
        <v>ＤＳドレン　横１５０</v>
      </c>
    </row>
    <row r="24" spans="1:5" ht="12.75" customHeight="1" x14ac:dyDescent="0.15">
      <c r="A24" s="206" t="s">
        <v>700</v>
      </c>
      <c r="B24" s="207" t="s">
        <v>701</v>
      </c>
      <c r="C24" s="207" t="s">
        <v>702</v>
      </c>
      <c r="D24" s="206" t="s">
        <v>637</v>
      </c>
      <c r="E24" s="205" t="str">
        <f t="shared" si="0"/>
        <v>ＤＳドレン　横２００</v>
      </c>
    </row>
    <row r="25" spans="1:5" ht="12.75" customHeight="1" x14ac:dyDescent="0.15">
      <c r="A25" s="206" t="s">
        <v>703</v>
      </c>
      <c r="B25" s="207" t="s">
        <v>704</v>
      </c>
      <c r="C25" s="207" t="s">
        <v>705</v>
      </c>
      <c r="D25" s="206" t="s">
        <v>637</v>
      </c>
      <c r="E25" s="205" t="str">
        <f t="shared" si="0"/>
        <v>ＤＳドレン　横５０</v>
      </c>
    </row>
    <row r="26" spans="1:5" ht="12.75" customHeight="1" x14ac:dyDescent="0.15">
      <c r="A26" s="206" t="s">
        <v>706</v>
      </c>
      <c r="B26" s="207" t="s">
        <v>707</v>
      </c>
      <c r="C26" s="207" t="s">
        <v>708</v>
      </c>
      <c r="D26" s="206" t="s">
        <v>637</v>
      </c>
      <c r="E26" s="205" t="str">
        <f t="shared" si="0"/>
        <v>ＤＳドレン　横７５</v>
      </c>
    </row>
    <row r="27" spans="1:5" ht="12.75" customHeight="1" x14ac:dyDescent="0.15">
      <c r="A27" s="206" t="s">
        <v>709</v>
      </c>
      <c r="B27" s="207" t="s">
        <v>710</v>
      </c>
      <c r="C27" s="207" t="s">
        <v>711</v>
      </c>
      <c r="D27" s="206" t="s">
        <v>637</v>
      </c>
      <c r="E27" s="205" t="str">
        <f t="shared" si="0"/>
        <v>ＤＳドレンたて１００</v>
      </c>
    </row>
    <row r="28" spans="1:5" ht="12.75" customHeight="1" x14ac:dyDescent="0.15">
      <c r="A28" s="206" t="s">
        <v>712</v>
      </c>
      <c r="B28" s="207" t="s">
        <v>713</v>
      </c>
      <c r="C28" s="207" t="s">
        <v>714</v>
      </c>
      <c r="D28" s="206" t="s">
        <v>637</v>
      </c>
      <c r="E28" s="205" t="str">
        <f t="shared" si="0"/>
        <v>ＤＳドレンたて１２５</v>
      </c>
    </row>
    <row r="29" spans="1:5" ht="12.75" customHeight="1" x14ac:dyDescent="0.15">
      <c r="A29" s="206" t="s">
        <v>715</v>
      </c>
      <c r="B29" s="207" t="s">
        <v>716</v>
      </c>
      <c r="C29" s="207" t="s">
        <v>717</v>
      </c>
      <c r="D29" s="206" t="s">
        <v>637</v>
      </c>
      <c r="E29" s="205" t="str">
        <f t="shared" si="0"/>
        <v>ＤＳドレンたて１５０</v>
      </c>
    </row>
    <row r="30" spans="1:5" ht="12.75" customHeight="1" x14ac:dyDescent="0.15">
      <c r="A30" s="206" t="s">
        <v>718</v>
      </c>
      <c r="B30" s="207" t="s">
        <v>719</v>
      </c>
      <c r="C30" s="207" t="s">
        <v>720</v>
      </c>
      <c r="D30" s="206" t="s">
        <v>637</v>
      </c>
      <c r="E30" s="205" t="str">
        <f t="shared" si="0"/>
        <v>ＤＳドレンたて２００</v>
      </c>
    </row>
    <row r="31" spans="1:5" ht="12.75" customHeight="1" x14ac:dyDescent="0.15">
      <c r="A31" s="206" t="s">
        <v>721</v>
      </c>
      <c r="B31" s="207" t="s">
        <v>722</v>
      </c>
      <c r="C31" s="207" t="s">
        <v>723</v>
      </c>
      <c r="D31" s="206" t="s">
        <v>637</v>
      </c>
      <c r="E31" s="205" t="str">
        <f t="shared" si="0"/>
        <v>ＤＳドレンたて５０</v>
      </c>
    </row>
    <row r="32" spans="1:5" ht="12.75" customHeight="1" x14ac:dyDescent="0.15">
      <c r="A32" s="206" t="s">
        <v>724</v>
      </c>
      <c r="B32" s="207" t="s">
        <v>725</v>
      </c>
      <c r="C32" s="207" t="s">
        <v>726</v>
      </c>
      <c r="D32" s="206" t="s">
        <v>637</v>
      </c>
      <c r="E32" s="205" t="str">
        <f t="shared" si="0"/>
        <v>ＤＳドレンたて７５</v>
      </c>
    </row>
    <row r="33" spans="1:5" ht="12.75" customHeight="1" x14ac:dyDescent="0.15">
      <c r="A33" s="206" t="s">
        <v>727</v>
      </c>
      <c r="B33" s="207" t="s">
        <v>728</v>
      </c>
      <c r="C33" s="206" t="s">
        <v>729</v>
      </c>
      <c r="D33" s="206" t="s">
        <v>687</v>
      </c>
      <c r="E33" s="205" t="str">
        <f t="shared" si="0"/>
        <v>ＤＳパネル　</v>
      </c>
    </row>
    <row r="34" spans="1:5" ht="12.75" customHeight="1" x14ac:dyDescent="0.15">
      <c r="A34" s="206" t="s">
        <v>730</v>
      </c>
      <c r="B34" s="206" t="s">
        <v>731</v>
      </c>
      <c r="C34" s="206" t="s">
        <v>732</v>
      </c>
      <c r="D34" s="206" t="s">
        <v>640</v>
      </c>
      <c r="E34" s="205" t="str">
        <f t="shared" si="0"/>
        <v>＃ＦＶ－５０（ＤＩＹ）</v>
      </c>
    </row>
    <row r="35" spans="1:5" ht="12.75" customHeight="1" x14ac:dyDescent="0.15">
      <c r="A35" s="206" t="s">
        <v>733</v>
      </c>
      <c r="B35" s="207" t="s">
        <v>734</v>
      </c>
      <c r="C35" s="207" t="s">
        <v>735</v>
      </c>
      <c r="D35" s="206" t="s">
        <v>736</v>
      </c>
      <c r="E35" s="205" t="str">
        <f t="shared" si="0"/>
        <v>フラッシュエッジ１１０Ａ　Ｊ板　Ｔ－１１</v>
      </c>
    </row>
    <row r="36" spans="1:5" ht="12.75" customHeight="1" x14ac:dyDescent="0.15">
      <c r="A36" s="206" t="s">
        <v>737</v>
      </c>
      <c r="B36" s="207" t="s">
        <v>738</v>
      </c>
      <c r="C36" s="207" t="s">
        <v>735</v>
      </c>
      <c r="D36" s="206" t="s">
        <v>736</v>
      </c>
      <c r="E36" s="205" t="str">
        <f t="shared" si="0"/>
        <v>フラッシュエッジ１１０Ａ　Ｊ板　Ｔ－３</v>
      </c>
    </row>
    <row r="37" spans="1:5" ht="12.75" customHeight="1" x14ac:dyDescent="0.15">
      <c r="A37" s="206" t="s">
        <v>739</v>
      </c>
      <c r="B37" s="207" t="s">
        <v>740</v>
      </c>
      <c r="C37" s="207" t="s">
        <v>735</v>
      </c>
      <c r="D37" s="206" t="s">
        <v>736</v>
      </c>
      <c r="E37" s="205" t="str">
        <f t="shared" si="0"/>
        <v>フラッシュエッジ１１０Ａ　Ｊ板　Ｔ－４</v>
      </c>
    </row>
    <row r="38" spans="1:5" ht="12.75" customHeight="1" x14ac:dyDescent="0.15">
      <c r="A38" s="206" t="s">
        <v>741</v>
      </c>
      <c r="B38" s="207" t="s">
        <v>742</v>
      </c>
      <c r="C38" s="207" t="s">
        <v>743</v>
      </c>
      <c r="D38" s="206" t="s">
        <v>680</v>
      </c>
      <c r="E38" s="205" t="str">
        <f t="shared" si="0"/>
        <v>フラッシュエッジ１１０Ａ　Ｔ－１１</v>
      </c>
    </row>
    <row r="39" spans="1:5" ht="12.75" customHeight="1" x14ac:dyDescent="0.15">
      <c r="A39" s="206" t="s">
        <v>744</v>
      </c>
      <c r="B39" s="207" t="s">
        <v>745</v>
      </c>
      <c r="C39" s="207" t="s">
        <v>743</v>
      </c>
      <c r="D39" s="206" t="s">
        <v>680</v>
      </c>
      <c r="E39" s="205" t="str">
        <f t="shared" si="0"/>
        <v>フラッシュエッジ１１０Ａ　Ｔ－３</v>
      </c>
    </row>
    <row r="40" spans="1:5" ht="12.75" customHeight="1" x14ac:dyDescent="0.15">
      <c r="A40" s="206" t="s">
        <v>746</v>
      </c>
      <c r="B40" s="207" t="s">
        <v>747</v>
      </c>
      <c r="C40" s="207" t="s">
        <v>743</v>
      </c>
      <c r="D40" s="206" t="s">
        <v>680</v>
      </c>
      <c r="E40" s="205" t="str">
        <f t="shared" si="0"/>
        <v>フラッシュエッジ１１０Ａ　Ｔ－４</v>
      </c>
    </row>
    <row r="41" spans="1:5" ht="12.75" customHeight="1" x14ac:dyDescent="0.15">
      <c r="A41" s="206" t="s">
        <v>748</v>
      </c>
      <c r="B41" s="207" t="s">
        <v>749</v>
      </c>
      <c r="C41" s="206" t="s">
        <v>750</v>
      </c>
      <c r="D41" s="206" t="s">
        <v>751</v>
      </c>
      <c r="E41" s="205" t="str">
        <f t="shared" si="0"/>
        <v>フラッシュエッジ１１０Ａ　ファシア　Ｔ－１１</v>
      </c>
    </row>
    <row r="42" spans="1:5" ht="12.75" customHeight="1" x14ac:dyDescent="0.15">
      <c r="A42" s="206" t="s">
        <v>752</v>
      </c>
      <c r="B42" s="207" t="s">
        <v>753</v>
      </c>
      <c r="C42" s="206" t="s">
        <v>750</v>
      </c>
      <c r="D42" s="206" t="s">
        <v>751</v>
      </c>
      <c r="E42" s="205" t="str">
        <f t="shared" si="0"/>
        <v>フラッシュエッジ１１０Ａ　ファシア　Ｔ－３</v>
      </c>
    </row>
    <row r="43" spans="1:5" ht="12.75" customHeight="1" x14ac:dyDescent="0.15">
      <c r="A43" s="206" t="s">
        <v>754</v>
      </c>
      <c r="B43" s="207" t="s">
        <v>755</v>
      </c>
      <c r="C43" s="206" t="s">
        <v>750</v>
      </c>
      <c r="D43" s="206" t="s">
        <v>751</v>
      </c>
      <c r="E43" s="205" t="str">
        <f t="shared" si="0"/>
        <v>フラッシュエッジ１１０Ａ　ファシア　Ｔ－４</v>
      </c>
    </row>
    <row r="44" spans="1:5" ht="12.75" customHeight="1" x14ac:dyDescent="0.15">
      <c r="A44" s="206" t="s">
        <v>756</v>
      </c>
      <c r="B44" s="207" t="s">
        <v>757</v>
      </c>
      <c r="C44" s="207" t="s">
        <v>758</v>
      </c>
      <c r="D44" s="206" t="s">
        <v>680</v>
      </c>
      <c r="E44" s="205" t="str">
        <f t="shared" si="0"/>
        <v>フラッシュエッジ１１０Ａ　出隅　Ｔ－１１</v>
      </c>
    </row>
    <row r="45" spans="1:5" ht="12.75" customHeight="1" x14ac:dyDescent="0.15">
      <c r="A45" s="206" t="s">
        <v>759</v>
      </c>
      <c r="B45" s="207" t="s">
        <v>760</v>
      </c>
      <c r="C45" s="207" t="s">
        <v>758</v>
      </c>
      <c r="D45" s="206" t="s">
        <v>680</v>
      </c>
      <c r="E45" s="205" t="str">
        <f t="shared" si="0"/>
        <v>フラッシュエッジ１１０Ａ　出隅　Ｔ－３</v>
      </c>
    </row>
    <row r="46" spans="1:5" ht="12.75" customHeight="1" x14ac:dyDescent="0.15">
      <c r="A46" s="206" t="s">
        <v>761</v>
      </c>
      <c r="B46" s="207" t="s">
        <v>762</v>
      </c>
      <c r="C46" s="207" t="s">
        <v>758</v>
      </c>
      <c r="D46" s="206" t="s">
        <v>680</v>
      </c>
      <c r="E46" s="205" t="str">
        <f t="shared" si="0"/>
        <v>フラッシュエッジ１１０Ａ　出隅　Ｔ－４</v>
      </c>
    </row>
    <row r="47" spans="1:5" ht="12.75" customHeight="1" x14ac:dyDescent="0.15">
      <c r="A47" s="206" t="s">
        <v>763</v>
      </c>
      <c r="B47" s="207" t="s">
        <v>764</v>
      </c>
      <c r="C47" s="207" t="s">
        <v>765</v>
      </c>
      <c r="D47" s="206" t="s">
        <v>766</v>
      </c>
      <c r="E47" s="205" t="str">
        <f t="shared" si="0"/>
        <v>フラッシュエッジ１１０Ａ　出隅　ファシア　Ｔ－１１</v>
      </c>
    </row>
    <row r="48" spans="1:5" ht="12.75" customHeight="1" x14ac:dyDescent="0.15">
      <c r="A48" s="206" t="s">
        <v>767</v>
      </c>
      <c r="B48" s="207" t="s">
        <v>768</v>
      </c>
      <c r="C48" s="207" t="s">
        <v>765</v>
      </c>
      <c r="D48" s="206" t="s">
        <v>766</v>
      </c>
      <c r="E48" s="205" t="str">
        <f t="shared" si="0"/>
        <v>フラッシュエッジ１１０Ａ　出隅　ファシア　Ｔ－３</v>
      </c>
    </row>
    <row r="49" spans="1:5" ht="12.75" customHeight="1" x14ac:dyDescent="0.15">
      <c r="A49" s="206" t="s">
        <v>769</v>
      </c>
      <c r="B49" s="207" t="s">
        <v>770</v>
      </c>
      <c r="C49" s="207" t="s">
        <v>765</v>
      </c>
      <c r="D49" s="206" t="s">
        <v>766</v>
      </c>
      <c r="E49" s="205" t="str">
        <f t="shared" si="0"/>
        <v>フラッシュエッジ１１０Ａ　出隅　ファシア　Ｔ－４</v>
      </c>
    </row>
    <row r="50" spans="1:5" ht="12.75" customHeight="1" x14ac:dyDescent="0.15">
      <c r="A50" s="206" t="s">
        <v>771</v>
      </c>
      <c r="B50" s="207" t="s">
        <v>772</v>
      </c>
      <c r="C50" s="206" t="s">
        <v>0</v>
      </c>
      <c r="D50" s="206" t="s">
        <v>766</v>
      </c>
      <c r="E50" s="205" t="str">
        <f t="shared" si="0"/>
        <v>フラッシュエッジ１１０Ａ　小口　Ｔ－１１</v>
      </c>
    </row>
    <row r="51" spans="1:5" ht="12.75" customHeight="1" x14ac:dyDescent="0.15">
      <c r="A51" s="206" t="s">
        <v>773</v>
      </c>
      <c r="B51" s="207" t="s">
        <v>774</v>
      </c>
      <c r="C51" s="206" t="s">
        <v>0</v>
      </c>
      <c r="D51" s="206" t="s">
        <v>766</v>
      </c>
      <c r="E51" s="205" t="str">
        <f t="shared" si="0"/>
        <v>フラッシュエッジ１１０Ａ　小口　Ｔ－３</v>
      </c>
    </row>
    <row r="52" spans="1:5" ht="12.75" customHeight="1" x14ac:dyDescent="0.15">
      <c r="A52" s="206" t="s">
        <v>775</v>
      </c>
      <c r="B52" s="207" t="s">
        <v>776</v>
      </c>
      <c r="C52" s="206" t="s">
        <v>0</v>
      </c>
      <c r="D52" s="206" t="s">
        <v>766</v>
      </c>
      <c r="E52" s="205" t="str">
        <f t="shared" si="0"/>
        <v>フラッシュエッジ１１０Ａ　小口　Ｔ－４</v>
      </c>
    </row>
    <row r="53" spans="1:5" ht="12.75" customHeight="1" x14ac:dyDescent="0.15">
      <c r="A53" s="206" t="s">
        <v>777</v>
      </c>
      <c r="B53" s="207" t="s">
        <v>778</v>
      </c>
      <c r="C53" s="207" t="s">
        <v>758</v>
      </c>
      <c r="D53" s="206" t="s">
        <v>680</v>
      </c>
      <c r="E53" s="205" t="str">
        <f t="shared" si="0"/>
        <v>フラッシュエッジ１１０Ａ　入隅　Ｔ－１１</v>
      </c>
    </row>
    <row r="54" spans="1:5" ht="12.75" customHeight="1" x14ac:dyDescent="0.15">
      <c r="A54" s="206" t="s">
        <v>779</v>
      </c>
      <c r="B54" s="207" t="s">
        <v>780</v>
      </c>
      <c r="C54" s="207" t="s">
        <v>758</v>
      </c>
      <c r="D54" s="206" t="s">
        <v>680</v>
      </c>
      <c r="E54" s="205" t="str">
        <f t="shared" si="0"/>
        <v>フラッシュエッジ１１０Ａ　入隅　Ｔ－３</v>
      </c>
    </row>
    <row r="55" spans="1:5" ht="12.75" customHeight="1" x14ac:dyDescent="0.15">
      <c r="A55" s="206" t="s">
        <v>781</v>
      </c>
      <c r="B55" s="207" t="s">
        <v>782</v>
      </c>
      <c r="C55" s="207" t="s">
        <v>758</v>
      </c>
      <c r="D55" s="206" t="s">
        <v>680</v>
      </c>
      <c r="E55" s="205" t="str">
        <f t="shared" si="0"/>
        <v>フラッシュエッジ１１０Ａ　入隅　Ｔ－４</v>
      </c>
    </row>
    <row r="56" spans="1:5" ht="12.75" customHeight="1" x14ac:dyDescent="0.15">
      <c r="A56" s="206" t="s">
        <v>783</v>
      </c>
      <c r="B56" s="207" t="s">
        <v>784</v>
      </c>
      <c r="C56" s="206" t="s">
        <v>765</v>
      </c>
      <c r="D56" s="206" t="s">
        <v>766</v>
      </c>
      <c r="E56" s="205" t="str">
        <f t="shared" si="0"/>
        <v>フラッシュエッジ１１０Ａ　入隅　ファシア　Ｔ－１１</v>
      </c>
    </row>
    <row r="57" spans="1:5" ht="12.75" customHeight="1" x14ac:dyDescent="0.15">
      <c r="A57" s="206" t="s">
        <v>785</v>
      </c>
      <c r="B57" s="207" t="s">
        <v>786</v>
      </c>
      <c r="C57" s="206" t="s">
        <v>765</v>
      </c>
      <c r="D57" s="206" t="s">
        <v>766</v>
      </c>
      <c r="E57" s="205" t="str">
        <f t="shared" si="0"/>
        <v>フラッシュエッジ１１０Ａ　入隅　ファシア　Ｔ－３</v>
      </c>
    </row>
    <row r="58" spans="1:5" ht="12.75" customHeight="1" x14ac:dyDescent="0.15">
      <c r="A58" s="206" t="s">
        <v>787</v>
      </c>
      <c r="B58" s="207" t="s">
        <v>788</v>
      </c>
      <c r="C58" s="206" t="s">
        <v>765</v>
      </c>
      <c r="D58" s="206" t="s">
        <v>766</v>
      </c>
      <c r="E58" s="205" t="str">
        <f t="shared" si="0"/>
        <v>フラッシュエッジ１１０Ａ　入隅　ファシア　Ｔ－４</v>
      </c>
    </row>
    <row r="59" spans="1:5" ht="12.75" customHeight="1" x14ac:dyDescent="0.15">
      <c r="A59" s="206" t="s">
        <v>789</v>
      </c>
      <c r="B59" s="207" t="s">
        <v>790</v>
      </c>
      <c r="C59" s="207" t="s">
        <v>791</v>
      </c>
      <c r="D59" s="206" t="s">
        <v>736</v>
      </c>
      <c r="E59" s="205" t="str">
        <f t="shared" si="0"/>
        <v>フラッシュエッジ７０Ａ　Ｊ板　Ｔ－１１</v>
      </c>
    </row>
    <row r="60" spans="1:5" ht="12.75" customHeight="1" x14ac:dyDescent="0.15">
      <c r="A60" s="206" t="s">
        <v>792</v>
      </c>
      <c r="B60" s="207" t="s">
        <v>793</v>
      </c>
      <c r="C60" s="207" t="s">
        <v>791</v>
      </c>
      <c r="D60" s="206" t="s">
        <v>736</v>
      </c>
      <c r="E60" s="205" t="str">
        <f t="shared" si="0"/>
        <v>フラッシュエッジ７０Ａ　Ｊ板　Ｔ－４</v>
      </c>
    </row>
    <row r="61" spans="1:5" ht="12.75" customHeight="1" x14ac:dyDescent="0.15">
      <c r="A61" s="206" t="s">
        <v>794</v>
      </c>
      <c r="B61" s="207" t="s">
        <v>795</v>
      </c>
      <c r="C61" s="207" t="s">
        <v>796</v>
      </c>
      <c r="D61" s="206" t="s">
        <v>680</v>
      </c>
      <c r="E61" s="205" t="str">
        <f t="shared" si="0"/>
        <v>フラッシュエッジ７０Ａ　Ｔ－１１</v>
      </c>
    </row>
    <row r="62" spans="1:5" ht="12.75" customHeight="1" x14ac:dyDescent="0.15">
      <c r="A62" s="206" t="s">
        <v>797</v>
      </c>
      <c r="B62" s="207" t="s">
        <v>798</v>
      </c>
      <c r="C62" s="207" t="s">
        <v>796</v>
      </c>
      <c r="D62" s="206" t="s">
        <v>680</v>
      </c>
      <c r="E62" s="205" t="str">
        <f t="shared" si="0"/>
        <v>フラッシュエッジ７０Ａ　Ｔ－４</v>
      </c>
    </row>
    <row r="63" spans="1:5" ht="12.75" customHeight="1" x14ac:dyDescent="0.15">
      <c r="A63" s="206" t="s">
        <v>799</v>
      </c>
      <c r="B63" s="207" t="s">
        <v>800</v>
      </c>
      <c r="C63" s="206" t="s">
        <v>750</v>
      </c>
      <c r="D63" s="206" t="s">
        <v>751</v>
      </c>
      <c r="E63" s="205" t="str">
        <f t="shared" si="0"/>
        <v>フラッシュエッジ７０Ａ　ファシア　Ｔ－１１　</v>
      </c>
    </row>
    <row r="64" spans="1:5" ht="12.75" customHeight="1" x14ac:dyDescent="0.15">
      <c r="A64" s="206" t="s">
        <v>801</v>
      </c>
      <c r="B64" s="207" t="s">
        <v>802</v>
      </c>
      <c r="C64" s="206" t="s">
        <v>750</v>
      </c>
      <c r="D64" s="206" t="s">
        <v>751</v>
      </c>
      <c r="E64" s="205" t="str">
        <f t="shared" si="0"/>
        <v>フラッシュエッジ７０Ａ　ファシア　Ｔ－４</v>
      </c>
    </row>
    <row r="65" spans="1:5" ht="12.75" customHeight="1" x14ac:dyDescent="0.15">
      <c r="A65" s="206" t="s">
        <v>803</v>
      </c>
      <c r="B65" s="207" t="s">
        <v>804</v>
      </c>
      <c r="C65" s="207" t="s">
        <v>758</v>
      </c>
      <c r="D65" s="206" t="s">
        <v>680</v>
      </c>
      <c r="E65" s="205" t="str">
        <f t="shared" si="0"/>
        <v>フラッシュエッジ７０Ａ　出隅　Ｔ－１１</v>
      </c>
    </row>
    <row r="66" spans="1:5" ht="12.75" customHeight="1" x14ac:dyDescent="0.15">
      <c r="A66" s="206" t="s">
        <v>805</v>
      </c>
      <c r="B66" s="207" t="s">
        <v>806</v>
      </c>
      <c r="C66" s="207" t="s">
        <v>758</v>
      </c>
      <c r="D66" s="206" t="s">
        <v>680</v>
      </c>
      <c r="E66" s="205" t="str">
        <f t="shared" si="0"/>
        <v>フラッシュエッジ７０Ａ　出隅　Ｔ－４</v>
      </c>
    </row>
    <row r="67" spans="1:5" ht="12.75" customHeight="1" x14ac:dyDescent="0.15">
      <c r="A67" s="206" t="s">
        <v>807</v>
      </c>
      <c r="B67" s="207" t="s">
        <v>808</v>
      </c>
      <c r="C67" s="206" t="s">
        <v>0</v>
      </c>
      <c r="D67" s="206" t="s">
        <v>766</v>
      </c>
      <c r="E67" s="205" t="str">
        <f t="shared" ref="E67:E130" si="1">DBCS(B67)</f>
        <v>フラッシュエッジ７０Ａ　小口フタ　Ｔ－１１</v>
      </c>
    </row>
    <row r="68" spans="1:5" ht="12.75" customHeight="1" x14ac:dyDescent="0.15">
      <c r="A68" s="206" t="s">
        <v>809</v>
      </c>
      <c r="B68" s="207" t="s">
        <v>810</v>
      </c>
      <c r="C68" s="206" t="s">
        <v>0</v>
      </c>
      <c r="D68" s="206" t="s">
        <v>766</v>
      </c>
      <c r="E68" s="205" t="str">
        <f t="shared" si="1"/>
        <v>フラッシュエッジ７０Ａ　小口フタ　Ｔ－４</v>
      </c>
    </row>
    <row r="69" spans="1:5" ht="12.75" customHeight="1" x14ac:dyDescent="0.15">
      <c r="A69" s="206" t="s">
        <v>811</v>
      </c>
      <c r="B69" s="207" t="s">
        <v>812</v>
      </c>
      <c r="C69" s="207" t="s">
        <v>758</v>
      </c>
      <c r="D69" s="206" t="s">
        <v>680</v>
      </c>
      <c r="E69" s="205" t="str">
        <f t="shared" si="1"/>
        <v>フラッシュエッジ７０Ａ　入隅　Ｔ－１１</v>
      </c>
    </row>
    <row r="70" spans="1:5" ht="12.75" customHeight="1" x14ac:dyDescent="0.15">
      <c r="A70" s="206" t="s">
        <v>813</v>
      </c>
      <c r="B70" s="207" t="s">
        <v>814</v>
      </c>
      <c r="C70" s="207" t="s">
        <v>758</v>
      </c>
      <c r="D70" s="206" t="s">
        <v>680</v>
      </c>
      <c r="E70" s="205" t="str">
        <f t="shared" si="1"/>
        <v>フラッシュエッジ７０Ａ　入隅　Ｔ－４</v>
      </c>
    </row>
    <row r="71" spans="1:5" ht="12.75" customHeight="1" x14ac:dyDescent="0.15">
      <c r="A71" s="206" t="s">
        <v>815</v>
      </c>
      <c r="B71" s="207" t="s">
        <v>816</v>
      </c>
      <c r="C71" s="206" t="s">
        <v>765</v>
      </c>
      <c r="D71" s="206" t="s">
        <v>766</v>
      </c>
      <c r="E71" s="205" t="str">
        <f t="shared" si="1"/>
        <v>フラッシュエッジ７０Ａ　出隅　ファシア　Ｔ－１１</v>
      </c>
    </row>
    <row r="72" spans="1:5" ht="12.75" customHeight="1" x14ac:dyDescent="0.15">
      <c r="A72" s="206" t="s">
        <v>817</v>
      </c>
      <c r="B72" s="207" t="s">
        <v>818</v>
      </c>
      <c r="C72" s="206" t="s">
        <v>765</v>
      </c>
      <c r="D72" s="206" t="s">
        <v>766</v>
      </c>
      <c r="E72" s="205" t="str">
        <f t="shared" si="1"/>
        <v>フラッシュエッジ７０Ａ　出隅　ファシア　Ｔ－４</v>
      </c>
    </row>
    <row r="73" spans="1:5" ht="12.75" customHeight="1" x14ac:dyDescent="0.15">
      <c r="A73" s="206" t="s">
        <v>819</v>
      </c>
      <c r="B73" s="207" t="s">
        <v>820</v>
      </c>
      <c r="C73" s="206" t="s">
        <v>765</v>
      </c>
      <c r="D73" s="206" t="s">
        <v>766</v>
      </c>
      <c r="E73" s="205" t="str">
        <f t="shared" si="1"/>
        <v>フラッシュエッジ７０Ａ　入隅　ファシア　Ｔ－１１</v>
      </c>
    </row>
    <row r="74" spans="1:5" ht="12.75" customHeight="1" x14ac:dyDescent="0.15">
      <c r="A74" s="206" t="s">
        <v>821</v>
      </c>
      <c r="B74" s="207" t="s">
        <v>822</v>
      </c>
      <c r="C74" s="206" t="s">
        <v>765</v>
      </c>
      <c r="D74" s="206" t="s">
        <v>766</v>
      </c>
      <c r="E74" s="205" t="str">
        <f t="shared" si="1"/>
        <v>フラッシュエッジ７０Ａ　入隅　ファシア　Ｔ－４</v>
      </c>
    </row>
    <row r="75" spans="1:5" ht="12.75" customHeight="1" x14ac:dyDescent="0.15">
      <c r="A75" s="206" t="s">
        <v>823</v>
      </c>
      <c r="B75" s="207" t="s">
        <v>824</v>
      </c>
      <c r="C75" s="207" t="s">
        <v>791</v>
      </c>
      <c r="D75" s="206" t="s">
        <v>736</v>
      </c>
      <c r="E75" s="205" t="str">
        <f t="shared" si="1"/>
        <v>フラッシュカバー１２０　Ｊ板　Ｔ－１１　</v>
      </c>
    </row>
    <row r="76" spans="1:5" ht="12.75" customHeight="1" x14ac:dyDescent="0.15">
      <c r="A76" s="206" t="s">
        <v>825</v>
      </c>
      <c r="B76" s="207" t="s">
        <v>826</v>
      </c>
      <c r="C76" s="207" t="s">
        <v>791</v>
      </c>
      <c r="D76" s="206" t="s">
        <v>736</v>
      </c>
      <c r="E76" s="205" t="str">
        <f t="shared" si="1"/>
        <v>フラッシュカバー１２０　Ｊ板　Ｔ－４　</v>
      </c>
    </row>
    <row r="77" spans="1:5" ht="12.75" customHeight="1" x14ac:dyDescent="0.15">
      <c r="A77" s="206" t="s">
        <v>827</v>
      </c>
      <c r="B77" s="207" t="s">
        <v>828</v>
      </c>
      <c r="C77" s="206" t="s">
        <v>829</v>
      </c>
      <c r="D77" s="206" t="s">
        <v>751</v>
      </c>
      <c r="E77" s="205" t="str">
        <f t="shared" si="1"/>
        <v>フラッシュカバー１２０　Ｔ－１１</v>
      </c>
    </row>
    <row r="78" spans="1:5" ht="12.75" customHeight="1" x14ac:dyDescent="0.15">
      <c r="A78" s="206" t="s">
        <v>830</v>
      </c>
      <c r="B78" s="207" t="s">
        <v>831</v>
      </c>
      <c r="C78" s="206" t="s">
        <v>829</v>
      </c>
      <c r="D78" s="206" t="s">
        <v>751</v>
      </c>
      <c r="E78" s="205" t="str">
        <f t="shared" si="1"/>
        <v>フラッシュカバー１２０　Ｔ－４</v>
      </c>
    </row>
    <row r="79" spans="1:5" ht="12.75" customHeight="1" x14ac:dyDescent="0.15">
      <c r="A79" s="206" t="s">
        <v>832</v>
      </c>
      <c r="B79" s="207" t="s">
        <v>833</v>
      </c>
      <c r="C79" s="206" t="s">
        <v>834</v>
      </c>
      <c r="D79" s="206" t="s">
        <v>766</v>
      </c>
      <c r="E79" s="205" t="str">
        <f t="shared" si="1"/>
        <v>フラッシュカバー１２０　出隅　Ｔ－１１　</v>
      </c>
    </row>
    <row r="80" spans="1:5" ht="12.75" customHeight="1" x14ac:dyDescent="0.15">
      <c r="A80" s="206" t="s">
        <v>835</v>
      </c>
      <c r="B80" s="207" t="s">
        <v>836</v>
      </c>
      <c r="C80" s="206" t="s">
        <v>834</v>
      </c>
      <c r="D80" s="206" t="s">
        <v>766</v>
      </c>
      <c r="E80" s="205" t="str">
        <f t="shared" si="1"/>
        <v>フラッシュカバー１２０　出隅　Ｔ－４　</v>
      </c>
    </row>
    <row r="81" spans="1:5" ht="12.75" customHeight="1" x14ac:dyDescent="0.15">
      <c r="A81" s="206" t="s">
        <v>837</v>
      </c>
      <c r="B81" s="207" t="s">
        <v>838</v>
      </c>
      <c r="C81" s="206" t="s">
        <v>0</v>
      </c>
      <c r="D81" s="206" t="s">
        <v>766</v>
      </c>
      <c r="E81" s="205" t="str">
        <f t="shared" si="1"/>
        <v>フラッシュカバー１２０　小口フタ　Ｔ－１１　</v>
      </c>
    </row>
    <row r="82" spans="1:5" ht="12.75" customHeight="1" x14ac:dyDescent="0.15">
      <c r="A82" s="206" t="s">
        <v>839</v>
      </c>
      <c r="B82" s="207" t="s">
        <v>840</v>
      </c>
      <c r="C82" s="206" t="s">
        <v>0</v>
      </c>
      <c r="D82" s="206" t="s">
        <v>766</v>
      </c>
      <c r="E82" s="205" t="str">
        <f t="shared" si="1"/>
        <v>フラッシュカバー１２０　小口フタ　Ｔ－４　</v>
      </c>
    </row>
    <row r="83" spans="1:5" ht="12.75" customHeight="1" x14ac:dyDescent="0.15">
      <c r="A83" s="206" t="s">
        <v>841</v>
      </c>
      <c r="B83" s="207" t="s">
        <v>842</v>
      </c>
      <c r="C83" s="206" t="s">
        <v>834</v>
      </c>
      <c r="D83" s="206" t="s">
        <v>766</v>
      </c>
      <c r="E83" s="205" t="str">
        <f t="shared" si="1"/>
        <v>フラッシュカバー１２０　入隅　Ｔ－１１　</v>
      </c>
    </row>
    <row r="84" spans="1:5" ht="12.75" customHeight="1" x14ac:dyDescent="0.15">
      <c r="A84" s="206" t="s">
        <v>843</v>
      </c>
      <c r="B84" s="207" t="s">
        <v>844</v>
      </c>
      <c r="C84" s="206" t="s">
        <v>834</v>
      </c>
      <c r="D84" s="206" t="s">
        <v>766</v>
      </c>
      <c r="E84" s="205" t="str">
        <f t="shared" si="1"/>
        <v>フラッシュカバー１２０　入隅　Ｔ－４　</v>
      </c>
    </row>
    <row r="85" spans="1:5" ht="12.75" customHeight="1" x14ac:dyDescent="0.15">
      <c r="A85" s="206" t="s">
        <v>845</v>
      </c>
      <c r="B85" s="206" t="s">
        <v>846</v>
      </c>
      <c r="C85" s="206" t="s">
        <v>0</v>
      </c>
      <c r="D85" s="206" t="s">
        <v>633</v>
      </c>
      <c r="E85" s="205" t="str">
        <f t="shared" si="1"/>
        <v>＃Ｆコート硬化剤</v>
      </c>
    </row>
    <row r="86" spans="1:5" ht="12.75" customHeight="1" x14ac:dyDescent="0.15">
      <c r="A86" s="206" t="s">
        <v>847</v>
      </c>
      <c r="B86" s="206" t="s">
        <v>848</v>
      </c>
      <c r="C86" s="206" t="s">
        <v>0</v>
      </c>
      <c r="D86" s="206" t="s">
        <v>633</v>
      </c>
      <c r="E86" s="205" t="str">
        <f t="shared" si="1"/>
        <v>＃Ｆコート主剤</v>
      </c>
    </row>
    <row r="87" spans="1:5" ht="12.75" customHeight="1" x14ac:dyDescent="0.15">
      <c r="A87" s="206" t="s">
        <v>849</v>
      </c>
      <c r="B87" s="207" t="s">
        <v>850</v>
      </c>
      <c r="C87" s="207" t="s">
        <v>851</v>
      </c>
      <c r="D87" s="206" t="s">
        <v>736</v>
      </c>
      <c r="E87" s="205" t="str">
        <f t="shared" si="1"/>
        <v>フラッシュトップ６０　Ｊ板　Ｔ－１１</v>
      </c>
    </row>
    <row r="88" spans="1:5" ht="12.75" customHeight="1" x14ac:dyDescent="0.15">
      <c r="A88" s="206" t="s">
        <v>852</v>
      </c>
      <c r="B88" s="207" t="s">
        <v>853</v>
      </c>
      <c r="C88" s="207" t="s">
        <v>851</v>
      </c>
      <c r="D88" s="206" t="s">
        <v>736</v>
      </c>
      <c r="E88" s="205" t="str">
        <f t="shared" si="1"/>
        <v>フラッシュトップ６０　Ｊ板　Ｔ－４</v>
      </c>
    </row>
    <row r="89" spans="1:5" ht="12.75" customHeight="1" x14ac:dyDescent="0.15">
      <c r="A89" s="206" t="s">
        <v>854</v>
      </c>
      <c r="B89" s="207" t="s">
        <v>855</v>
      </c>
      <c r="C89" s="207" t="s">
        <v>856</v>
      </c>
      <c r="D89" s="206" t="s">
        <v>680</v>
      </c>
      <c r="E89" s="205" t="str">
        <f t="shared" si="1"/>
        <v>フラッシュトップ６０　Ｔ－１１</v>
      </c>
    </row>
    <row r="90" spans="1:5" ht="12.75" customHeight="1" x14ac:dyDescent="0.15">
      <c r="A90" s="206" t="s">
        <v>857</v>
      </c>
      <c r="B90" s="207" t="s">
        <v>858</v>
      </c>
      <c r="C90" s="207" t="s">
        <v>856</v>
      </c>
      <c r="D90" s="206" t="s">
        <v>680</v>
      </c>
      <c r="E90" s="205" t="str">
        <f t="shared" si="1"/>
        <v>フラッシュトップ６０　Ｔ－４</v>
      </c>
    </row>
    <row r="91" spans="1:5" ht="12.75" customHeight="1" x14ac:dyDescent="0.15">
      <c r="A91" s="206" t="s">
        <v>859</v>
      </c>
      <c r="B91" s="207" t="s">
        <v>860</v>
      </c>
      <c r="C91" s="206" t="s">
        <v>765</v>
      </c>
      <c r="D91" s="206" t="s">
        <v>766</v>
      </c>
      <c r="E91" s="205" t="str">
        <f t="shared" si="1"/>
        <v>フラッシュトップ６０　出隅　Ｔ－１１</v>
      </c>
    </row>
    <row r="92" spans="1:5" ht="12.75" customHeight="1" x14ac:dyDescent="0.15">
      <c r="A92" s="206" t="s">
        <v>861</v>
      </c>
      <c r="B92" s="207" t="s">
        <v>862</v>
      </c>
      <c r="C92" s="206" t="s">
        <v>765</v>
      </c>
      <c r="D92" s="206" t="s">
        <v>766</v>
      </c>
      <c r="E92" s="205" t="str">
        <f t="shared" si="1"/>
        <v>フラッシュトップ６０　出隅　Ｔ－４</v>
      </c>
    </row>
    <row r="93" spans="1:5" ht="12.75" customHeight="1" x14ac:dyDescent="0.15">
      <c r="A93" s="206" t="s">
        <v>863</v>
      </c>
      <c r="B93" s="207" t="s">
        <v>864</v>
      </c>
      <c r="C93" s="206" t="s">
        <v>0</v>
      </c>
      <c r="D93" s="206" t="s">
        <v>766</v>
      </c>
      <c r="E93" s="205" t="str">
        <f t="shared" si="1"/>
        <v>フラッシュトップ６０　小口フタ　Ｔ－１１</v>
      </c>
    </row>
    <row r="94" spans="1:5" ht="12.75" customHeight="1" x14ac:dyDescent="0.15">
      <c r="A94" s="206" t="s">
        <v>865</v>
      </c>
      <c r="B94" s="207" t="s">
        <v>866</v>
      </c>
      <c r="C94" s="206" t="s">
        <v>0</v>
      </c>
      <c r="D94" s="206" t="s">
        <v>766</v>
      </c>
      <c r="E94" s="205" t="str">
        <f t="shared" si="1"/>
        <v>フラッシュトップ６０　小口フタ　Ｔ－４</v>
      </c>
    </row>
    <row r="95" spans="1:5" ht="12.75" customHeight="1" x14ac:dyDescent="0.15">
      <c r="A95" s="206" t="s">
        <v>867</v>
      </c>
      <c r="B95" s="207" t="s">
        <v>868</v>
      </c>
      <c r="C95" s="206" t="s">
        <v>765</v>
      </c>
      <c r="D95" s="206" t="s">
        <v>766</v>
      </c>
      <c r="E95" s="205" t="str">
        <f t="shared" si="1"/>
        <v>フラッシュトップ６０　入隅　Ｔ－１１</v>
      </c>
    </row>
    <row r="96" spans="1:5" ht="12.75" customHeight="1" x14ac:dyDescent="0.15">
      <c r="A96" s="206" t="s">
        <v>869</v>
      </c>
      <c r="B96" s="207" t="s">
        <v>870</v>
      </c>
      <c r="C96" s="206" t="s">
        <v>765</v>
      </c>
      <c r="D96" s="206" t="s">
        <v>766</v>
      </c>
      <c r="E96" s="205" t="str">
        <f t="shared" si="1"/>
        <v>フラッシュトップ６０　入隅　Ｔ－４</v>
      </c>
    </row>
    <row r="97" spans="1:5" ht="12.75" customHeight="1" x14ac:dyDescent="0.15">
      <c r="A97" s="206" t="s">
        <v>871</v>
      </c>
      <c r="B97" s="207" t="s">
        <v>872</v>
      </c>
      <c r="C97" s="206" t="s">
        <v>750</v>
      </c>
      <c r="D97" s="206" t="s">
        <v>751</v>
      </c>
      <c r="E97" s="205" t="str">
        <f t="shared" si="1"/>
        <v>フラッシュトップ６０　本体のみ　Ｔ－１１</v>
      </c>
    </row>
    <row r="98" spans="1:5" ht="12.75" customHeight="1" x14ac:dyDescent="0.15">
      <c r="A98" s="206" t="s">
        <v>873</v>
      </c>
      <c r="B98" s="207" t="s">
        <v>874</v>
      </c>
      <c r="C98" s="206" t="s">
        <v>750</v>
      </c>
      <c r="D98" s="206" t="s">
        <v>751</v>
      </c>
      <c r="E98" s="205" t="str">
        <f t="shared" si="1"/>
        <v>フラッシュトップ６０　本体のみ　Ｔ－４</v>
      </c>
    </row>
    <row r="99" spans="1:5" ht="12.75" customHeight="1" x14ac:dyDescent="0.15">
      <c r="A99" s="206" t="s">
        <v>875</v>
      </c>
      <c r="B99" s="207" t="s">
        <v>876</v>
      </c>
      <c r="C99" s="206" t="s">
        <v>765</v>
      </c>
      <c r="D99" s="206" t="s">
        <v>766</v>
      </c>
      <c r="E99" s="205" t="str">
        <f t="shared" si="1"/>
        <v>フラッシュライン　出隅　Ｔ－１１／３／４</v>
      </c>
    </row>
    <row r="100" spans="1:5" ht="12.75" customHeight="1" x14ac:dyDescent="0.15">
      <c r="A100" s="206" t="s">
        <v>877</v>
      </c>
      <c r="B100" s="207" t="s">
        <v>878</v>
      </c>
      <c r="C100" s="206" t="s">
        <v>765</v>
      </c>
      <c r="D100" s="206" t="s">
        <v>766</v>
      </c>
      <c r="E100" s="205" t="str">
        <f t="shared" si="1"/>
        <v>フラッシュライン　入隅　Ｔ－１１／３／４</v>
      </c>
    </row>
    <row r="101" spans="1:5" ht="12.75" customHeight="1" x14ac:dyDescent="0.15">
      <c r="A101" s="206" t="s">
        <v>879</v>
      </c>
      <c r="B101" s="207" t="s">
        <v>880</v>
      </c>
      <c r="C101" s="206" t="s">
        <v>829</v>
      </c>
      <c r="D101" s="206" t="s">
        <v>751</v>
      </c>
      <c r="E101" s="205" t="str">
        <f t="shared" si="1"/>
        <v>フラッシュライン　Ｔ－１１／３／４</v>
      </c>
    </row>
    <row r="102" spans="1:5" ht="12.75" customHeight="1" x14ac:dyDescent="0.15">
      <c r="A102" s="206" t="s">
        <v>881</v>
      </c>
      <c r="B102" s="206" t="s">
        <v>882</v>
      </c>
      <c r="C102" s="206" t="s">
        <v>0</v>
      </c>
      <c r="D102" s="206" t="s">
        <v>640</v>
      </c>
      <c r="E102" s="205" t="str">
        <f t="shared" si="1"/>
        <v>＃ＧＢシートＡＳ（ＴＤ／ＴＳ）新緑</v>
      </c>
    </row>
    <row r="103" spans="1:5" ht="12.75" customHeight="1" x14ac:dyDescent="0.15">
      <c r="A103" s="206" t="s">
        <v>883</v>
      </c>
      <c r="B103" s="206" t="s">
        <v>884</v>
      </c>
      <c r="C103" s="206" t="s">
        <v>0</v>
      </c>
      <c r="D103" s="206" t="s">
        <v>640</v>
      </c>
      <c r="E103" s="205" t="str">
        <f t="shared" si="1"/>
        <v>＃ＧＢシートＡＳ（ＴＤ／ＴＳ）赤茶</v>
      </c>
    </row>
    <row r="104" spans="1:5" ht="12.75" customHeight="1" x14ac:dyDescent="0.15">
      <c r="A104" s="206" t="s">
        <v>885</v>
      </c>
      <c r="B104" s="206" t="s">
        <v>886</v>
      </c>
      <c r="C104" s="206" t="s">
        <v>0</v>
      </c>
      <c r="D104" s="206" t="s">
        <v>640</v>
      </c>
      <c r="E104" s="205" t="str">
        <f t="shared" si="1"/>
        <v>＃ＧＢシートＡＳ（ＴＤ／ＴＳ）天然砂ＴＳ</v>
      </c>
    </row>
    <row r="105" spans="1:5" ht="12.75" customHeight="1" x14ac:dyDescent="0.15">
      <c r="A105" s="206" t="s">
        <v>887</v>
      </c>
      <c r="B105" s="206" t="s">
        <v>888</v>
      </c>
      <c r="C105" s="206" t="s">
        <v>0</v>
      </c>
      <c r="D105" s="206" t="s">
        <v>687</v>
      </c>
      <c r="E105" s="205" t="str">
        <f t="shared" si="1"/>
        <v>＃ＧＣユニットＮオタフクナンテン</v>
      </c>
    </row>
    <row r="106" spans="1:5" ht="12.75" customHeight="1" x14ac:dyDescent="0.15">
      <c r="A106" s="206" t="s">
        <v>889</v>
      </c>
      <c r="B106" s="206" t="s">
        <v>890</v>
      </c>
      <c r="C106" s="206" t="s">
        <v>0</v>
      </c>
      <c r="D106" s="206" t="s">
        <v>687</v>
      </c>
      <c r="E106" s="205" t="str">
        <f t="shared" si="1"/>
        <v>＃ＧＣユニットＮサントリナ</v>
      </c>
    </row>
    <row r="107" spans="1:5" ht="12.75" customHeight="1" x14ac:dyDescent="0.15">
      <c r="A107" s="206" t="s">
        <v>891</v>
      </c>
      <c r="B107" s="206" t="s">
        <v>892</v>
      </c>
      <c r="C107" s="206" t="s">
        <v>0</v>
      </c>
      <c r="D107" s="206" t="s">
        <v>687</v>
      </c>
      <c r="E107" s="205" t="str">
        <f t="shared" si="1"/>
        <v>＃ＧＣユニットＮシバザクラ</v>
      </c>
    </row>
    <row r="108" spans="1:5" ht="12.75" customHeight="1" x14ac:dyDescent="0.15">
      <c r="A108" s="206" t="s">
        <v>893</v>
      </c>
      <c r="B108" s="206" t="s">
        <v>894</v>
      </c>
      <c r="C108" s="206" t="s">
        <v>0</v>
      </c>
      <c r="D108" s="206" t="s">
        <v>687</v>
      </c>
      <c r="E108" s="205" t="str">
        <f t="shared" si="1"/>
        <v>＃ＧＣユニットＮタマリュウ</v>
      </c>
    </row>
    <row r="109" spans="1:5" ht="12.75" customHeight="1" x14ac:dyDescent="0.15">
      <c r="A109" s="206" t="s">
        <v>895</v>
      </c>
      <c r="B109" s="206" t="s">
        <v>896</v>
      </c>
      <c r="C109" s="206" t="s">
        <v>0</v>
      </c>
      <c r="D109" s="206" t="s">
        <v>687</v>
      </c>
      <c r="E109" s="205" t="str">
        <f t="shared" si="1"/>
        <v>＃ＧＣユニットＮツルマサキ</v>
      </c>
    </row>
    <row r="110" spans="1:5" ht="12.75" customHeight="1" x14ac:dyDescent="0.15">
      <c r="A110" s="206" t="s">
        <v>897</v>
      </c>
      <c r="B110" s="206" t="s">
        <v>898</v>
      </c>
      <c r="C110" s="206" t="s">
        <v>0</v>
      </c>
      <c r="D110" s="206" t="s">
        <v>687</v>
      </c>
      <c r="E110" s="205" t="str">
        <f t="shared" si="1"/>
        <v>＃ＧＣユニットＮヒメイワダレソウ</v>
      </c>
    </row>
    <row r="111" spans="1:5" ht="12.75" customHeight="1" x14ac:dyDescent="0.15">
      <c r="A111" s="206" t="s">
        <v>899</v>
      </c>
      <c r="B111" s="206" t="s">
        <v>900</v>
      </c>
      <c r="C111" s="206" t="s">
        <v>0</v>
      </c>
      <c r="D111" s="206" t="s">
        <v>687</v>
      </c>
      <c r="E111" s="205" t="str">
        <f t="shared" si="1"/>
        <v>＃ＧＣユニットＮブルーパシフィック</v>
      </c>
    </row>
    <row r="112" spans="1:5" ht="12.75" customHeight="1" x14ac:dyDescent="0.15">
      <c r="A112" s="206" t="s">
        <v>901</v>
      </c>
      <c r="B112" s="206" t="s">
        <v>902</v>
      </c>
      <c r="C112" s="206" t="s">
        <v>0</v>
      </c>
      <c r="D112" s="206" t="s">
        <v>687</v>
      </c>
      <c r="E112" s="205" t="str">
        <f t="shared" si="1"/>
        <v>＃ＧＣユニットＮヘデラ</v>
      </c>
    </row>
    <row r="113" spans="1:5" ht="12.75" customHeight="1" x14ac:dyDescent="0.15">
      <c r="A113" s="206" t="s">
        <v>903</v>
      </c>
      <c r="B113" s="206" t="s">
        <v>904</v>
      </c>
      <c r="C113" s="206" t="s">
        <v>0</v>
      </c>
      <c r="D113" s="206" t="s">
        <v>687</v>
      </c>
      <c r="E113" s="205" t="str">
        <f t="shared" si="1"/>
        <v>＃ＧＣユニットＮヤブコウジ</v>
      </c>
    </row>
    <row r="114" spans="1:5" ht="12.75" customHeight="1" x14ac:dyDescent="0.15">
      <c r="A114" s="206" t="s">
        <v>905</v>
      </c>
      <c r="B114" s="206" t="s">
        <v>906</v>
      </c>
      <c r="C114" s="206" t="s">
        <v>0</v>
      </c>
      <c r="D114" s="206" t="s">
        <v>687</v>
      </c>
      <c r="E114" s="205" t="str">
        <f t="shared" si="1"/>
        <v>＃ＧＣユニットＮヤブラン</v>
      </c>
    </row>
    <row r="115" spans="1:5" ht="12.75" customHeight="1" x14ac:dyDescent="0.15">
      <c r="A115" s="206" t="s">
        <v>907</v>
      </c>
      <c r="B115" s="206" t="s">
        <v>908</v>
      </c>
      <c r="C115" s="206" t="s">
        <v>0</v>
      </c>
      <c r="D115" s="206" t="s">
        <v>687</v>
      </c>
      <c r="E115" s="205" t="str">
        <f t="shared" si="1"/>
        <v>＃ＧＣユニットＮラベンダー</v>
      </c>
    </row>
    <row r="116" spans="1:5" ht="12.75" customHeight="1" x14ac:dyDescent="0.15">
      <c r="A116" s="206" t="s">
        <v>909</v>
      </c>
      <c r="B116" s="206" t="s">
        <v>910</v>
      </c>
      <c r="C116" s="206" t="s">
        <v>0</v>
      </c>
      <c r="D116" s="206" t="s">
        <v>687</v>
      </c>
      <c r="E116" s="205" t="str">
        <f t="shared" si="1"/>
        <v>＃ＧＣユニットＮローズマリー</v>
      </c>
    </row>
    <row r="117" spans="1:5" ht="12.75" customHeight="1" x14ac:dyDescent="0.15">
      <c r="A117" s="206" t="s">
        <v>911</v>
      </c>
      <c r="B117" s="207" t="s">
        <v>912</v>
      </c>
      <c r="C117" s="206" t="s">
        <v>913</v>
      </c>
      <c r="D117" s="206" t="s">
        <v>680</v>
      </c>
      <c r="E117" s="205" t="str">
        <f t="shared" si="1"/>
        <v>ＧＫボンド</v>
      </c>
    </row>
    <row r="118" spans="1:5" ht="12.75" customHeight="1" x14ac:dyDescent="0.15">
      <c r="A118" s="206" t="s">
        <v>914</v>
      </c>
      <c r="B118" s="207" t="s">
        <v>915</v>
      </c>
      <c r="C118" s="206" t="s">
        <v>916</v>
      </c>
      <c r="D118" s="206" t="s">
        <v>680</v>
      </c>
      <c r="E118" s="205" t="str">
        <f t="shared" si="1"/>
        <v>ＧＯ－ＪＩＮ　　ＨＳ　６ｋｇ</v>
      </c>
    </row>
    <row r="119" spans="1:5" ht="12.75" customHeight="1" x14ac:dyDescent="0.15">
      <c r="A119" s="206" t="s">
        <v>917</v>
      </c>
      <c r="B119" s="207" t="s">
        <v>918</v>
      </c>
      <c r="C119" s="207" t="s">
        <v>919</v>
      </c>
      <c r="D119" s="206" t="s">
        <v>633</v>
      </c>
      <c r="E119" s="205" t="str">
        <f t="shared" si="1"/>
        <v>ＧＯ－ＪＩＮ　５０　硬化剤</v>
      </c>
    </row>
    <row r="120" spans="1:5" ht="12.75" customHeight="1" x14ac:dyDescent="0.15">
      <c r="A120" s="206" t="s">
        <v>920</v>
      </c>
      <c r="B120" s="207" t="s">
        <v>921</v>
      </c>
      <c r="C120" s="207" t="s">
        <v>922</v>
      </c>
      <c r="D120" s="206" t="s">
        <v>633</v>
      </c>
      <c r="E120" s="205" t="str">
        <f t="shared" si="1"/>
        <v>ＧＯ－ＪＩＮ　５００　硬化剤</v>
      </c>
    </row>
    <row r="121" spans="1:5" ht="12.75" customHeight="1" x14ac:dyDescent="0.15">
      <c r="A121" s="206" t="s">
        <v>923</v>
      </c>
      <c r="B121" s="207" t="s">
        <v>924</v>
      </c>
      <c r="C121" s="207" t="s">
        <v>925</v>
      </c>
      <c r="D121" s="206" t="s">
        <v>633</v>
      </c>
      <c r="E121" s="205" t="str">
        <f t="shared" si="1"/>
        <v>ＧＯ－ＪＩＮ　５００　主剤</v>
      </c>
    </row>
    <row r="122" spans="1:5" ht="12.75" customHeight="1" x14ac:dyDescent="0.15">
      <c r="A122" s="203" t="s">
        <v>926</v>
      </c>
      <c r="B122" s="204" t="s">
        <v>927</v>
      </c>
      <c r="C122" s="204" t="s">
        <v>928</v>
      </c>
      <c r="D122" s="203" t="s">
        <v>633</v>
      </c>
      <c r="E122" s="205" t="str">
        <f t="shared" si="1"/>
        <v>ＧＯ－ＪＩＮ　５０　主剤</v>
      </c>
    </row>
    <row r="123" spans="1:5" ht="12.75" customHeight="1" x14ac:dyDescent="0.15">
      <c r="A123" s="206" t="s">
        <v>929</v>
      </c>
      <c r="B123" s="206" t="s">
        <v>930</v>
      </c>
      <c r="C123" s="207" t="s">
        <v>931</v>
      </c>
      <c r="D123" s="206" t="s">
        <v>640</v>
      </c>
      <c r="E123" s="205" t="str">
        <f t="shared" si="1"/>
        <v>＃ＧＳルーフ２５　</v>
      </c>
    </row>
    <row r="124" spans="1:5" ht="12.75" customHeight="1" x14ac:dyDescent="0.15">
      <c r="A124" s="206" t="s">
        <v>932</v>
      </c>
      <c r="B124" s="206" t="s">
        <v>933</v>
      </c>
      <c r="C124" s="207" t="s">
        <v>934</v>
      </c>
      <c r="D124" s="206" t="s">
        <v>640</v>
      </c>
      <c r="E124" s="205" t="str">
        <f t="shared" si="1"/>
        <v>＃ＧＳルーフＧＬ　</v>
      </c>
    </row>
    <row r="125" spans="1:5" ht="12.75" customHeight="1" x14ac:dyDescent="0.15">
      <c r="A125" s="206" t="s">
        <v>935</v>
      </c>
      <c r="B125" s="206" t="s">
        <v>936</v>
      </c>
      <c r="C125" s="207" t="s">
        <v>937</v>
      </c>
      <c r="D125" s="206" t="s">
        <v>640</v>
      </c>
      <c r="E125" s="205" t="str">
        <f t="shared" si="1"/>
        <v>＃ＧＳルーフＳＴ　</v>
      </c>
    </row>
    <row r="126" spans="1:5" ht="12.75" customHeight="1" x14ac:dyDescent="0.15">
      <c r="A126" s="206" t="s">
        <v>938</v>
      </c>
      <c r="B126" s="206" t="s">
        <v>939</v>
      </c>
      <c r="C126" s="207" t="s">
        <v>940</v>
      </c>
      <c r="D126" s="206" t="s">
        <v>640</v>
      </c>
      <c r="E126" s="205" t="str">
        <f t="shared" si="1"/>
        <v>＃ＧＳルーフキャップ　</v>
      </c>
    </row>
    <row r="127" spans="1:5" ht="12.75" customHeight="1" x14ac:dyDescent="0.15">
      <c r="A127" s="206" t="s">
        <v>941</v>
      </c>
      <c r="B127" s="206" t="s">
        <v>942</v>
      </c>
      <c r="C127" s="206" t="s">
        <v>0</v>
      </c>
      <c r="D127" s="206" t="s">
        <v>640</v>
      </c>
      <c r="E127" s="205" t="str">
        <f t="shared" si="1"/>
        <v>＃Ｇタイルルーフ　</v>
      </c>
    </row>
    <row r="128" spans="1:5" ht="12.75" customHeight="1" x14ac:dyDescent="0.15">
      <c r="A128" s="206" t="s">
        <v>943</v>
      </c>
      <c r="B128" s="206" t="s">
        <v>944</v>
      </c>
      <c r="C128" s="206" t="s">
        <v>0</v>
      </c>
      <c r="D128" s="206" t="s">
        <v>640</v>
      </c>
      <c r="E128" s="205" t="str">
        <f t="shared" si="1"/>
        <v>＃ＨＱラバソイドＩＩ</v>
      </c>
    </row>
    <row r="129" spans="1:5" ht="12.75" customHeight="1" x14ac:dyDescent="0.15">
      <c r="A129" s="206" t="s">
        <v>945</v>
      </c>
      <c r="B129" s="206" t="s">
        <v>946</v>
      </c>
      <c r="C129" s="207" t="s">
        <v>947</v>
      </c>
      <c r="D129" s="206" t="s">
        <v>646</v>
      </c>
      <c r="E129" s="205" t="str">
        <f t="shared" si="1"/>
        <v>＃ＨＴ１００ギルフォーム　４０ＡＩ－ＨＰ</v>
      </c>
    </row>
    <row r="130" spans="1:5" ht="12.75" customHeight="1" x14ac:dyDescent="0.15">
      <c r="A130" s="206" t="s">
        <v>948</v>
      </c>
      <c r="B130" s="206" t="s">
        <v>949</v>
      </c>
      <c r="C130" s="207" t="s">
        <v>947</v>
      </c>
      <c r="D130" s="206" t="s">
        <v>646</v>
      </c>
      <c r="E130" s="205" t="str">
        <f t="shared" si="1"/>
        <v>＃ＨＴ１００ギルフォーム　４０ＡＩ－Ｐ</v>
      </c>
    </row>
    <row r="131" spans="1:5" ht="12.75" customHeight="1" x14ac:dyDescent="0.15">
      <c r="A131" s="206" t="s">
        <v>950</v>
      </c>
      <c r="B131" s="206" t="s">
        <v>951</v>
      </c>
      <c r="C131" s="207" t="s">
        <v>947</v>
      </c>
      <c r="D131" s="206" t="s">
        <v>646</v>
      </c>
      <c r="E131" s="205" t="str">
        <f t="shared" ref="E131:E194" si="2">DBCS(B131)</f>
        <v>＃ＨＴ１００ギルフォーム　４５ＡＩ－ＨＰ</v>
      </c>
    </row>
    <row r="132" spans="1:5" ht="12.75" customHeight="1" x14ac:dyDescent="0.15">
      <c r="A132" s="206" t="s">
        <v>952</v>
      </c>
      <c r="B132" s="206" t="s">
        <v>953</v>
      </c>
      <c r="C132" s="207" t="s">
        <v>947</v>
      </c>
      <c r="D132" s="206" t="s">
        <v>646</v>
      </c>
      <c r="E132" s="205" t="str">
        <f t="shared" si="2"/>
        <v>＃ＨＴ１００ギルフォーム　４５ＡＩ－Ｐ</v>
      </c>
    </row>
    <row r="133" spans="1:5" ht="12.75" customHeight="1" x14ac:dyDescent="0.15">
      <c r="A133" s="206" t="s">
        <v>954</v>
      </c>
      <c r="B133" s="206" t="s">
        <v>955</v>
      </c>
      <c r="C133" s="207" t="s">
        <v>956</v>
      </c>
      <c r="D133" s="206" t="s">
        <v>646</v>
      </c>
      <c r="E133" s="205" t="str">
        <f t="shared" si="2"/>
        <v>＃ＨＴ１００ギルフォーム　５０ＡＩ－ＨＰ</v>
      </c>
    </row>
    <row r="134" spans="1:5" ht="12.75" customHeight="1" x14ac:dyDescent="0.15">
      <c r="A134" s="206" t="s">
        <v>957</v>
      </c>
      <c r="B134" s="206" t="s">
        <v>958</v>
      </c>
      <c r="C134" s="207" t="s">
        <v>956</v>
      </c>
      <c r="D134" s="206" t="s">
        <v>646</v>
      </c>
      <c r="E134" s="205" t="str">
        <f t="shared" si="2"/>
        <v>＃ＨＴ１００ギルフォーム　５０ＡＩ－Ｐ</v>
      </c>
    </row>
    <row r="135" spans="1:5" ht="12.75" customHeight="1" x14ac:dyDescent="0.15">
      <c r="A135" s="206" t="s">
        <v>959</v>
      </c>
      <c r="B135" s="206" t="s">
        <v>960</v>
      </c>
      <c r="C135" s="207" t="s">
        <v>947</v>
      </c>
      <c r="D135" s="206" t="s">
        <v>646</v>
      </c>
      <c r="E135" s="205" t="str">
        <f t="shared" si="2"/>
        <v>＃ＨＴ８０ギルフォーム　４０ＡＩ</v>
      </c>
    </row>
    <row r="136" spans="1:5" ht="12.75" customHeight="1" x14ac:dyDescent="0.15">
      <c r="A136" s="206" t="s">
        <v>961</v>
      </c>
      <c r="B136" s="206" t="s">
        <v>962</v>
      </c>
      <c r="C136" s="207" t="s">
        <v>947</v>
      </c>
      <c r="D136" s="206" t="s">
        <v>646</v>
      </c>
      <c r="E136" s="205" t="str">
        <f t="shared" si="2"/>
        <v>＃ＨＴ８０ギルフォーム　４５ＡＩ</v>
      </c>
    </row>
    <row r="137" spans="1:5" ht="12.75" customHeight="1" x14ac:dyDescent="0.15">
      <c r="A137" s="206" t="s">
        <v>963</v>
      </c>
      <c r="B137" s="206" t="s">
        <v>964</v>
      </c>
      <c r="C137" s="207" t="s">
        <v>956</v>
      </c>
      <c r="D137" s="206" t="s">
        <v>646</v>
      </c>
      <c r="E137" s="205" t="str">
        <f t="shared" si="2"/>
        <v>＃ＨＴ８０ギルフォーム　５０ＡＩ</v>
      </c>
    </row>
    <row r="138" spans="1:5" ht="12.75" customHeight="1" x14ac:dyDescent="0.15">
      <c r="A138" s="206" t="s">
        <v>965</v>
      </c>
      <c r="B138" s="206" t="s">
        <v>966</v>
      </c>
      <c r="C138" s="206" t="s">
        <v>967</v>
      </c>
      <c r="D138" s="206" t="s">
        <v>751</v>
      </c>
      <c r="E138" s="205" t="str">
        <f t="shared" si="2"/>
        <v>＃ＨＴＲパンチング　</v>
      </c>
    </row>
    <row r="139" spans="1:5" ht="12.75" customHeight="1" x14ac:dyDescent="0.15">
      <c r="A139" s="206" t="s">
        <v>968</v>
      </c>
      <c r="B139" s="206" t="s">
        <v>969</v>
      </c>
      <c r="C139" s="207" t="s">
        <v>970</v>
      </c>
      <c r="D139" s="206" t="s">
        <v>766</v>
      </c>
      <c r="E139" s="205" t="str">
        <f t="shared" si="2"/>
        <v>＃ＨＴドレン　たて１００</v>
      </c>
    </row>
    <row r="140" spans="1:5" ht="12.75" customHeight="1" x14ac:dyDescent="0.15">
      <c r="A140" s="206" t="s">
        <v>971</v>
      </c>
      <c r="B140" s="206" t="s">
        <v>972</v>
      </c>
      <c r="C140" s="207" t="s">
        <v>973</v>
      </c>
      <c r="D140" s="206" t="s">
        <v>766</v>
      </c>
      <c r="E140" s="205" t="str">
        <f t="shared" si="2"/>
        <v>＃ＨＴドレン　たて１２５</v>
      </c>
    </row>
    <row r="141" spans="1:5" ht="12.75" customHeight="1" x14ac:dyDescent="0.15">
      <c r="A141" s="206" t="s">
        <v>974</v>
      </c>
      <c r="B141" s="206" t="s">
        <v>975</v>
      </c>
      <c r="C141" s="207" t="s">
        <v>973</v>
      </c>
      <c r="D141" s="206" t="s">
        <v>766</v>
      </c>
      <c r="E141" s="205" t="str">
        <f t="shared" si="2"/>
        <v>＃ＨＴドレン　たて１５０</v>
      </c>
    </row>
    <row r="142" spans="1:5" ht="12.75" customHeight="1" x14ac:dyDescent="0.15">
      <c r="A142" s="206" t="s">
        <v>976</v>
      </c>
      <c r="B142" s="206" t="s">
        <v>977</v>
      </c>
      <c r="C142" s="207" t="s">
        <v>973</v>
      </c>
      <c r="D142" s="206" t="s">
        <v>766</v>
      </c>
      <c r="E142" s="205" t="str">
        <f t="shared" si="2"/>
        <v>＃ＨＴドレン　たて２００</v>
      </c>
    </row>
    <row r="143" spans="1:5" ht="12.75" customHeight="1" x14ac:dyDescent="0.15">
      <c r="A143" s="206" t="s">
        <v>978</v>
      </c>
      <c r="B143" s="206" t="s">
        <v>979</v>
      </c>
      <c r="C143" s="207" t="s">
        <v>980</v>
      </c>
      <c r="D143" s="206" t="s">
        <v>766</v>
      </c>
      <c r="E143" s="205" t="str">
        <f t="shared" si="2"/>
        <v>＃ＨＴドレン　たて７５</v>
      </c>
    </row>
    <row r="144" spans="1:5" ht="12.75" customHeight="1" x14ac:dyDescent="0.15">
      <c r="A144" s="206" t="s">
        <v>981</v>
      </c>
      <c r="B144" s="206" t="s">
        <v>982</v>
      </c>
      <c r="C144" s="206" t="s">
        <v>0</v>
      </c>
      <c r="D144" s="206" t="s">
        <v>766</v>
      </c>
      <c r="E144" s="205" t="str">
        <f t="shared" si="2"/>
        <v>＃ＨＴドレン　横１００</v>
      </c>
    </row>
    <row r="145" spans="1:5" ht="12.75" customHeight="1" x14ac:dyDescent="0.15">
      <c r="A145" s="206" t="s">
        <v>983</v>
      </c>
      <c r="B145" s="206" t="s">
        <v>984</v>
      </c>
      <c r="C145" s="206" t="s">
        <v>0</v>
      </c>
      <c r="D145" s="206" t="s">
        <v>766</v>
      </c>
      <c r="E145" s="205" t="str">
        <f t="shared" si="2"/>
        <v>＃ＨＴドレン　横１２５</v>
      </c>
    </row>
    <row r="146" spans="1:5" ht="12.75" customHeight="1" x14ac:dyDescent="0.15">
      <c r="A146" s="206" t="s">
        <v>985</v>
      </c>
      <c r="B146" s="206" t="s">
        <v>986</v>
      </c>
      <c r="C146" s="206" t="s">
        <v>0</v>
      </c>
      <c r="D146" s="206" t="s">
        <v>766</v>
      </c>
      <c r="E146" s="205" t="str">
        <f t="shared" si="2"/>
        <v>＃ＨＴドレン　横１５０</v>
      </c>
    </row>
    <row r="147" spans="1:5" ht="12.75" customHeight="1" x14ac:dyDescent="0.15">
      <c r="A147" s="206" t="s">
        <v>987</v>
      </c>
      <c r="B147" s="206" t="s">
        <v>988</v>
      </c>
      <c r="C147" s="206" t="s">
        <v>0</v>
      </c>
      <c r="D147" s="206" t="s">
        <v>766</v>
      </c>
      <c r="E147" s="205" t="str">
        <f t="shared" si="2"/>
        <v>＃ＨＴドレン　横７５</v>
      </c>
    </row>
    <row r="148" spans="1:5" ht="12.75" customHeight="1" x14ac:dyDescent="0.15">
      <c r="A148" s="206" t="s">
        <v>989</v>
      </c>
      <c r="B148" s="206" t="s">
        <v>990</v>
      </c>
      <c r="C148" s="206" t="s">
        <v>0</v>
      </c>
      <c r="D148" s="206" t="s">
        <v>766</v>
      </c>
      <c r="E148" s="205" t="str">
        <f t="shared" si="2"/>
        <v>＃ＨＴハイパワードレン　たて７５</v>
      </c>
    </row>
    <row r="149" spans="1:5" ht="12.75" customHeight="1" x14ac:dyDescent="0.15">
      <c r="A149" s="206" t="s">
        <v>991</v>
      </c>
      <c r="B149" s="206" t="s">
        <v>992</v>
      </c>
      <c r="C149" s="207" t="s">
        <v>993</v>
      </c>
      <c r="D149" s="206" t="s">
        <v>751</v>
      </c>
      <c r="E149" s="205" t="str">
        <f t="shared" si="2"/>
        <v>＃ＨＴ平パンチング　</v>
      </c>
    </row>
    <row r="150" spans="1:5" ht="12.75" customHeight="1" x14ac:dyDescent="0.15">
      <c r="A150" s="206" t="s">
        <v>994</v>
      </c>
      <c r="B150" s="206" t="s">
        <v>995</v>
      </c>
      <c r="C150" s="206" t="s">
        <v>996</v>
      </c>
      <c r="D150" s="206" t="s">
        <v>637</v>
      </c>
      <c r="E150" s="205" t="str">
        <f t="shared" si="2"/>
        <v>＃ＩＫストロー　</v>
      </c>
    </row>
    <row r="151" spans="1:5" ht="12.75" customHeight="1" x14ac:dyDescent="0.15">
      <c r="A151" s="206" t="s">
        <v>997</v>
      </c>
      <c r="B151" s="206" t="s">
        <v>998</v>
      </c>
      <c r="C151" s="206" t="s">
        <v>999</v>
      </c>
      <c r="D151" s="206" t="s">
        <v>637</v>
      </c>
      <c r="E151" s="205" t="str">
        <f t="shared" si="2"/>
        <v>＃ＩＫディスク　</v>
      </c>
    </row>
    <row r="152" spans="1:5" ht="12.75" customHeight="1" x14ac:dyDescent="0.15">
      <c r="A152" s="206" t="s">
        <v>1000</v>
      </c>
      <c r="B152" s="206" t="s">
        <v>1001</v>
      </c>
      <c r="C152" s="206" t="s">
        <v>1002</v>
      </c>
      <c r="D152" s="206" t="s">
        <v>633</v>
      </c>
      <c r="E152" s="205" t="str">
        <f t="shared" si="2"/>
        <v>＃ＩＫプライマー　</v>
      </c>
    </row>
    <row r="153" spans="1:5" ht="12.75" customHeight="1" x14ac:dyDescent="0.15">
      <c r="A153" s="206" t="s">
        <v>1003</v>
      </c>
      <c r="B153" s="206" t="s">
        <v>1004</v>
      </c>
      <c r="C153" s="206" t="s">
        <v>1005</v>
      </c>
      <c r="D153" s="206" t="s">
        <v>637</v>
      </c>
      <c r="E153" s="205" t="str">
        <f t="shared" si="2"/>
        <v>＃ＩＫベース　</v>
      </c>
    </row>
    <row r="154" spans="1:5" ht="12.75" customHeight="1" x14ac:dyDescent="0.15">
      <c r="A154" s="206" t="s">
        <v>1006</v>
      </c>
      <c r="B154" s="206" t="s">
        <v>1007</v>
      </c>
      <c r="C154" s="206" t="s">
        <v>1008</v>
      </c>
      <c r="D154" s="206" t="s">
        <v>637</v>
      </c>
      <c r="E154" s="205" t="str">
        <f t="shared" si="2"/>
        <v>＃ＩＫボルト１５　</v>
      </c>
    </row>
    <row r="155" spans="1:5" ht="12.75" customHeight="1" x14ac:dyDescent="0.15">
      <c r="A155" s="206" t="s">
        <v>1009</v>
      </c>
      <c r="B155" s="206" t="s">
        <v>1010</v>
      </c>
      <c r="C155" s="206" t="s">
        <v>1008</v>
      </c>
      <c r="D155" s="206" t="s">
        <v>637</v>
      </c>
      <c r="E155" s="205" t="str">
        <f t="shared" si="2"/>
        <v>＃ＩＫボルト２０　</v>
      </c>
    </row>
    <row r="156" spans="1:5" ht="12.75" customHeight="1" x14ac:dyDescent="0.15">
      <c r="A156" s="206" t="s">
        <v>1011</v>
      </c>
      <c r="B156" s="206" t="s">
        <v>1012</v>
      </c>
      <c r="C156" s="206" t="s">
        <v>1008</v>
      </c>
      <c r="D156" s="206" t="s">
        <v>637</v>
      </c>
      <c r="E156" s="205" t="str">
        <f t="shared" si="2"/>
        <v>＃ＩＫボルト３０　</v>
      </c>
    </row>
    <row r="157" spans="1:5" ht="12.75" customHeight="1" x14ac:dyDescent="0.15">
      <c r="A157" s="206" t="s">
        <v>1013</v>
      </c>
      <c r="B157" s="206" t="s">
        <v>1014</v>
      </c>
      <c r="C157" s="206" t="s">
        <v>1015</v>
      </c>
      <c r="D157" s="206" t="s">
        <v>736</v>
      </c>
      <c r="E157" s="205" t="str">
        <f t="shared" si="2"/>
        <v>＃ＩＫボルト４０　</v>
      </c>
    </row>
    <row r="158" spans="1:5" ht="12.75" customHeight="1" x14ac:dyDescent="0.15">
      <c r="A158" s="206" t="s">
        <v>1016</v>
      </c>
      <c r="B158" s="206" t="s">
        <v>1017</v>
      </c>
      <c r="C158" s="206" t="s">
        <v>1015</v>
      </c>
      <c r="D158" s="206" t="s">
        <v>736</v>
      </c>
      <c r="E158" s="205" t="str">
        <f t="shared" si="2"/>
        <v>＃ＩＫボルト５０　</v>
      </c>
    </row>
    <row r="159" spans="1:5" ht="12.75" customHeight="1" x14ac:dyDescent="0.15">
      <c r="A159" s="206" t="s">
        <v>1018</v>
      </c>
      <c r="B159" s="206" t="s">
        <v>1019</v>
      </c>
      <c r="C159" s="206" t="s">
        <v>1015</v>
      </c>
      <c r="D159" s="206" t="s">
        <v>736</v>
      </c>
      <c r="E159" s="205" t="str">
        <f t="shared" si="2"/>
        <v>＃ＩＫボルト６０　</v>
      </c>
    </row>
    <row r="160" spans="1:5" ht="12.75" customHeight="1" x14ac:dyDescent="0.15">
      <c r="A160" s="206" t="s">
        <v>1020</v>
      </c>
      <c r="B160" s="206" t="s">
        <v>1021</v>
      </c>
      <c r="C160" s="206" t="s">
        <v>1015</v>
      </c>
      <c r="D160" s="206" t="s">
        <v>736</v>
      </c>
      <c r="E160" s="205" t="str">
        <f t="shared" si="2"/>
        <v>＃ＩＫボルト７０　</v>
      </c>
    </row>
    <row r="161" spans="1:5" ht="12.75" customHeight="1" x14ac:dyDescent="0.15">
      <c r="A161" s="206" t="s">
        <v>1022</v>
      </c>
      <c r="B161" s="206" t="s">
        <v>1023</v>
      </c>
      <c r="C161" s="206" t="s">
        <v>1015</v>
      </c>
      <c r="D161" s="206" t="s">
        <v>736</v>
      </c>
      <c r="E161" s="205" t="str">
        <f t="shared" si="2"/>
        <v>＃ＩＫボルト８０　</v>
      </c>
    </row>
    <row r="162" spans="1:5" ht="12.75" customHeight="1" x14ac:dyDescent="0.15">
      <c r="A162" s="206" t="s">
        <v>1024</v>
      </c>
      <c r="B162" s="206" t="s">
        <v>1025</v>
      </c>
      <c r="C162" s="207" t="s">
        <v>1026</v>
      </c>
      <c r="D162" s="206" t="s">
        <v>751</v>
      </c>
      <c r="E162" s="205" t="str">
        <f t="shared" si="2"/>
        <v>＃ＩＫボンド　</v>
      </c>
    </row>
    <row r="163" spans="1:5" ht="12.75" customHeight="1" x14ac:dyDescent="0.15">
      <c r="A163" s="206" t="s">
        <v>1027</v>
      </c>
      <c r="B163" s="206" t="s">
        <v>1028</v>
      </c>
      <c r="C163" s="206" t="s">
        <v>1029</v>
      </c>
      <c r="D163" s="206" t="s">
        <v>751</v>
      </c>
      <c r="E163" s="205" t="str">
        <f t="shared" si="2"/>
        <v>＃Ｊ内水切１７００　ＢＫ</v>
      </c>
    </row>
    <row r="164" spans="1:5" ht="12.75" customHeight="1" x14ac:dyDescent="0.15">
      <c r="A164" s="206" t="s">
        <v>1030</v>
      </c>
      <c r="B164" s="206" t="s">
        <v>1031</v>
      </c>
      <c r="C164" s="206" t="s">
        <v>1029</v>
      </c>
      <c r="D164" s="206" t="s">
        <v>751</v>
      </c>
      <c r="E164" s="205" t="str">
        <f t="shared" si="2"/>
        <v>＃Ｊ内水切１７００　ＳＧ</v>
      </c>
    </row>
    <row r="165" spans="1:5" ht="12.75" customHeight="1" x14ac:dyDescent="0.15">
      <c r="A165" s="206" t="s">
        <v>1032</v>
      </c>
      <c r="B165" s="206" t="s">
        <v>1033</v>
      </c>
      <c r="C165" s="206" t="s">
        <v>1029</v>
      </c>
      <c r="D165" s="206" t="s">
        <v>751</v>
      </c>
      <c r="E165" s="205" t="str">
        <f t="shared" si="2"/>
        <v>＃Ｊ内水切１７００　ＷＨ</v>
      </c>
    </row>
    <row r="166" spans="1:5" ht="12.75" customHeight="1" x14ac:dyDescent="0.15">
      <c r="A166" s="206" t="s">
        <v>1034</v>
      </c>
      <c r="B166" s="206" t="s">
        <v>1035</v>
      </c>
      <c r="C166" s="206" t="s">
        <v>1036</v>
      </c>
      <c r="D166" s="206" t="s">
        <v>736</v>
      </c>
      <c r="E166" s="205" t="str">
        <f t="shared" si="2"/>
        <v>＃Ｋ－アスコンパウンド３</v>
      </c>
    </row>
    <row r="167" spans="1:5" ht="12.75" customHeight="1" x14ac:dyDescent="0.15">
      <c r="A167" s="206" t="s">
        <v>1037</v>
      </c>
      <c r="B167" s="206" t="s">
        <v>1038</v>
      </c>
      <c r="C167" s="206" t="s">
        <v>0</v>
      </c>
      <c r="D167" s="206" t="s">
        <v>633</v>
      </c>
      <c r="E167" s="205" t="str">
        <f t="shared" si="2"/>
        <v>＃ＬＣシールＶ－１４　ＵＮ缶</v>
      </c>
    </row>
    <row r="168" spans="1:5" ht="12.75" customHeight="1" x14ac:dyDescent="0.15">
      <c r="A168" s="206" t="s">
        <v>1039</v>
      </c>
      <c r="B168" s="206" t="s">
        <v>1040</v>
      </c>
      <c r="C168" s="206" t="s">
        <v>1029</v>
      </c>
      <c r="D168" s="206" t="s">
        <v>751</v>
      </c>
      <c r="E168" s="205" t="str">
        <f t="shared" si="2"/>
        <v>＃Ｌ内水切１７００　ＢＫ</v>
      </c>
    </row>
    <row r="169" spans="1:5" ht="12.75" customHeight="1" x14ac:dyDescent="0.15">
      <c r="A169" s="206" t="s">
        <v>1041</v>
      </c>
      <c r="B169" s="206" t="s">
        <v>1042</v>
      </c>
      <c r="C169" s="206" t="s">
        <v>1029</v>
      </c>
      <c r="D169" s="206" t="s">
        <v>751</v>
      </c>
      <c r="E169" s="205" t="str">
        <f t="shared" si="2"/>
        <v>＃Ｌ内水切１７００　ＳＧ</v>
      </c>
    </row>
    <row r="170" spans="1:5" ht="12.75" customHeight="1" x14ac:dyDescent="0.15">
      <c r="A170" s="206" t="s">
        <v>1043</v>
      </c>
      <c r="B170" s="206" t="s">
        <v>1044</v>
      </c>
      <c r="C170" s="206" t="s">
        <v>1029</v>
      </c>
      <c r="D170" s="206" t="s">
        <v>751</v>
      </c>
      <c r="E170" s="205" t="str">
        <f t="shared" si="2"/>
        <v>＃Ｌ内水切１７００　ＷＨ</v>
      </c>
    </row>
    <row r="171" spans="1:5" ht="12.75" customHeight="1" x14ac:dyDescent="0.15">
      <c r="A171" s="206" t="s">
        <v>1045</v>
      </c>
      <c r="B171" s="206" t="s">
        <v>1046</v>
      </c>
      <c r="C171" s="206" t="s">
        <v>0</v>
      </c>
      <c r="D171" s="206" t="s">
        <v>680</v>
      </c>
      <c r="E171" s="205" t="str">
        <f t="shared" si="2"/>
        <v>＃ＭＪＣ専用　ＧＯ－ＪＩＮ　ＨＳ</v>
      </c>
    </row>
    <row r="172" spans="1:5" ht="12.75" customHeight="1" x14ac:dyDescent="0.15">
      <c r="A172" s="206" t="s">
        <v>1047</v>
      </c>
      <c r="B172" s="206" t="s">
        <v>1048</v>
      </c>
      <c r="C172" s="206" t="s">
        <v>0</v>
      </c>
      <c r="D172" s="206" t="s">
        <v>680</v>
      </c>
      <c r="E172" s="205" t="str">
        <f t="shared" si="2"/>
        <v>＃ＭＪＣ専用　ＧＯ－ＪＩＮ　Ｔ</v>
      </c>
    </row>
    <row r="173" spans="1:5" ht="12.75" customHeight="1" x14ac:dyDescent="0.15">
      <c r="A173" s="206" t="s">
        <v>1049</v>
      </c>
      <c r="B173" s="206" t="s">
        <v>1050</v>
      </c>
      <c r="C173" s="206" t="s">
        <v>0</v>
      </c>
      <c r="D173" s="206" t="s">
        <v>680</v>
      </c>
      <c r="E173" s="205" t="str">
        <f t="shared" si="2"/>
        <v>＃ＭＪＣ専用　ＧＯ－ＪＩＮ　Ｖ</v>
      </c>
    </row>
    <row r="174" spans="1:5" ht="12.75" customHeight="1" x14ac:dyDescent="0.15">
      <c r="A174" s="206" t="s">
        <v>1051</v>
      </c>
      <c r="B174" s="206" t="s">
        <v>1052</v>
      </c>
      <c r="C174" s="206" t="s">
        <v>1053</v>
      </c>
      <c r="D174" s="206" t="s">
        <v>640</v>
      </c>
      <c r="E174" s="205" t="str">
        <f t="shared" si="2"/>
        <v>＃ＭＪシール高弾性　１０×２０ｍｍ　１ｍ</v>
      </c>
    </row>
    <row r="175" spans="1:5" ht="12.75" customHeight="1" x14ac:dyDescent="0.15">
      <c r="A175" s="206" t="s">
        <v>1054</v>
      </c>
      <c r="B175" s="206" t="s">
        <v>1055</v>
      </c>
      <c r="C175" s="206" t="s">
        <v>1056</v>
      </c>
      <c r="D175" s="206" t="s">
        <v>640</v>
      </c>
      <c r="E175" s="205" t="str">
        <f t="shared" si="2"/>
        <v>＃ＭＪシール高弾性　１０×３０ｍｍ　１ｍ</v>
      </c>
    </row>
    <row r="176" spans="1:5" ht="12.75" customHeight="1" x14ac:dyDescent="0.15">
      <c r="A176" s="206" t="s">
        <v>1057</v>
      </c>
      <c r="B176" s="206" t="s">
        <v>1058</v>
      </c>
      <c r="C176" s="206" t="s">
        <v>1059</v>
      </c>
      <c r="D176" s="206" t="s">
        <v>640</v>
      </c>
      <c r="E176" s="205" t="str">
        <f t="shared" si="2"/>
        <v>＃ＭＪシール高弾性　１０×４０ｍｍ　１ｍ</v>
      </c>
    </row>
    <row r="177" spans="1:5" ht="12.75" customHeight="1" x14ac:dyDescent="0.15">
      <c r="A177" s="206" t="s">
        <v>1060</v>
      </c>
      <c r="B177" s="206" t="s">
        <v>1061</v>
      </c>
      <c r="C177" s="206" t="s">
        <v>1062</v>
      </c>
      <c r="D177" s="206" t="s">
        <v>640</v>
      </c>
      <c r="E177" s="205" t="str">
        <f t="shared" si="2"/>
        <v>＃ＭＪシール高弾性　５×２０ｍｍ　５ｍ</v>
      </c>
    </row>
    <row r="178" spans="1:5" ht="12.75" customHeight="1" x14ac:dyDescent="0.15">
      <c r="A178" s="206" t="s">
        <v>1063</v>
      </c>
      <c r="B178" s="206" t="s">
        <v>1064</v>
      </c>
      <c r="C178" s="206" t="s">
        <v>1065</v>
      </c>
      <c r="D178" s="206" t="s">
        <v>640</v>
      </c>
      <c r="E178" s="205" t="str">
        <f t="shared" si="2"/>
        <v>＃ＭＪシール高弾性　５×３０ｍｍ　５ｍ</v>
      </c>
    </row>
    <row r="179" spans="1:5" ht="12.75" customHeight="1" x14ac:dyDescent="0.15">
      <c r="A179" s="206" t="s">
        <v>1066</v>
      </c>
      <c r="B179" s="206" t="s">
        <v>1067</v>
      </c>
      <c r="C179" s="206" t="s">
        <v>1068</v>
      </c>
      <c r="D179" s="206" t="s">
        <v>640</v>
      </c>
      <c r="E179" s="205" t="str">
        <f t="shared" si="2"/>
        <v>＃ＭＪシール高弾性　５×３５ｍｍ　５ｍ</v>
      </c>
    </row>
    <row r="180" spans="1:5" ht="12.75" customHeight="1" x14ac:dyDescent="0.15">
      <c r="A180" s="206" t="s">
        <v>1069</v>
      </c>
      <c r="B180" s="206" t="s">
        <v>1070</v>
      </c>
      <c r="C180" s="206" t="s">
        <v>1071</v>
      </c>
      <c r="D180" s="206" t="s">
        <v>640</v>
      </c>
      <c r="E180" s="205" t="str">
        <f t="shared" si="2"/>
        <v>＃ＭＪシール高弾性　５×４０ｍｍ　５ｍ</v>
      </c>
    </row>
    <row r="181" spans="1:5" ht="12.75" customHeight="1" x14ac:dyDescent="0.15">
      <c r="A181" s="206" t="s">
        <v>1072</v>
      </c>
      <c r="B181" s="206" t="s">
        <v>1073</v>
      </c>
      <c r="C181" s="206" t="s">
        <v>1053</v>
      </c>
      <c r="D181" s="206" t="s">
        <v>640</v>
      </c>
      <c r="E181" s="205" t="str">
        <f t="shared" si="2"/>
        <v>＃ＭＪシール低弾性　１０×２０ｍｍ　１ｍ</v>
      </c>
    </row>
    <row r="182" spans="1:5" ht="12.75" customHeight="1" x14ac:dyDescent="0.15">
      <c r="A182" s="206" t="s">
        <v>1074</v>
      </c>
      <c r="B182" s="206" t="s">
        <v>1075</v>
      </c>
      <c r="C182" s="206" t="s">
        <v>1056</v>
      </c>
      <c r="D182" s="206" t="s">
        <v>640</v>
      </c>
      <c r="E182" s="205" t="str">
        <f t="shared" si="2"/>
        <v>＃ＭＪシール低弾性　１０×３０ｍｍ　１ｍ</v>
      </c>
    </row>
    <row r="183" spans="1:5" ht="12.75" customHeight="1" x14ac:dyDescent="0.15">
      <c r="A183" s="206" t="s">
        <v>1076</v>
      </c>
      <c r="B183" s="206" t="s">
        <v>1077</v>
      </c>
      <c r="C183" s="206" t="s">
        <v>1059</v>
      </c>
      <c r="D183" s="206" t="s">
        <v>640</v>
      </c>
      <c r="E183" s="205" t="str">
        <f t="shared" si="2"/>
        <v>＃ＭＪシール低弾性　１０×４０ｍｍ　１ｍ</v>
      </c>
    </row>
    <row r="184" spans="1:5" ht="12.75" customHeight="1" x14ac:dyDescent="0.15">
      <c r="A184" s="206" t="s">
        <v>1078</v>
      </c>
      <c r="B184" s="206" t="s">
        <v>1079</v>
      </c>
      <c r="C184" s="206" t="s">
        <v>1062</v>
      </c>
      <c r="D184" s="206" t="s">
        <v>640</v>
      </c>
      <c r="E184" s="205" t="str">
        <f t="shared" si="2"/>
        <v>＃ＭＪシール低弾性　５×２０ｍｍ　５ｍ</v>
      </c>
    </row>
    <row r="185" spans="1:5" ht="12.75" customHeight="1" x14ac:dyDescent="0.15">
      <c r="A185" s="206" t="s">
        <v>1080</v>
      </c>
      <c r="B185" s="206" t="s">
        <v>1081</v>
      </c>
      <c r="C185" s="206" t="s">
        <v>1065</v>
      </c>
      <c r="D185" s="206" t="s">
        <v>640</v>
      </c>
      <c r="E185" s="205" t="str">
        <f t="shared" si="2"/>
        <v>＃ＭＪシール低弾性　５×３０ｍｍ　５ｍ</v>
      </c>
    </row>
    <row r="186" spans="1:5" ht="12.75" customHeight="1" x14ac:dyDescent="0.15">
      <c r="A186" s="206" t="s">
        <v>1082</v>
      </c>
      <c r="B186" s="206" t="s">
        <v>1083</v>
      </c>
      <c r="C186" s="206" t="s">
        <v>1068</v>
      </c>
      <c r="D186" s="206" t="s">
        <v>640</v>
      </c>
      <c r="E186" s="205" t="str">
        <f t="shared" si="2"/>
        <v>＃ＭＪシール低弾性　５×３５ｍｍ　５ｍ</v>
      </c>
    </row>
    <row r="187" spans="1:5" ht="12.75" customHeight="1" x14ac:dyDescent="0.15">
      <c r="A187" s="206" t="s">
        <v>1084</v>
      </c>
      <c r="B187" s="206" t="s">
        <v>1085</v>
      </c>
      <c r="C187" s="206" t="s">
        <v>1071</v>
      </c>
      <c r="D187" s="206" t="s">
        <v>640</v>
      </c>
      <c r="E187" s="205" t="str">
        <f t="shared" si="2"/>
        <v>＃ＭＪシール低弾性　５×４０ｍｍ　５ｍ</v>
      </c>
    </row>
    <row r="188" spans="1:5" ht="12.75" customHeight="1" x14ac:dyDescent="0.15">
      <c r="A188" s="206" t="s">
        <v>1086</v>
      </c>
      <c r="B188" s="206" t="s">
        <v>1087</v>
      </c>
      <c r="C188" s="207" t="s">
        <v>1088</v>
      </c>
      <c r="D188" s="206" t="s">
        <v>751</v>
      </c>
      <c r="E188" s="205" t="str">
        <f t="shared" si="2"/>
        <v>＃ＭＲプレートＡ　</v>
      </c>
    </row>
    <row r="189" spans="1:5" ht="12.75" customHeight="1" x14ac:dyDescent="0.15">
      <c r="A189" s="206" t="s">
        <v>1089</v>
      </c>
      <c r="B189" s="206" t="s">
        <v>1090</v>
      </c>
      <c r="C189" s="207" t="s">
        <v>1088</v>
      </c>
      <c r="D189" s="206" t="s">
        <v>751</v>
      </c>
      <c r="E189" s="205" t="str">
        <f t="shared" si="2"/>
        <v>＃ＭＲプレートＢ　</v>
      </c>
    </row>
    <row r="190" spans="1:5" ht="12.75" customHeight="1" x14ac:dyDescent="0.15">
      <c r="A190" s="206" t="s">
        <v>1091</v>
      </c>
      <c r="B190" s="206" t="s">
        <v>1092</v>
      </c>
      <c r="C190" s="207" t="s">
        <v>1093</v>
      </c>
      <c r="D190" s="206" t="s">
        <v>646</v>
      </c>
      <c r="E190" s="205" t="str">
        <f t="shared" si="2"/>
        <v>＃Ｎ　ＧＩボード　４０Ｗ</v>
      </c>
    </row>
    <row r="191" spans="1:5" ht="12.75" customHeight="1" x14ac:dyDescent="0.15">
      <c r="A191" s="206" t="s">
        <v>1094</v>
      </c>
      <c r="B191" s="206" t="s">
        <v>1095</v>
      </c>
      <c r="C191" s="206" t="s">
        <v>0</v>
      </c>
      <c r="D191" s="206" t="s">
        <v>680</v>
      </c>
      <c r="E191" s="205" t="str">
        <f t="shared" si="2"/>
        <v>＃Ｎ　ＭＨ改修水切７０</v>
      </c>
    </row>
    <row r="192" spans="1:5" ht="12.75" customHeight="1" x14ac:dyDescent="0.15">
      <c r="A192" s="206" t="s">
        <v>1096</v>
      </c>
      <c r="B192" s="206" t="s">
        <v>1097</v>
      </c>
      <c r="C192" s="206" t="s">
        <v>0</v>
      </c>
      <c r="D192" s="206" t="s">
        <v>680</v>
      </c>
      <c r="E192" s="205" t="str">
        <f t="shared" si="2"/>
        <v>＃Ｎ　ＭＨ改修水切９０</v>
      </c>
    </row>
    <row r="193" spans="1:5" ht="12.75" customHeight="1" x14ac:dyDescent="0.15">
      <c r="A193" s="206" t="s">
        <v>1098</v>
      </c>
      <c r="B193" s="207" t="s">
        <v>1099</v>
      </c>
      <c r="C193" s="206" t="s">
        <v>1100</v>
      </c>
      <c r="D193" s="206" t="s">
        <v>680</v>
      </c>
      <c r="E193" s="205" t="str">
        <f t="shared" si="2"/>
        <v>ＯＴコートＡ　イエローマロン　Ｄ－９２</v>
      </c>
    </row>
    <row r="194" spans="1:5" ht="12.75" customHeight="1" x14ac:dyDescent="0.15">
      <c r="A194" s="206" t="s">
        <v>1101</v>
      </c>
      <c r="B194" s="207" t="s">
        <v>1102</v>
      </c>
      <c r="C194" s="206" t="s">
        <v>1100</v>
      </c>
      <c r="D194" s="206" t="s">
        <v>680</v>
      </c>
      <c r="E194" s="205" t="str">
        <f t="shared" si="2"/>
        <v>ＯＴコートＡ　ダークグレー　Ｄ－１８</v>
      </c>
    </row>
    <row r="195" spans="1:5" ht="12.75" customHeight="1" x14ac:dyDescent="0.15">
      <c r="A195" s="206" t="s">
        <v>1103</v>
      </c>
      <c r="B195" s="207" t="s">
        <v>1104</v>
      </c>
      <c r="C195" s="206" t="s">
        <v>1100</v>
      </c>
      <c r="D195" s="206" t="s">
        <v>680</v>
      </c>
      <c r="E195" s="205" t="str">
        <f t="shared" ref="E195:E258" si="3">DBCS(B195)</f>
        <v>ＯＴコートＡ　ダークブラウン　Ｄ－４８</v>
      </c>
    </row>
    <row r="196" spans="1:5" ht="12.75" customHeight="1" x14ac:dyDescent="0.15">
      <c r="A196" s="206" t="s">
        <v>1105</v>
      </c>
      <c r="B196" s="207" t="s">
        <v>1106</v>
      </c>
      <c r="C196" s="206" t="s">
        <v>1100</v>
      </c>
      <c r="D196" s="206" t="s">
        <v>680</v>
      </c>
      <c r="E196" s="205" t="str">
        <f t="shared" si="3"/>
        <v>ＯＴコートＡ　ナチュラルブラウン　Ｄ－４５</v>
      </c>
    </row>
    <row r="197" spans="1:5" ht="12.75" customHeight="1" x14ac:dyDescent="0.15">
      <c r="A197" s="206" t="s">
        <v>1107</v>
      </c>
      <c r="B197" s="207" t="s">
        <v>1108</v>
      </c>
      <c r="C197" s="206" t="s">
        <v>1100</v>
      </c>
      <c r="D197" s="206" t="s">
        <v>680</v>
      </c>
      <c r="E197" s="205" t="str">
        <f t="shared" si="3"/>
        <v>ＯＴコートＡ　特殊色</v>
      </c>
    </row>
    <row r="198" spans="1:5" ht="12.75" customHeight="1" x14ac:dyDescent="0.15">
      <c r="A198" s="206" t="s">
        <v>1109</v>
      </c>
      <c r="B198" s="207" t="s">
        <v>1110</v>
      </c>
      <c r="C198" s="206" t="s">
        <v>1100</v>
      </c>
      <c r="D198" s="206" t="s">
        <v>680</v>
      </c>
      <c r="E198" s="205" t="str">
        <f t="shared" si="3"/>
        <v>ＯＴコートシリコーン　特殊色</v>
      </c>
    </row>
    <row r="199" spans="1:5" ht="12.75" customHeight="1" x14ac:dyDescent="0.15">
      <c r="A199" s="206" t="s">
        <v>1111</v>
      </c>
      <c r="B199" s="206" t="s">
        <v>1112</v>
      </c>
      <c r="C199" s="206" t="s">
        <v>0</v>
      </c>
      <c r="D199" s="206" t="s">
        <v>637</v>
      </c>
      <c r="E199" s="205" t="str">
        <f t="shared" si="3"/>
        <v>＃ＮＲウレタンチップ　</v>
      </c>
    </row>
    <row r="200" spans="1:5" ht="12.75" customHeight="1" x14ac:dyDescent="0.15">
      <c r="A200" s="206" t="s">
        <v>1113</v>
      </c>
      <c r="B200" s="206" t="s">
        <v>1114</v>
      </c>
      <c r="C200" s="206" t="s">
        <v>0</v>
      </c>
      <c r="D200" s="206" t="s">
        <v>680</v>
      </c>
      <c r="E200" s="205" t="str">
        <f t="shared" si="3"/>
        <v>＃ＮＲカラー　特殊色</v>
      </c>
    </row>
    <row r="201" spans="1:5" ht="12.75" customHeight="1" x14ac:dyDescent="0.15">
      <c r="A201" s="206" t="s">
        <v>1115</v>
      </c>
      <c r="B201" s="206" t="s">
        <v>1116</v>
      </c>
      <c r="C201" s="206" t="s">
        <v>0</v>
      </c>
      <c r="D201" s="206" t="s">
        <v>680</v>
      </c>
      <c r="E201" s="205" t="str">
        <f t="shared" si="3"/>
        <v>＃ＮＲカラーＡＱグリーン</v>
      </c>
    </row>
    <row r="202" spans="1:5" ht="12.75" customHeight="1" x14ac:dyDescent="0.15">
      <c r="A202" s="206" t="s">
        <v>1117</v>
      </c>
      <c r="B202" s="206" t="s">
        <v>1118</v>
      </c>
      <c r="C202" s="206" t="s">
        <v>0</v>
      </c>
      <c r="D202" s="206" t="s">
        <v>680</v>
      </c>
      <c r="E202" s="205" t="str">
        <f t="shared" si="3"/>
        <v>＃ＮＲカラーＡＱグレー</v>
      </c>
    </row>
    <row r="203" spans="1:5" ht="12.75" customHeight="1" x14ac:dyDescent="0.15">
      <c r="A203" s="206" t="s">
        <v>1119</v>
      </c>
      <c r="B203" s="206" t="s">
        <v>1120</v>
      </c>
      <c r="C203" s="206" t="s">
        <v>0</v>
      </c>
      <c r="D203" s="206" t="s">
        <v>680</v>
      </c>
      <c r="E203" s="205" t="str">
        <f t="shared" si="3"/>
        <v>＃ＮＲカラーＡＳ　特殊色</v>
      </c>
    </row>
    <row r="204" spans="1:5" ht="12.75" customHeight="1" x14ac:dyDescent="0.15">
      <c r="A204" s="206" t="s">
        <v>1121</v>
      </c>
      <c r="B204" s="206" t="s">
        <v>1122</v>
      </c>
      <c r="C204" s="206" t="s">
        <v>0</v>
      </c>
      <c r="D204" s="206" t="s">
        <v>680</v>
      </c>
      <c r="E204" s="205" t="str">
        <f t="shared" si="3"/>
        <v>＃ＮＲカラーＡＳＣＬライトグレー</v>
      </c>
    </row>
    <row r="205" spans="1:5" ht="12.75" customHeight="1" x14ac:dyDescent="0.15">
      <c r="A205" s="206" t="s">
        <v>1123</v>
      </c>
      <c r="B205" s="206" t="s">
        <v>1124</v>
      </c>
      <c r="C205" s="206" t="s">
        <v>0</v>
      </c>
      <c r="D205" s="206" t="s">
        <v>680</v>
      </c>
      <c r="E205" s="205" t="str">
        <f t="shared" si="3"/>
        <v>＃ＮＲカラーＡＳＣＬライトブラウン</v>
      </c>
    </row>
    <row r="206" spans="1:5" ht="12.75" customHeight="1" x14ac:dyDescent="0.15">
      <c r="A206" s="206" t="s">
        <v>1125</v>
      </c>
      <c r="B206" s="206" t="s">
        <v>1126</v>
      </c>
      <c r="C206" s="210" t="s">
        <v>0</v>
      </c>
      <c r="D206" s="206" t="s">
        <v>680</v>
      </c>
      <c r="E206" s="205" t="str">
        <f t="shared" si="3"/>
        <v>＃ＮＲカラーＡＳグリーン</v>
      </c>
    </row>
    <row r="207" spans="1:5" ht="12.75" customHeight="1" x14ac:dyDescent="0.15">
      <c r="A207" s="206" t="s">
        <v>1127</v>
      </c>
      <c r="B207" s="206" t="s">
        <v>1128</v>
      </c>
      <c r="C207" s="210" t="s">
        <v>0</v>
      </c>
      <c r="D207" s="206" t="s">
        <v>680</v>
      </c>
      <c r="E207" s="205" t="str">
        <f t="shared" si="3"/>
        <v>＃ＮＲカラーＡＳグレー</v>
      </c>
    </row>
    <row r="208" spans="1:5" ht="12.75" customHeight="1" x14ac:dyDescent="0.15">
      <c r="A208" s="206" t="s">
        <v>1129</v>
      </c>
      <c r="B208" s="206" t="s">
        <v>1130</v>
      </c>
      <c r="C208" s="210" t="s">
        <v>0</v>
      </c>
      <c r="D208" s="206" t="s">
        <v>680</v>
      </c>
      <c r="E208" s="205" t="str">
        <f t="shared" si="3"/>
        <v>＃ＮＲカラーＡＳブラウン</v>
      </c>
    </row>
    <row r="209" spans="1:5" ht="12.75" customHeight="1" x14ac:dyDescent="0.15">
      <c r="A209" s="206" t="s">
        <v>1131</v>
      </c>
      <c r="B209" s="206" t="s">
        <v>1132</v>
      </c>
      <c r="C209" s="210" t="s">
        <v>0</v>
      </c>
      <c r="D209" s="206" t="s">
        <v>680</v>
      </c>
      <c r="E209" s="205" t="str">
        <f t="shared" si="3"/>
        <v>＃ＮＲカラーＣＬライトグレー</v>
      </c>
    </row>
    <row r="210" spans="1:5" ht="12.75" customHeight="1" x14ac:dyDescent="0.15">
      <c r="A210" s="206" t="s">
        <v>1133</v>
      </c>
      <c r="B210" s="206" t="s">
        <v>1134</v>
      </c>
      <c r="C210" s="206" t="s">
        <v>0</v>
      </c>
      <c r="D210" s="206" t="s">
        <v>680</v>
      </c>
      <c r="E210" s="205" t="str">
        <f t="shared" si="3"/>
        <v>＃ＮＲカラーＣＬライトブラウン</v>
      </c>
    </row>
    <row r="211" spans="1:5" ht="12.75" customHeight="1" x14ac:dyDescent="0.15">
      <c r="A211" s="206" t="s">
        <v>1135</v>
      </c>
      <c r="B211" s="206" t="s">
        <v>1136</v>
      </c>
      <c r="C211" s="206" t="s">
        <v>0</v>
      </c>
      <c r="D211" s="206" t="s">
        <v>680</v>
      </c>
      <c r="E211" s="205" t="str">
        <f t="shared" si="3"/>
        <v>＃ＮＲカラーイエローマロン</v>
      </c>
    </row>
    <row r="212" spans="1:5" ht="12.75" customHeight="1" x14ac:dyDescent="0.15">
      <c r="A212" s="206" t="s">
        <v>1137</v>
      </c>
      <c r="B212" s="206" t="s">
        <v>1138</v>
      </c>
      <c r="C212" s="206" t="s">
        <v>0</v>
      </c>
      <c r="D212" s="206" t="s">
        <v>680</v>
      </c>
      <c r="E212" s="205" t="str">
        <f t="shared" si="3"/>
        <v>＃ＮＲカラーグリーン</v>
      </c>
    </row>
    <row r="213" spans="1:5" ht="12.75" customHeight="1" x14ac:dyDescent="0.15">
      <c r="A213" s="206" t="s">
        <v>1139</v>
      </c>
      <c r="B213" s="206" t="s">
        <v>1140</v>
      </c>
      <c r="C213" s="206" t="s">
        <v>0</v>
      </c>
      <c r="D213" s="206" t="s">
        <v>680</v>
      </c>
      <c r="E213" s="205" t="str">
        <f t="shared" si="3"/>
        <v>＃ＮＲカラーグレー</v>
      </c>
    </row>
    <row r="214" spans="1:5" ht="12.75" customHeight="1" x14ac:dyDescent="0.15">
      <c r="A214" s="206" t="s">
        <v>1141</v>
      </c>
      <c r="B214" s="206" t="s">
        <v>1142</v>
      </c>
      <c r="C214" s="206" t="s">
        <v>0</v>
      </c>
      <c r="D214" s="206" t="s">
        <v>680</v>
      </c>
      <c r="E214" s="205" t="str">
        <f t="shared" si="3"/>
        <v>＃ＮＲカラーダークグレー</v>
      </c>
    </row>
    <row r="215" spans="1:5" ht="12.75" customHeight="1" x14ac:dyDescent="0.15">
      <c r="A215" s="206" t="s">
        <v>1143</v>
      </c>
      <c r="B215" s="206" t="s">
        <v>1144</v>
      </c>
      <c r="C215" s="206" t="s">
        <v>0</v>
      </c>
      <c r="D215" s="206" t="s">
        <v>680</v>
      </c>
      <c r="E215" s="205" t="str">
        <f t="shared" si="3"/>
        <v>＃ＮＲカラーダークブラウン</v>
      </c>
    </row>
    <row r="216" spans="1:5" ht="12.75" customHeight="1" x14ac:dyDescent="0.15">
      <c r="A216" s="206" t="s">
        <v>1145</v>
      </c>
      <c r="B216" s="206" t="s">
        <v>1146</v>
      </c>
      <c r="C216" s="206" t="s">
        <v>0</v>
      </c>
      <c r="D216" s="206" t="s">
        <v>680</v>
      </c>
      <c r="E216" s="205" t="str">
        <f t="shared" si="3"/>
        <v>＃ＮＲカラーナチュラルブラウン</v>
      </c>
    </row>
    <row r="217" spans="1:5" ht="12.75" customHeight="1" x14ac:dyDescent="0.15">
      <c r="A217" s="206" t="s">
        <v>1147</v>
      </c>
      <c r="B217" s="206" t="s">
        <v>1148</v>
      </c>
      <c r="C217" s="210" t="s">
        <v>0</v>
      </c>
      <c r="D217" s="206" t="s">
        <v>680</v>
      </c>
      <c r="E217" s="205" t="str">
        <f t="shared" si="3"/>
        <v>＃ＮＲカラーライトグレー</v>
      </c>
    </row>
    <row r="218" spans="1:5" ht="12.75" customHeight="1" x14ac:dyDescent="0.15">
      <c r="A218" s="206" t="s">
        <v>1149</v>
      </c>
      <c r="B218" s="206" t="s">
        <v>1150</v>
      </c>
      <c r="C218" s="210" t="s">
        <v>0</v>
      </c>
      <c r="D218" s="206" t="s">
        <v>680</v>
      </c>
      <c r="E218" s="205" t="str">
        <f t="shared" si="3"/>
        <v>＃ＮＲカラーライトブラウン</v>
      </c>
    </row>
    <row r="219" spans="1:5" ht="12.75" customHeight="1" x14ac:dyDescent="0.15">
      <c r="A219" s="206" t="s">
        <v>1151</v>
      </c>
      <c r="B219" s="206" t="s">
        <v>1152</v>
      </c>
      <c r="C219" s="206" t="s">
        <v>0</v>
      </c>
      <c r="D219" s="206" t="s">
        <v>633</v>
      </c>
      <c r="E219" s="205" t="str">
        <f t="shared" si="3"/>
        <v>＃ＮＲプライマー　</v>
      </c>
    </row>
    <row r="220" spans="1:5" ht="12.75" customHeight="1" x14ac:dyDescent="0.15">
      <c r="A220" s="206" t="s">
        <v>1153</v>
      </c>
      <c r="B220" s="206" t="s">
        <v>1154</v>
      </c>
      <c r="C220" s="206" t="s">
        <v>0</v>
      </c>
      <c r="D220" s="206" t="s">
        <v>680</v>
      </c>
      <c r="E220" s="205" t="str">
        <f t="shared" si="3"/>
        <v>＃ＮＲプライマーＡＱエポ</v>
      </c>
    </row>
    <row r="221" spans="1:5" ht="12.75" customHeight="1" x14ac:dyDescent="0.15">
      <c r="A221" s="206" t="s">
        <v>1155</v>
      </c>
      <c r="B221" s="206" t="s">
        <v>1156</v>
      </c>
      <c r="C221" s="206" t="s">
        <v>0</v>
      </c>
      <c r="D221" s="206" t="s">
        <v>633</v>
      </c>
      <c r="E221" s="205" t="str">
        <f t="shared" si="3"/>
        <v>＃ＮＲプライマーＭ　０．４５ｋｇ</v>
      </c>
    </row>
    <row r="222" spans="1:5" ht="12.75" customHeight="1" x14ac:dyDescent="0.15">
      <c r="A222" s="211" t="s">
        <v>1157</v>
      </c>
      <c r="B222" s="211" t="s">
        <v>1158</v>
      </c>
      <c r="C222" s="211" t="s">
        <v>0</v>
      </c>
      <c r="D222" s="211" t="s">
        <v>633</v>
      </c>
      <c r="E222" s="205" t="str">
        <f t="shared" si="3"/>
        <v>＃ＮＲプライマーＭ０．４５ｋｇ</v>
      </c>
    </row>
    <row r="223" spans="1:5" ht="12.75" customHeight="1" x14ac:dyDescent="0.15">
      <c r="A223" s="206" t="s">
        <v>1159</v>
      </c>
      <c r="B223" s="206" t="s">
        <v>1160</v>
      </c>
      <c r="C223" s="206" t="s">
        <v>0</v>
      </c>
      <c r="D223" s="206" t="s">
        <v>680</v>
      </c>
      <c r="E223" s="205" t="str">
        <f t="shared" si="3"/>
        <v>＃ＮＲプライマーＰＶ　</v>
      </c>
    </row>
    <row r="224" spans="1:5" ht="12.75" customHeight="1" x14ac:dyDescent="0.15">
      <c r="A224" s="206" t="s">
        <v>1161</v>
      </c>
      <c r="B224" s="206" t="s">
        <v>1162</v>
      </c>
      <c r="C224" s="206" t="s">
        <v>0</v>
      </c>
      <c r="D224" s="206" t="s">
        <v>633</v>
      </c>
      <c r="E224" s="205" t="str">
        <f t="shared" si="3"/>
        <v>＃ＮＲプライマーＱ　</v>
      </c>
    </row>
    <row r="225" spans="1:5" ht="12.75" customHeight="1" x14ac:dyDescent="0.15">
      <c r="A225" s="206" t="s">
        <v>1163</v>
      </c>
      <c r="B225" s="206" t="s">
        <v>1164</v>
      </c>
      <c r="C225" s="206" t="s">
        <v>0</v>
      </c>
      <c r="D225" s="206" t="s">
        <v>633</v>
      </c>
      <c r="E225" s="205" t="str">
        <f t="shared" si="3"/>
        <v>＃ＮＲプライマーＳ　</v>
      </c>
    </row>
    <row r="226" spans="1:5" ht="12.75" customHeight="1" x14ac:dyDescent="0.15">
      <c r="A226" s="206" t="s">
        <v>1165</v>
      </c>
      <c r="B226" s="206" t="s">
        <v>1166</v>
      </c>
      <c r="C226" s="206" t="s">
        <v>0</v>
      </c>
      <c r="D226" s="206" t="s">
        <v>633</v>
      </c>
      <c r="E226" s="205" t="str">
        <f t="shared" si="3"/>
        <v>＃ＮＲプライマーＵ　</v>
      </c>
    </row>
    <row r="227" spans="1:5" ht="12.75" customHeight="1" x14ac:dyDescent="0.15">
      <c r="A227" s="206" t="s">
        <v>1167</v>
      </c>
      <c r="B227" s="206" t="s">
        <v>1168</v>
      </c>
      <c r="C227" s="206" t="s">
        <v>0</v>
      </c>
      <c r="D227" s="206" t="s">
        <v>633</v>
      </c>
      <c r="E227" s="205" t="str">
        <f t="shared" si="3"/>
        <v>＃ＮＲ減粘剤　</v>
      </c>
    </row>
    <row r="228" spans="1:5" ht="12.75" customHeight="1" x14ac:dyDescent="0.15">
      <c r="A228" s="206" t="s">
        <v>1169</v>
      </c>
      <c r="B228" s="206" t="s">
        <v>1170</v>
      </c>
      <c r="C228" s="206" t="s">
        <v>0</v>
      </c>
      <c r="D228" s="206" t="s">
        <v>633</v>
      </c>
      <c r="E228" s="205" t="str">
        <f t="shared" si="3"/>
        <v>＃ＮＲ硬化促進剤　</v>
      </c>
    </row>
    <row r="229" spans="1:5" ht="12.75" customHeight="1" x14ac:dyDescent="0.15">
      <c r="A229" s="206" t="s">
        <v>1171</v>
      </c>
      <c r="B229" s="206" t="s">
        <v>1172</v>
      </c>
      <c r="C229" s="206" t="s">
        <v>0</v>
      </c>
      <c r="D229" s="206" t="s">
        <v>637</v>
      </c>
      <c r="E229" s="205" t="str">
        <f t="shared" si="3"/>
        <v>＃ＮＲ水切りテープ　</v>
      </c>
    </row>
    <row r="230" spans="1:5" ht="12.75" customHeight="1" x14ac:dyDescent="0.15">
      <c r="A230" s="206" t="s">
        <v>1173</v>
      </c>
      <c r="B230" s="206" t="s">
        <v>1174</v>
      </c>
      <c r="C230" s="206" t="s">
        <v>0</v>
      </c>
      <c r="D230" s="206" t="s">
        <v>633</v>
      </c>
      <c r="E230" s="205" t="str">
        <f t="shared" si="3"/>
        <v>＃ＮＲ増粘剤　</v>
      </c>
    </row>
    <row r="231" spans="1:5" ht="12.75" customHeight="1" x14ac:dyDescent="0.15">
      <c r="A231" s="206" t="s">
        <v>1175</v>
      </c>
      <c r="B231" s="206" t="s">
        <v>1176</v>
      </c>
      <c r="C231" s="206" t="s">
        <v>0</v>
      </c>
      <c r="D231" s="206" t="s">
        <v>633</v>
      </c>
      <c r="E231" s="205" t="str">
        <f t="shared" si="3"/>
        <v>＃ＮＲ増粘剤パラペット用</v>
      </c>
    </row>
    <row r="232" spans="1:5" ht="12.75" customHeight="1" x14ac:dyDescent="0.15">
      <c r="A232" s="206" t="s">
        <v>1177</v>
      </c>
      <c r="B232" s="206" t="s">
        <v>1178</v>
      </c>
      <c r="C232" s="206" t="s">
        <v>1179</v>
      </c>
      <c r="D232" s="206" t="s">
        <v>766</v>
      </c>
      <c r="E232" s="205" t="str">
        <f t="shared" si="3"/>
        <v>＃ＮＷ　控え柱鋼板　</v>
      </c>
    </row>
    <row r="233" spans="1:5" ht="12.75" customHeight="1" x14ac:dyDescent="0.15">
      <c r="A233" s="206" t="s">
        <v>1180</v>
      </c>
      <c r="B233" s="206" t="s">
        <v>1181</v>
      </c>
      <c r="C233" s="206" t="s">
        <v>1182</v>
      </c>
      <c r="D233" s="206" t="s">
        <v>640</v>
      </c>
      <c r="E233" s="205" t="str">
        <f t="shared" si="3"/>
        <v>＃Ｎタディスセルフ１．２</v>
      </c>
    </row>
    <row r="234" spans="1:5" ht="12.75" customHeight="1" x14ac:dyDescent="0.15">
      <c r="A234" s="206" t="s">
        <v>1183</v>
      </c>
      <c r="B234" s="206" t="s">
        <v>1184</v>
      </c>
      <c r="C234" s="206" t="s">
        <v>0</v>
      </c>
      <c r="D234" s="206" t="s">
        <v>633</v>
      </c>
      <c r="E234" s="205" t="str">
        <f t="shared" si="3"/>
        <v>＃Ｎパティオコート（遮熱）硬化剤</v>
      </c>
    </row>
    <row r="235" spans="1:5" ht="12.75" customHeight="1" x14ac:dyDescent="0.15">
      <c r="A235" s="206" t="s">
        <v>1185</v>
      </c>
      <c r="B235" s="206" t="s">
        <v>1186</v>
      </c>
      <c r="C235" s="206" t="s">
        <v>0</v>
      </c>
      <c r="D235" s="206" t="s">
        <v>633</v>
      </c>
      <c r="E235" s="205" t="str">
        <f t="shared" si="3"/>
        <v>＃Ｎパティオコート（遮熱）主剤</v>
      </c>
    </row>
    <row r="236" spans="1:5" ht="12.75" customHeight="1" x14ac:dyDescent="0.15">
      <c r="A236" s="206" t="s">
        <v>1187</v>
      </c>
      <c r="B236" s="206" t="s">
        <v>1188</v>
      </c>
      <c r="C236" s="206" t="s">
        <v>0</v>
      </c>
      <c r="D236" s="206" t="s">
        <v>633</v>
      </c>
      <c r="E236" s="205" t="str">
        <f t="shared" si="3"/>
        <v>＃Ｎパティオポリマー硬化剤</v>
      </c>
    </row>
    <row r="237" spans="1:5" ht="12.75" customHeight="1" x14ac:dyDescent="0.15">
      <c r="A237" s="206" t="s">
        <v>1189</v>
      </c>
      <c r="B237" s="206" t="s">
        <v>1190</v>
      </c>
      <c r="C237" s="206" t="s">
        <v>0</v>
      </c>
      <c r="D237" s="206" t="s">
        <v>633</v>
      </c>
      <c r="E237" s="205" t="str">
        <f t="shared" si="3"/>
        <v>＃Ｎパティオポリマー主剤</v>
      </c>
    </row>
    <row r="238" spans="1:5" ht="12.75" customHeight="1" x14ac:dyDescent="0.15">
      <c r="A238" s="206" t="s">
        <v>1191</v>
      </c>
      <c r="B238" s="206" t="s">
        <v>1192</v>
      </c>
      <c r="C238" s="207" t="s">
        <v>1193</v>
      </c>
      <c r="D238" s="206" t="s">
        <v>637</v>
      </c>
      <c r="E238" s="205" t="str">
        <f t="shared" si="3"/>
        <v>＃Ｎブチルテープ片面１５０</v>
      </c>
    </row>
    <row r="239" spans="1:5" ht="12.75" customHeight="1" x14ac:dyDescent="0.15">
      <c r="A239" s="206" t="s">
        <v>1194</v>
      </c>
      <c r="B239" s="206" t="s">
        <v>1195</v>
      </c>
      <c r="C239" s="207" t="s">
        <v>1196</v>
      </c>
      <c r="D239" s="206" t="s">
        <v>637</v>
      </c>
      <c r="E239" s="205" t="str">
        <f t="shared" si="3"/>
        <v>＃Ｎブチルテープ片面１６５</v>
      </c>
    </row>
    <row r="240" spans="1:5" ht="12.75" customHeight="1" x14ac:dyDescent="0.15">
      <c r="A240" s="206" t="s">
        <v>1197</v>
      </c>
      <c r="B240" s="206" t="s">
        <v>1198</v>
      </c>
      <c r="C240" s="207" t="s">
        <v>1199</v>
      </c>
      <c r="D240" s="206" t="s">
        <v>637</v>
      </c>
      <c r="E240" s="205" t="str">
        <f t="shared" si="3"/>
        <v>＃Ｎブチルテープ片面１７０</v>
      </c>
    </row>
    <row r="241" spans="1:5" ht="12.75" customHeight="1" x14ac:dyDescent="0.15">
      <c r="A241" s="206" t="s">
        <v>1200</v>
      </c>
      <c r="B241" s="206" t="s">
        <v>1201</v>
      </c>
      <c r="C241" s="207" t="s">
        <v>1202</v>
      </c>
      <c r="D241" s="206" t="s">
        <v>637</v>
      </c>
      <c r="E241" s="205" t="str">
        <f t="shared" si="3"/>
        <v>＃Ｎブチルテープ片面１８０</v>
      </c>
    </row>
    <row r="242" spans="1:5" ht="12.75" customHeight="1" x14ac:dyDescent="0.15">
      <c r="A242" s="206" t="s">
        <v>1203</v>
      </c>
      <c r="B242" s="206" t="s">
        <v>1204</v>
      </c>
      <c r="C242" s="207" t="s">
        <v>1205</v>
      </c>
      <c r="D242" s="206" t="s">
        <v>637</v>
      </c>
      <c r="E242" s="205" t="str">
        <f t="shared" si="3"/>
        <v>＃Ｎブチルテープ片面２００</v>
      </c>
    </row>
    <row r="243" spans="1:5" ht="12.75" customHeight="1" x14ac:dyDescent="0.15">
      <c r="A243" s="206" t="s">
        <v>1206</v>
      </c>
      <c r="B243" s="206" t="s">
        <v>1207</v>
      </c>
      <c r="C243" s="207" t="s">
        <v>1208</v>
      </c>
      <c r="D243" s="206" t="s">
        <v>637</v>
      </c>
      <c r="E243" s="205" t="str">
        <f t="shared" si="3"/>
        <v>＃Ｎブチルテープ片面２５０</v>
      </c>
    </row>
    <row r="244" spans="1:5" ht="12.75" customHeight="1" x14ac:dyDescent="0.15">
      <c r="A244" s="206" t="s">
        <v>1209</v>
      </c>
      <c r="B244" s="206" t="s">
        <v>1210</v>
      </c>
      <c r="C244" s="207" t="s">
        <v>1211</v>
      </c>
      <c r="D244" s="206" t="s">
        <v>637</v>
      </c>
      <c r="E244" s="205" t="str">
        <f t="shared" si="3"/>
        <v>＃Ｎブチルテープ片面３００</v>
      </c>
    </row>
    <row r="245" spans="1:5" ht="12.75" customHeight="1" x14ac:dyDescent="0.15">
      <c r="A245" s="206" t="s">
        <v>1212</v>
      </c>
      <c r="B245" s="206" t="s">
        <v>1213</v>
      </c>
      <c r="C245" s="206" t="s">
        <v>1214</v>
      </c>
      <c r="D245" s="206" t="s">
        <v>640</v>
      </c>
      <c r="E245" s="205" t="str">
        <f t="shared" si="3"/>
        <v>＃Ｎブチルテープ片面６００</v>
      </c>
    </row>
    <row r="246" spans="1:5" ht="12.75" customHeight="1" x14ac:dyDescent="0.15">
      <c r="A246" s="206" t="s">
        <v>1215</v>
      </c>
      <c r="B246" s="206" t="s">
        <v>1216</v>
      </c>
      <c r="C246" s="207" t="s">
        <v>1205</v>
      </c>
      <c r="D246" s="206" t="s">
        <v>637</v>
      </c>
      <c r="E246" s="205" t="str">
        <f t="shared" si="3"/>
        <v>＃Ｎブチルテープ両面２００</v>
      </c>
    </row>
    <row r="247" spans="1:5" ht="12.75" customHeight="1" x14ac:dyDescent="0.15">
      <c r="A247" s="206" t="s">
        <v>1217</v>
      </c>
      <c r="B247" s="206" t="s">
        <v>1218</v>
      </c>
      <c r="C247" s="206" t="s">
        <v>0</v>
      </c>
      <c r="D247" s="206" t="s">
        <v>640</v>
      </c>
      <c r="E247" s="205" t="str">
        <f t="shared" si="3"/>
        <v>＃Ｎフレッシュシート</v>
      </c>
    </row>
    <row r="248" spans="1:5" ht="12.75" customHeight="1" x14ac:dyDescent="0.15">
      <c r="A248" s="206" t="s">
        <v>1219</v>
      </c>
      <c r="B248" s="206" t="s">
        <v>1220</v>
      </c>
      <c r="C248" s="210" t="s">
        <v>0</v>
      </c>
      <c r="D248" s="206" t="s">
        <v>640</v>
      </c>
      <c r="E248" s="205" t="str">
        <f t="shared" si="3"/>
        <v>＃Ｎ－ラバソイドＩＩ</v>
      </c>
    </row>
    <row r="249" spans="1:5" ht="12.75" customHeight="1" x14ac:dyDescent="0.15">
      <c r="A249" s="206" t="s">
        <v>1221</v>
      </c>
      <c r="B249" s="206" t="s">
        <v>1222</v>
      </c>
      <c r="C249" s="210" t="s">
        <v>0</v>
      </c>
      <c r="D249" s="206" t="s">
        <v>637</v>
      </c>
      <c r="E249" s="205" t="str">
        <f t="shared" si="3"/>
        <v>＃Ｎ水切シート３００１０Ｍ</v>
      </c>
    </row>
    <row r="250" spans="1:5" ht="12.75" customHeight="1" x14ac:dyDescent="0.15">
      <c r="A250" s="206" t="s">
        <v>1223</v>
      </c>
      <c r="B250" s="206" t="s">
        <v>1224</v>
      </c>
      <c r="C250" s="210" t="s">
        <v>0</v>
      </c>
      <c r="D250" s="206" t="s">
        <v>633</v>
      </c>
      <c r="E250" s="205" t="str">
        <f t="shared" si="3"/>
        <v>＃Ｎ立上り用パティオポリマー　硬化剤</v>
      </c>
    </row>
    <row r="251" spans="1:5" ht="12.75" customHeight="1" x14ac:dyDescent="0.15">
      <c r="A251" s="206" t="s">
        <v>1225</v>
      </c>
      <c r="B251" s="206" t="s">
        <v>1226</v>
      </c>
      <c r="C251" s="210" t="s">
        <v>0</v>
      </c>
      <c r="D251" s="206" t="s">
        <v>633</v>
      </c>
      <c r="E251" s="205" t="str">
        <f t="shared" si="3"/>
        <v>＃Ｎ立上り用パティオポリマー　主剤</v>
      </c>
    </row>
    <row r="252" spans="1:5" ht="12.75" customHeight="1" x14ac:dyDescent="0.15">
      <c r="A252" s="206" t="s">
        <v>1227</v>
      </c>
      <c r="B252" s="206" t="s">
        <v>1228</v>
      </c>
      <c r="C252" s="210" t="s">
        <v>0</v>
      </c>
      <c r="D252" s="206" t="s">
        <v>640</v>
      </c>
      <c r="E252" s="205" t="str">
        <f t="shared" si="3"/>
        <v>＃ＯＳ－Ｓｈｅｅｔｓ　ＯＳ－ＪＴ２５</v>
      </c>
    </row>
    <row r="253" spans="1:5" ht="12.75" customHeight="1" x14ac:dyDescent="0.15">
      <c r="A253" s="206" t="s">
        <v>1229</v>
      </c>
      <c r="B253" s="206" t="s">
        <v>1230</v>
      </c>
      <c r="C253" s="210" t="s">
        <v>0</v>
      </c>
      <c r="D253" s="206" t="s">
        <v>640</v>
      </c>
      <c r="E253" s="205" t="str">
        <f t="shared" si="3"/>
        <v>＃ＯＳ－Ｓｈｅｅｔｓ　ＯＳ－Ｍ４０</v>
      </c>
    </row>
    <row r="254" spans="1:5" ht="12.75" customHeight="1" x14ac:dyDescent="0.15">
      <c r="A254" s="206" t="s">
        <v>1231</v>
      </c>
      <c r="B254" s="206" t="s">
        <v>1232</v>
      </c>
      <c r="C254" s="210" t="s">
        <v>0</v>
      </c>
      <c r="D254" s="206" t="s">
        <v>640</v>
      </c>
      <c r="E254" s="205" t="str">
        <f t="shared" si="3"/>
        <v>＃ＯＳ－Ｓｈｅｅｔｓ　ＯＳ－Ｔ２５</v>
      </c>
    </row>
    <row r="255" spans="1:5" ht="12.75" customHeight="1" x14ac:dyDescent="0.15">
      <c r="A255" s="206" t="s">
        <v>1233</v>
      </c>
      <c r="B255" s="206" t="s">
        <v>1234</v>
      </c>
      <c r="C255" s="206" t="s">
        <v>0</v>
      </c>
      <c r="D255" s="206" t="s">
        <v>640</v>
      </c>
      <c r="E255" s="205" t="str">
        <f t="shared" si="3"/>
        <v>＃ＯＳ－Ｓｈｅｅｔｓ　ＯＳ－Ｚ４０</v>
      </c>
    </row>
    <row r="256" spans="1:5" ht="12.75" customHeight="1" x14ac:dyDescent="0.15">
      <c r="A256" s="206" t="s">
        <v>1235</v>
      </c>
      <c r="B256" s="206" t="s">
        <v>1236</v>
      </c>
      <c r="C256" s="210" t="s">
        <v>0</v>
      </c>
      <c r="D256" s="206" t="s">
        <v>640</v>
      </c>
      <c r="E256" s="205" t="str">
        <f t="shared" si="3"/>
        <v>＃ＯＳシート２５（２００ｍｍカット品）</v>
      </c>
    </row>
    <row r="257" spans="1:5" ht="12.75" customHeight="1" x14ac:dyDescent="0.15">
      <c r="A257" s="206" t="s">
        <v>1237</v>
      </c>
      <c r="B257" s="206" t="s">
        <v>1238</v>
      </c>
      <c r="C257" s="210" t="s">
        <v>0</v>
      </c>
      <c r="D257" s="206" t="s">
        <v>640</v>
      </c>
      <c r="E257" s="205" t="str">
        <f t="shared" si="3"/>
        <v>＃ＯＳテープ</v>
      </c>
    </row>
    <row r="258" spans="1:5" ht="12.75" customHeight="1" x14ac:dyDescent="0.15">
      <c r="A258" s="206" t="s">
        <v>1239</v>
      </c>
      <c r="B258" s="206" t="s">
        <v>1240</v>
      </c>
      <c r="C258" s="210" t="s">
        <v>0</v>
      </c>
      <c r="D258" s="206" t="s">
        <v>633</v>
      </c>
      <c r="E258" s="205" t="str">
        <f t="shared" si="3"/>
        <v>＃ＯＳトップ　マットシルバーＡ－１２２Ｎ</v>
      </c>
    </row>
    <row r="259" spans="1:5" ht="12.75" customHeight="1" x14ac:dyDescent="0.15">
      <c r="A259" s="206" t="s">
        <v>1241</v>
      </c>
      <c r="B259" s="206" t="s">
        <v>1242</v>
      </c>
      <c r="C259" s="206" t="s">
        <v>0</v>
      </c>
      <c r="D259" s="206" t="s">
        <v>633</v>
      </c>
      <c r="E259" s="205" t="str">
        <f t="shared" ref="E259:E322" si="4">DBCS(B259)</f>
        <v>＃ＯＳトップ　ミントグリーンＡ－２５Ｎ</v>
      </c>
    </row>
    <row r="260" spans="1:5" ht="12.75" customHeight="1" x14ac:dyDescent="0.15">
      <c r="A260" s="206" t="s">
        <v>1243</v>
      </c>
      <c r="B260" s="206" t="s">
        <v>1244</v>
      </c>
      <c r="C260" s="206" t="s">
        <v>0</v>
      </c>
      <c r="D260" s="206" t="s">
        <v>633</v>
      </c>
      <c r="E260" s="205" t="str">
        <f t="shared" si="4"/>
        <v>＃ＯＳトップ　ライトグレーＡ－１０１Ｎ</v>
      </c>
    </row>
    <row r="261" spans="1:5" ht="12.75" customHeight="1" x14ac:dyDescent="0.15">
      <c r="A261" s="206" t="s">
        <v>1245</v>
      </c>
      <c r="B261" s="207" t="s">
        <v>1246</v>
      </c>
      <c r="C261" s="207" t="s">
        <v>1247</v>
      </c>
      <c r="D261" s="206" t="s">
        <v>680</v>
      </c>
      <c r="E261" s="205" t="str">
        <f t="shared" si="4"/>
        <v>ＯＴコートＡ　タッチアップ　グレー　Ｄ－１</v>
      </c>
    </row>
    <row r="262" spans="1:5" ht="12.75" customHeight="1" x14ac:dyDescent="0.15">
      <c r="A262" s="206" t="s">
        <v>1248</v>
      </c>
      <c r="B262" s="207" t="s">
        <v>1249</v>
      </c>
      <c r="C262" s="207" t="s">
        <v>1247</v>
      </c>
      <c r="D262" s="206" t="s">
        <v>680</v>
      </c>
      <c r="E262" s="205" t="str">
        <f t="shared" si="4"/>
        <v>ＯＴコートＡ　タッチアップ　ライトグレー　Ｄ－１２</v>
      </c>
    </row>
    <row r="263" spans="1:5" ht="12.75" customHeight="1" x14ac:dyDescent="0.15">
      <c r="A263" s="206" t="s">
        <v>1250</v>
      </c>
      <c r="B263" s="207" t="s">
        <v>1251</v>
      </c>
      <c r="C263" s="207" t="s">
        <v>1247</v>
      </c>
      <c r="D263" s="206" t="s">
        <v>680</v>
      </c>
      <c r="E263" s="205" t="str">
        <f t="shared" si="4"/>
        <v>ＯＴコートＡ　タッチアップ　グリーン　Ｄ－２</v>
      </c>
    </row>
    <row r="264" spans="1:5" ht="12.75" customHeight="1" x14ac:dyDescent="0.15">
      <c r="A264" s="206" t="s">
        <v>1252</v>
      </c>
      <c r="B264" s="207" t="s">
        <v>1253</v>
      </c>
      <c r="C264" s="207" t="s">
        <v>1247</v>
      </c>
      <c r="D264" s="206" t="s">
        <v>680</v>
      </c>
      <c r="E264" s="205" t="str">
        <f t="shared" si="4"/>
        <v>ＯＴコートＡ　タッチアップ　ライトブラウン　Ｄ－４２</v>
      </c>
    </row>
    <row r="265" spans="1:5" ht="12.75" customHeight="1" x14ac:dyDescent="0.15">
      <c r="A265" s="206" t="s">
        <v>1254</v>
      </c>
      <c r="B265" s="207" t="s">
        <v>1255</v>
      </c>
      <c r="C265" s="207" t="s">
        <v>1247</v>
      </c>
      <c r="D265" s="206" t="s">
        <v>680</v>
      </c>
      <c r="E265" s="205" t="str">
        <f t="shared" si="4"/>
        <v>ＯＴコートＡつやあり　タッチアップ　グレー　ＤＴ－１</v>
      </c>
    </row>
    <row r="266" spans="1:5" ht="12.75" customHeight="1" x14ac:dyDescent="0.15">
      <c r="A266" s="206" t="s">
        <v>1256</v>
      </c>
      <c r="B266" s="207" t="s">
        <v>1257</v>
      </c>
      <c r="C266" s="207" t="s">
        <v>1247</v>
      </c>
      <c r="D266" s="206" t="s">
        <v>680</v>
      </c>
      <c r="E266" s="205" t="str">
        <f t="shared" si="4"/>
        <v>ＯＴコートＡつやあり　タッチアップ　ライトグレー　ＤＴ－１２</v>
      </c>
    </row>
    <row r="267" spans="1:5" ht="12.75" customHeight="1" x14ac:dyDescent="0.15">
      <c r="A267" s="206" t="s">
        <v>1258</v>
      </c>
      <c r="B267" s="207" t="s">
        <v>1259</v>
      </c>
      <c r="C267" s="207" t="s">
        <v>1247</v>
      </c>
      <c r="D267" s="206" t="s">
        <v>680</v>
      </c>
      <c r="E267" s="205" t="str">
        <f t="shared" si="4"/>
        <v>ＯＴコートＡつやあり　タッチアップ　グリーン　ＤＴ－２</v>
      </c>
    </row>
    <row r="268" spans="1:5" ht="12.75" customHeight="1" x14ac:dyDescent="0.15">
      <c r="A268" s="206" t="s">
        <v>1260</v>
      </c>
      <c r="B268" s="207" t="s">
        <v>1261</v>
      </c>
      <c r="C268" s="207" t="s">
        <v>1247</v>
      </c>
      <c r="D268" s="206" t="s">
        <v>680</v>
      </c>
      <c r="E268" s="205" t="str">
        <f t="shared" si="4"/>
        <v>ＯＴコートＡつやあり　タッチアップ　ライトブラウン　ＤＴ－４２</v>
      </c>
    </row>
    <row r="269" spans="1:5" ht="12.75" customHeight="1" x14ac:dyDescent="0.15">
      <c r="A269" s="206" t="s">
        <v>1262</v>
      </c>
      <c r="B269" s="207" t="s">
        <v>1263</v>
      </c>
      <c r="C269" s="206" t="s">
        <v>1100</v>
      </c>
      <c r="D269" s="206" t="s">
        <v>680</v>
      </c>
      <c r="E269" s="205" t="str">
        <f t="shared" si="4"/>
        <v>ＯＴコートＡつやあり　特殊色</v>
      </c>
    </row>
    <row r="270" spans="1:5" ht="12.75" customHeight="1" x14ac:dyDescent="0.15">
      <c r="A270" s="203" t="s">
        <v>1264</v>
      </c>
      <c r="B270" s="203" t="s">
        <v>1265</v>
      </c>
      <c r="C270" s="203" t="s">
        <v>1100</v>
      </c>
      <c r="D270" s="203" t="s">
        <v>680</v>
      </c>
      <c r="E270" s="205" t="str">
        <f t="shared" si="4"/>
        <v>＃ＯＴコートＤＲ　グレー</v>
      </c>
    </row>
    <row r="271" spans="1:5" ht="12.75" customHeight="1" x14ac:dyDescent="0.15">
      <c r="A271" s="206" t="s">
        <v>1266</v>
      </c>
      <c r="B271" s="207" t="s">
        <v>1267</v>
      </c>
      <c r="C271" s="206" t="s">
        <v>1268</v>
      </c>
      <c r="D271" s="206" t="s">
        <v>680</v>
      </c>
      <c r="E271" s="205" t="str">
        <f t="shared" si="4"/>
        <v>ＯＴコートＱＱ　ダークグレー　Ｑ－１８</v>
      </c>
    </row>
    <row r="272" spans="1:5" ht="12.75" customHeight="1" x14ac:dyDescent="0.15">
      <c r="A272" s="206" t="s">
        <v>1269</v>
      </c>
      <c r="B272" s="207" t="s">
        <v>1270</v>
      </c>
      <c r="C272" s="206" t="s">
        <v>1268</v>
      </c>
      <c r="D272" s="206" t="s">
        <v>680</v>
      </c>
      <c r="E272" s="205" t="str">
        <f t="shared" si="4"/>
        <v>ＯＴコートＱＱ　グリーン　Ｑ－２</v>
      </c>
    </row>
    <row r="273" spans="1:5" ht="12.75" customHeight="1" x14ac:dyDescent="0.15">
      <c r="A273" s="206" t="s">
        <v>1271</v>
      </c>
      <c r="B273" s="207" t="s">
        <v>1272</v>
      </c>
      <c r="C273" s="206" t="s">
        <v>1268</v>
      </c>
      <c r="D273" s="206" t="s">
        <v>680</v>
      </c>
      <c r="E273" s="205" t="str">
        <f t="shared" si="4"/>
        <v>ＯＴコートＱＱ　ライトブラウン　Ｑ－４２</v>
      </c>
    </row>
    <row r="274" spans="1:5" ht="12.75" customHeight="1" x14ac:dyDescent="0.15">
      <c r="A274" s="206" t="s">
        <v>1273</v>
      </c>
      <c r="B274" s="207" t="s">
        <v>1274</v>
      </c>
      <c r="C274" s="206" t="s">
        <v>1268</v>
      </c>
      <c r="D274" s="206" t="s">
        <v>680</v>
      </c>
      <c r="E274" s="205" t="str">
        <f t="shared" si="4"/>
        <v>ＯＴコートＱＱ　ナチュラルブラ　Ｑ－４５</v>
      </c>
    </row>
    <row r="275" spans="1:5" ht="12.75" customHeight="1" x14ac:dyDescent="0.15">
      <c r="A275" s="206" t="s">
        <v>1275</v>
      </c>
      <c r="B275" s="207" t="s">
        <v>1276</v>
      </c>
      <c r="C275" s="206" t="s">
        <v>1268</v>
      </c>
      <c r="D275" s="206" t="s">
        <v>680</v>
      </c>
      <c r="E275" s="205" t="str">
        <f t="shared" si="4"/>
        <v>ＯＴコートＱＱ　ダークブラウン　Ｑ－４８</v>
      </c>
    </row>
    <row r="276" spans="1:5" ht="12.75" customHeight="1" x14ac:dyDescent="0.15">
      <c r="A276" s="206" t="s">
        <v>1277</v>
      </c>
      <c r="B276" s="207" t="s">
        <v>1278</v>
      </c>
      <c r="C276" s="206" t="s">
        <v>1268</v>
      </c>
      <c r="D276" s="206" t="s">
        <v>680</v>
      </c>
      <c r="E276" s="205" t="str">
        <f t="shared" si="4"/>
        <v>ＯＴコートＱＱ　イエローマロン　Ｑ－９２</v>
      </c>
    </row>
    <row r="277" spans="1:5" ht="12.75" customHeight="1" x14ac:dyDescent="0.15">
      <c r="A277" s="206" t="s">
        <v>1279</v>
      </c>
      <c r="B277" s="207" t="s">
        <v>1280</v>
      </c>
      <c r="C277" s="206" t="s">
        <v>1268</v>
      </c>
      <c r="D277" s="206" t="s">
        <v>680</v>
      </c>
      <c r="E277" s="205" t="str">
        <f t="shared" si="4"/>
        <v>ＯＴコートＱＱ　特殊色</v>
      </c>
    </row>
    <row r="278" spans="1:5" ht="12.75" customHeight="1" x14ac:dyDescent="0.15">
      <c r="A278" s="206" t="s">
        <v>1281</v>
      </c>
      <c r="B278" s="207" t="s">
        <v>1282</v>
      </c>
      <c r="C278" s="206" t="s">
        <v>1100</v>
      </c>
      <c r="D278" s="206" t="s">
        <v>680</v>
      </c>
      <c r="E278" s="205" t="str">
        <f t="shared" si="4"/>
        <v>ＯＴコートクール　クールライトグリーン</v>
      </c>
    </row>
    <row r="279" spans="1:5" ht="12.75" customHeight="1" x14ac:dyDescent="0.15">
      <c r="A279" s="206" t="s">
        <v>1283</v>
      </c>
      <c r="B279" s="207" t="s">
        <v>1284</v>
      </c>
      <c r="C279" s="206" t="s">
        <v>1285</v>
      </c>
      <c r="D279" s="206" t="s">
        <v>680</v>
      </c>
      <c r="E279" s="205" t="str">
        <f t="shared" si="4"/>
        <v>ＯＴコートシリコーン　タッチアップ　Ｅ－１</v>
      </c>
    </row>
    <row r="280" spans="1:5" ht="12.75" customHeight="1" x14ac:dyDescent="0.15">
      <c r="A280" s="206" t="s">
        <v>1286</v>
      </c>
      <c r="B280" s="207" t="s">
        <v>1287</v>
      </c>
      <c r="C280" s="206" t="s">
        <v>1285</v>
      </c>
      <c r="D280" s="206" t="s">
        <v>680</v>
      </c>
      <c r="E280" s="205" t="str">
        <f t="shared" si="4"/>
        <v>ＯＴコートシリコーン　タッチアップ　Ｅ－２</v>
      </c>
    </row>
    <row r="281" spans="1:5" ht="12.75" customHeight="1" x14ac:dyDescent="0.15">
      <c r="A281" s="206" t="s">
        <v>1288</v>
      </c>
      <c r="B281" s="207" t="s">
        <v>1289</v>
      </c>
      <c r="C281" s="206" t="s">
        <v>1285</v>
      </c>
      <c r="D281" s="206" t="s">
        <v>680</v>
      </c>
      <c r="E281" s="205" t="str">
        <f t="shared" si="4"/>
        <v>ＯＴコートシリコーン　タッチアップ　Ｅ－４</v>
      </c>
    </row>
    <row r="282" spans="1:5" ht="12.75" customHeight="1" x14ac:dyDescent="0.15">
      <c r="A282" s="206" t="s">
        <v>1290</v>
      </c>
      <c r="B282" s="207" t="s">
        <v>1291</v>
      </c>
      <c r="C282" s="206" t="s">
        <v>1100</v>
      </c>
      <c r="D282" s="206" t="s">
        <v>680</v>
      </c>
      <c r="E282" s="205" t="str">
        <f t="shared" si="4"/>
        <v>ＯＴコートシリコーン防カビ　ＳＢグレー　ＢＥ－１</v>
      </c>
    </row>
    <row r="283" spans="1:5" ht="12.75" customHeight="1" x14ac:dyDescent="0.15">
      <c r="A283" s="206" t="s">
        <v>1292</v>
      </c>
      <c r="B283" s="207" t="s">
        <v>1293</v>
      </c>
      <c r="C283" s="206" t="s">
        <v>1100</v>
      </c>
      <c r="D283" s="206" t="s">
        <v>680</v>
      </c>
      <c r="E283" s="205" t="str">
        <f t="shared" si="4"/>
        <v>ＯＴコートシリコーン防カビ　特殊色</v>
      </c>
    </row>
    <row r="284" spans="1:5" ht="12.75" customHeight="1" x14ac:dyDescent="0.15">
      <c r="A284" s="206" t="s">
        <v>1294</v>
      </c>
      <c r="B284" s="207" t="s">
        <v>1295</v>
      </c>
      <c r="C284" s="206" t="s">
        <v>1100</v>
      </c>
      <c r="D284" s="206" t="s">
        <v>680</v>
      </c>
      <c r="E284" s="205" t="str">
        <f t="shared" si="4"/>
        <v>ＯＴコートシリコーン防カビ　ＳＢブラウン　ＢＥ－４</v>
      </c>
    </row>
    <row r="285" spans="1:5" ht="12.75" customHeight="1" x14ac:dyDescent="0.15">
      <c r="A285" s="206" t="s">
        <v>1296</v>
      </c>
      <c r="B285" s="207" t="s">
        <v>1297</v>
      </c>
      <c r="C285" s="206" t="s">
        <v>1100</v>
      </c>
      <c r="D285" s="206" t="s">
        <v>680</v>
      </c>
      <c r="E285" s="205" t="str">
        <f t="shared" si="4"/>
        <v>ＯＴコートシリコーン防カビ　ＳＢグリーン　ＢＥ－２</v>
      </c>
    </row>
    <row r="286" spans="1:5" ht="12.75" customHeight="1" x14ac:dyDescent="0.15">
      <c r="A286" s="206" t="s">
        <v>1298</v>
      </c>
      <c r="B286" s="207" t="s">
        <v>1299</v>
      </c>
      <c r="C286" s="206" t="s">
        <v>1300</v>
      </c>
      <c r="D286" s="206" t="s">
        <v>680</v>
      </c>
      <c r="E286" s="205" t="str">
        <f t="shared" si="4"/>
        <v>ＯＴコートフッ素　Ｆグリーン</v>
      </c>
    </row>
    <row r="287" spans="1:5" ht="12.75" customHeight="1" x14ac:dyDescent="0.15">
      <c r="A287" s="206" t="s">
        <v>1301</v>
      </c>
      <c r="B287" s="207" t="s">
        <v>1302</v>
      </c>
      <c r="C287" s="206" t="s">
        <v>1300</v>
      </c>
      <c r="D287" s="206" t="s">
        <v>680</v>
      </c>
      <c r="E287" s="205" t="str">
        <f t="shared" si="4"/>
        <v>ＯＴコートフッ素　Ｆブラウン</v>
      </c>
    </row>
    <row r="288" spans="1:5" ht="12.75" customHeight="1" x14ac:dyDescent="0.15">
      <c r="A288" s="206" t="s">
        <v>1303</v>
      </c>
      <c r="B288" s="207" t="s">
        <v>1304</v>
      </c>
      <c r="C288" s="206" t="s">
        <v>1300</v>
      </c>
      <c r="D288" s="206" t="s">
        <v>680</v>
      </c>
      <c r="E288" s="205" t="str">
        <f t="shared" si="4"/>
        <v>ＯＴコートフッ素　特殊色</v>
      </c>
    </row>
    <row r="289" spans="1:5" ht="12.75" customHeight="1" x14ac:dyDescent="0.15">
      <c r="A289" s="206" t="s">
        <v>1305</v>
      </c>
      <c r="B289" s="207" t="s">
        <v>1306</v>
      </c>
      <c r="C289" s="207" t="s">
        <v>1307</v>
      </c>
      <c r="D289" s="206" t="s">
        <v>680</v>
      </c>
      <c r="E289" s="205" t="str">
        <f t="shared" si="4"/>
        <v>ＯＴコート水系　グレー　Ｄ－１</v>
      </c>
    </row>
    <row r="290" spans="1:5" ht="12.75" customHeight="1" x14ac:dyDescent="0.15">
      <c r="A290" s="206" t="s">
        <v>1308</v>
      </c>
      <c r="B290" s="207" t="s">
        <v>1309</v>
      </c>
      <c r="C290" s="207" t="s">
        <v>1307</v>
      </c>
      <c r="D290" s="206" t="s">
        <v>680</v>
      </c>
      <c r="E290" s="205" t="str">
        <f t="shared" si="4"/>
        <v>ＯＴコート水系　グリーン　Ｄ－２</v>
      </c>
    </row>
    <row r="291" spans="1:5" ht="12.75" customHeight="1" x14ac:dyDescent="0.15">
      <c r="A291" s="206" t="s">
        <v>1310</v>
      </c>
      <c r="B291" s="207" t="s">
        <v>1311</v>
      </c>
      <c r="C291" s="206" t="s">
        <v>1100</v>
      </c>
      <c r="D291" s="206" t="s">
        <v>680</v>
      </c>
      <c r="E291" s="205" t="str">
        <f t="shared" si="4"/>
        <v>ＯＴコート防カビ　グリーン　ＢＫ－２</v>
      </c>
    </row>
    <row r="292" spans="1:5" ht="12.75" customHeight="1" x14ac:dyDescent="0.15">
      <c r="A292" s="206" t="s">
        <v>1312</v>
      </c>
      <c r="B292" s="207" t="s">
        <v>1313</v>
      </c>
      <c r="C292" s="206" t="s">
        <v>1100</v>
      </c>
      <c r="D292" s="206" t="s">
        <v>680</v>
      </c>
      <c r="E292" s="205" t="str">
        <f t="shared" si="4"/>
        <v>ＯＴコート防カビ　グレー　ＢＫ－１</v>
      </c>
    </row>
    <row r="293" spans="1:5" ht="12.75" customHeight="1" x14ac:dyDescent="0.15">
      <c r="A293" s="206" t="s">
        <v>1314</v>
      </c>
      <c r="B293" s="207" t="s">
        <v>1315</v>
      </c>
      <c r="C293" s="206" t="s">
        <v>1100</v>
      </c>
      <c r="D293" s="206" t="s">
        <v>680</v>
      </c>
      <c r="E293" s="205" t="str">
        <f t="shared" si="4"/>
        <v>ＯＴコート防カビつやあり　特殊色</v>
      </c>
    </row>
    <row r="294" spans="1:5" ht="12.75" customHeight="1" x14ac:dyDescent="0.15">
      <c r="A294" s="206" t="s">
        <v>1316</v>
      </c>
      <c r="B294" s="207" t="s">
        <v>1317</v>
      </c>
      <c r="C294" s="206" t="s">
        <v>1100</v>
      </c>
      <c r="D294" s="206" t="s">
        <v>680</v>
      </c>
      <c r="E294" s="205" t="str">
        <f t="shared" si="4"/>
        <v>ＯＴコート防カビつやあり　グリーン　ＢＴ－２</v>
      </c>
    </row>
    <row r="295" spans="1:5" ht="12.75" customHeight="1" x14ac:dyDescent="0.15">
      <c r="A295" s="206" t="s">
        <v>1318</v>
      </c>
      <c r="B295" s="207" t="s">
        <v>1319</v>
      </c>
      <c r="C295" s="206" t="s">
        <v>1100</v>
      </c>
      <c r="D295" s="206" t="s">
        <v>680</v>
      </c>
      <c r="E295" s="205" t="str">
        <f t="shared" si="4"/>
        <v>ＯＴコート防カビつやあり　グレー　ＢＴ－１</v>
      </c>
    </row>
    <row r="296" spans="1:5" ht="12.75" customHeight="1" x14ac:dyDescent="0.15">
      <c r="A296" s="206" t="s">
        <v>1320</v>
      </c>
      <c r="B296" s="207" t="s">
        <v>1321</v>
      </c>
      <c r="C296" s="206" t="s">
        <v>1100</v>
      </c>
      <c r="D296" s="206" t="s">
        <v>680</v>
      </c>
      <c r="E296" s="205" t="str">
        <f t="shared" si="4"/>
        <v>ＯＴコート防カビつやあり　ライトグレー　ＢＴ－１２</v>
      </c>
    </row>
    <row r="297" spans="1:5" ht="12.75" customHeight="1" x14ac:dyDescent="0.15">
      <c r="A297" s="206" t="s">
        <v>1322</v>
      </c>
      <c r="B297" s="207" t="s">
        <v>1323</v>
      </c>
      <c r="C297" s="206" t="s">
        <v>1100</v>
      </c>
      <c r="D297" s="206" t="s">
        <v>680</v>
      </c>
      <c r="E297" s="205" t="str">
        <f t="shared" si="4"/>
        <v>ＯＴコート防カビつやあり　ライトブラウン　ＢＴ－４２</v>
      </c>
    </row>
    <row r="298" spans="1:5" ht="12.75" customHeight="1" x14ac:dyDescent="0.15">
      <c r="A298" s="206" t="s">
        <v>1324</v>
      </c>
      <c r="B298" s="207" t="s">
        <v>1325</v>
      </c>
      <c r="C298" s="206" t="s">
        <v>1100</v>
      </c>
      <c r="D298" s="206" t="s">
        <v>680</v>
      </c>
      <c r="E298" s="205" t="str">
        <f t="shared" si="4"/>
        <v>ＯＴコート防カビ　ライトグレー　ＢＫ－１２</v>
      </c>
    </row>
    <row r="299" spans="1:5" ht="12.75" customHeight="1" x14ac:dyDescent="0.15">
      <c r="A299" s="206" t="s">
        <v>1326</v>
      </c>
      <c r="B299" s="207" t="s">
        <v>1327</v>
      </c>
      <c r="C299" s="206" t="s">
        <v>1100</v>
      </c>
      <c r="D299" s="206" t="s">
        <v>680</v>
      </c>
      <c r="E299" s="205" t="str">
        <f t="shared" si="4"/>
        <v>ＯＴコート防カビ　ライトブラウン　ＢＫ－４２</v>
      </c>
    </row>
    <row r="300" spans="1:5" ht="12.75" customHeight="1" x14ac:dyDescent="0.15">
      <c r="A300" s="206" t="s">
        <v>1328</v>
      </c>
      <c r="B300" s="207" t="s">
        <v>1329</v>
      </c>
      <c r="C300" s="206" t="s">
        <v>1100</v>
      </c>
      <c r="D300" s="206" t="s">
        <v>680</v>
      </c>
      <c r="E300" s="205" t="str">
        <f t="shared" si="4"/>
        <v>ＯＴコート防カビ　特殊色</v>
      </c>
    </row>
    <row r="301" spans="1:5" ht="12.75" customHeight="1" x14ac:dyDescent="0.15">
      <c r="A301" s="206" t="s">
        <v>1330</v>
      </c>
      <c r="B301" s="207" t="s">
        <v>1331</v>
      </c>
      <c r="C301" s="206" t="s">
        <v>1332</v>
      </c>
      <c r="D301" s="206" t="s">
        <v>680</v>
      </c>
      <c r="E301" s="205" t="str">
        <f t="shared" si="4"/>
        <v>ＯＴプライマー水系１８</v>
      </c>
    </row>
    <row r="302" spans="1:5" ht="12.75" customHeight="1" x14ac:dyDescent="0.15">
      <c r="A302" s="206" t="s">
        <v>1333</v>
      </c>
      <c r="B302" s="206" t="s">
        <v>1334</v>
      </c>
      <c r="C302" s="206" t="s">
        <v>0</v>
      </c>
      <c r="D302" s="206" t="s">
        <v>637</v>
      </c>
      <c r="E302" s="205" t="str">
        <f t="shared" si="4"/>
        <v>＃ＰＧ目地テープ５０　</v>
      </c>
    </row>
    <row r="303" spans="1:5" ht="12.75" customHeight="1" x14ac:dyDescent="0.15">
      <c r="A303" s="206" t="s">
        <v>1335</v>
      </c>
      <c r="B303" s="206" t="s">
        <v>1336</v>
      </c>
      <c r="C303" s="206" t="s">
        <v>1337</v>
      </c>
      <c r="D303" s="206" t="s">
        <v>680</v>
      </c>
      <c r="E303" s="205" t="str">
        <f t="shared" si="4"/>
        <v>＃ＰＶ－ＦＩＸ用ツールセット</v>
      </c>
    </row>
    <row r="304" spans="1:5" ht="12.75" customHeight="1" x14ac:dyDescent="0.15">
      <c r="A304" s="206" t="s">
        <v>1338</v>
      </c>
      <c r="B304" s="207" t="s">
        <v>1339</v>
      </c>
      <c r="C304" s="206" t="s">
        <v>1340</v>
      </c>
      <c r="D304" s="206" t="s">
        <v>637</v>
      </c>
      <c r="E304" s="205" t="str">
        <f t="shared" si="4"/>
        <v>ＰＶアンカー４０　</v>
      </c>
    </row>
    <row r="305" spans="1:5" ht="12.75" customHeight="1" x14ac:dyDescent="0.15">
      <c r="A305" s="206" t="s">
        <v>1341</v>
      </c>
      <c r="B305" s="207" t="s">
        <v>1342</v>
      </c>
      <c r="C305" s="206" t="s">
        <v>1340</v>
      </c>
      <c r="D305" s="206" t="s">
        <v>637</v>
      </c>
      <c r="E305" s="205" t="str">
        <f t="shared" si="4"/>
        <v>ＰＶアンカー６０　</v>
      </c>
    </row>
    <row r="306" spans="1:5" ht="12.75" customHeight="1" x14ac:dyDescent="0.15">
      <c r="A306" s="206" t="s">
        <v>1343</v>
      </c>
      <c r="B306" s="207" t="s">
        <v>1344</v>
      </c>
      <c r="C306" s="206" t="s">
        <v>1340</v>
      </c>
      <c r="D306" s="206" t="s">
        <v>637</v>
      </c>
      <c r="E306" s="205" t="str">
        <f t="shared" si="4"/>
        <v>ＰＶアンカー８０　</v>
      </c>
    </row>
    <row r="307" spans="1:5" ht="12.75" customHeight="1" x14ac:dyDescent="0.15">
      <c r="A307" s="206" t="s">
        <v>1345</v>
      </c>
      <c r="B307" s="207" t="s">
        <v>1346</v>
      </c>
      <c r="C307" s="206" t="s">
        <v>1347</v>
      </c>
      <c r="D307" s="206" t="s">
        <v>637</v>
      </c>
      <c r="E307" s="205" t="str">
        <f t="shared" si="4"/>
        <v>ＰＶアンカーＷ６０　　</v>
      </c>
    </row>
    <row r="308" spans="1:5" ht="12.75" customHeight="1" x14ac:dyDescent="0.15">
      <c r="A308" s="206" t="s">
        <v>1348</v>
      </c>
      <c r="B308" s="207" t="s">
        <v>1349</v>
      </c>
      <c r="C308" s="206" t="s">
        <v>1347</v>
      </c>
      <c r="D308" s="206" t="s">
        <v>637</v>
      </c>
      <c r="E308" s="205" t="str">
        <f t="shared" si="4"/>
        <v>ＰＶアンカーＷ８０　</v>
      </c>
    </row>
    <row r="309" spans="1:5" ht="12.75" customHeight="1" x14ac:dyDescent="0.15">
      <c r="A309" s="206" t="s">
        <v>1350</v>
      </c>
      <c r="B309" s="207" t="s">
        <v>1351</v>
      </c>
      <c r="C309" s="207" t="s">
        <v>1352</v>
      </c>
      <c r="D309" s="206" t="s">
        <v>637</v>
      </c>
      <c r="E309" s="205" t="str">
        <f t="shared" si="4"/>
        <v>Ｐ－カットテープ７５</v>
      </c>
    </row>
    <row r="310" spans="1:5" ht="12.75" customHeight="1" x14ac:dyDescent="0.15">
      <c r="A310" s="206" t="s">
        <v>1353</v>
      </c>
      <c r="B310" s="206" t="s">
        <v>1354</v>
      </c>
      <c r="C310" s="206" t="s">
        <v>0</v>
      </c>
      <c r="D310" s="206" t="s">
        <v>646</v>
      </c>
      <c r="E310" s="205" t="str">
        <f t="shared" si="4"/>
        <v>＃ＲＡボードＵ２５　</v>
      </c>
    </row>
    <row r="311" spans="1:5" ht="12.75" customHeight="1" x14ac:dyDescent="0.15">
      <c r="A311" s="206" t="s">
        <v>1355</v>
      </c>
      <c r="B311" s="206" t="s">
        <v>1356</v>
      </c>
      <c r="C311" s="206" t="s">
        <v>0</v>
      </c>
      <c r="D311" s="206" t="s">
        <v>646</v>
      </c>
      <c r="E311" s="205" t="str">
        <f t="shared" si="4"/>
        <v>＃ＲＡボードＵ３０　</v>
      </c>
    </row>
    <row r="312" spans="1:5" ht="12.75" customHeight="1" x14ac:dyDescent="0.15">
      <c r="A312" s="206" t="s">
        <v>1357</v>
      </c>
      <c r="B312" s="206" t="s">
        <v>1358</v>
      </c>
      <c r="C312" s="206" t="s">
        <v>0</v>
      </c>
      <c r="D312" s="206" t="s">
        <v>646</v>
      </c>
      <c r="E312" s="205" t="str">
        <f t="shared" si="4"/>
        <v>＃ＲＡボードＵ３５　</v>
      </c>
    </row>
    <row r="313" spans="1:5" ht="12.75" customHeight="1" x14ac:dyDescent="0.15">
      <c r="A313" s="206" t="s">
        <v>1359</v>
      </c>
      <c r="B313" s="206" t="s">
        <v>1360</v>
      </c>
      <c r="C313" s="206" t="s">
        <v>0</v>
      </c>
      <c r="D313" s="206" t="s">
        <v>646</v>
      </c>
      <c r="E313" s="205" t="str">
        <f t="shared" si="4"/>
        <v>＃ＲＡボードＵ４０　</v>
      </c>
    </row>
    <row r="314" spans="1:5" ht="12.75" customHeight="1" x14ac:dyDescent="0.15">
      <c r="A314" s="206" t="s">
        <v>1361</v>
      </c>
      <c r="B314" s="206" t="s">
        <v>1362</v>
      </c>
      <c r="C314" s="206" t="s">
        <v>0</v>
      </c>
      <c r="D314" s="206" t="s">
        <v>646</v>
      </c>
      <c r="E314" s="205" t="str">
        <f t="shared" si="4"/>
        <v>＃ＲＡボードＵ５０　</v>
      </c>
    </row>
    <row r="315" spans="1:5" ht="12.75" customHeight="1" x14ac:dyDescent="0.15">
      <c r="A315" s="206" t="s">
        <v>1363</v>
      </c>
      <c r="B315" s="206" t="s">
        <v>1364</v>
      </c>
      <c r="C315" s="206" t="s">
        <v>0</v>
      </c>
      <c r="D315" s="206" t="s">
        <v>646</v>
      </c>
      <c r="E315" s="205" t="str">
        <f t="shared" si="4"/>
        <v>＃ＲＡボードＵ６０　</v>
      </c>
    </row>
    <row r="316" spans="1:5" ht="12.75" customHeight="1" x14ac:dyDescent="0.15">
      <c r="A316" s="206" t="s">
        <v>1365</v>
      </c>
      <c r="B316" s="207" t="s">
        <v>1366</v>
      </c>
      <c r="C316" s="207" t="s">
        <v>1367</v>
      </c>
      <c r="D316" s="206" t="s">
        <v>687</v>
      </c>
      <c r="E316" s="205" t="str">
        <f t="shared" si="4"/>
        <v>ＲＢタイル</v>
      </c>
    </row>
    <row r="317" spans="1:5" ht="12.75" customHeight="1" x14ac:dyDescent="0.15">
      <c r="A317" s="206" t="s">
        <v>1368</v>
      </c>
      <c r="B317" s="206" t="s">
        <v>1369</v>
      </c>
      <c r="C317" s="206" t="s">
        <v>1029</v>
      </c>
      <c r="D317" s="206" t="s">
        <v>751</v>
      </c>
      <c r="E317" s="205" t="str">
        <f t="shared" si="4"/>
        <v>＃ＲＩＢ内水切１７００　ＢＫ</v>
      </c>
    </row>
    <row r="318" spans="1:5" ht="12.75" customHeight="1" x14ac:dyDescent="0.15">
      <c r="A318" s="206" t="s">
        <v>1370</v>
      </c>
      <c r="B318" s="206" t="s">
        <v>1371</v>
      </c>
      <c r="C318" s="206" t="s">
        <v>1029</v>
      </c>
      <c r="D318" s="206" t="s">
        <v>751</v>
      </c>
      <c r="E318" s="205" t="str">
        <f t="shared" si="4"/>
        <v>＃ＲＩＢ内水切１７００　ＳＧ</v>
      </c>
    </row>
    <row r="319" spans="1:5" ht="12.75" customHeight="1" x14ac:dyDescent="0.15">
      <c r="A319" s="206" t="s">
        <v>1372</v>
      </c>
      <c r="B319" s="206" t="s">
        <v>1373</v>
      </c>
      <c r="C319" s="206" t="s">
        <v>1029</v>
      </c>
      <c r="D319" s="206" t="s">
        <v>751</v>
      </c>
      <c r="E319" s="205" t="str">
        <f t="shared" si="4"/>
        <v>＃ＲＩＢ内水切１７００　ＷＨ</v>
      </c>
    </row>
    <row r="320" spans="1:5" ht="12.75" customHeight="1" x14ac:dyDescent="0.15">
      <c r="A320" s="206" t="s">
        <v>1374</v>
      </c>
      <c r="B320" s="206" t="s">
        <v>1375</v>
      </c>
      <c r="C320" s="206" t="s">
        <v>1376</v>
      </c>
      <c r="D320" s="206" t="s">
        <v>637</v>
      </c>
      <c r="E320" s="205" t="str">
        <f t="shared" si="4"/>
        <v>＃ＲＩＴセメントＥＦ（１２本入）</v>
      </c>
    </row>
    <row r="321" spans="1:5" ht="12.75" customHeight="1" x14ac:dyDescent="0.15">
      <c r="A321" s="206" t="s">
        <v>1377</v>
      </c>
      <c r="B321" s="206" t="s">
        <v>1378</v>
      </c>
      <c r="C321" s="206" t="s">
        <v>1379</v>
      </c>
      <c r="D321" s="206" t="s">
        <v>637</v>
      </c>
      <c r="E321" s="205" t="str">
        <f t="shared" si="4"/>
        <v>＃ＲＩＴディスク</v>
      </c>
    </row>
    <row r="322" spans="1:5" ht="12.75" customHeight="1" x14ac:dyDescent="0.15">
      <c r="A322" s="206" t="s">
        <v>1380</v>
      </c>
      <c r="B322" s="206" t="s">
        <v>1381</v>
      </c>
      <c r="C322" s="206" t="s">
        <v>1382</v>
      </c>
      <c r="D322" s="206" t="s">
        <v>637</v>
      </c>
      <c r="E322" s="205" t="str">
        <f t="shared" si="4"/>
        <v>＃ＲＩＴビス３５</v>
      </c>
    </row>
    <row r="323" spans="1:5" ht="12.75" customHeight="1" x14ac:dyDescent="0.15">
      <c r="A323" s="206" t="s">
        <v>1383</v>
      </c>
      <c r="B323" s="206" t="s">
        <v>1384</v>
      </c>
      <c r="C323" s="206" t="s">
        <v>1385</v>
      </c>
      <c r="D323" s="206" t="s">
        <v>637</v>
      </c>
      <c r="E323" s="205" t="str">
        <f t="shared" ref="E323:E386" si="5">DBCS(B323)</f>
        <v>＃ＲＩＴビス６０</v>
      </c>
    </row>
    <row r="324" spans="1:5" ht="12.75" customHeight="1" x14ac:dyDescent="0.15">
      <c r="A324" s="206" t="s">
        <v>1386</v>
      </c>
      <c r="B324" s="206" t="s">
        <v>1387</v>
      </c>
      <c r="C324" s="206" t="s">
        <v>1388</v>
      </c>
      <c r="D324" s="206" t="s">
        <v>633</v>
      </c>
      <c r="E324" s="205" t="str">
        <f t="shared" si="5"/>
        <v>＃ＲＶＣ　ＲＶコートシリコーン　淡彩色</v>
      </c>
    </row>
    <row r="325" spans="1:5" ht="12.75" customHeight="1" x14ac:dyDescent="0.15">
      <c r="A325" s="206" t="s">
        <v>1389</v>
      </c>
      <c r="B325" s="206" t="s">
        <v>1390</v>
      </c>
      <c r="C325" s="206" t="s">
        <v>1388</v>
      </c>
      <c r="D325" s="206" t="s">
        <v>633</v>
      </c>
      <c r="E325" s="205" t="str">
        <f t="shared" si="5"/>
        <v>＃ＲＶＣ　ＲＶコートシリコーン　中彩色</v>
      </c>
    </row>
    <row r="326" spans="1:5" ht="12.75" customHeight="1" x14ac:dyDescent="0.15">
      <c r="A326" s="206" t="s">
        <v>1391</v>
      </c>
      <c r="B326" s="206" t="s">
        <v>1392</v>
      </c>
      <c r="C326" s="206" t="s">
        <v>1388</v>
      </c>
      <c r="D326" s="206" t="s">
        <v>633</v>
      </c>
      <c r="E326" s="205" t="str">
        <f t="shared" si="5"/>
        <v>＃ＲＶＣ　ＲＶコートシリコーン　濃彩色</v>
      </c>
    </row>
    <row r="327" spans="1:5" ht="12.75" customHeight="1" x14ac:dyDescent="0.15">
      <c r="A327" s="206" t="s">
        <v>1393</v>
      </c>
      <c r="B327" s="206" t="s">
        <v>1394</v>
      </c>
      <c r="C327" s="206" t="s">
        <v>1395</v>
      </c>
      <c r="D327" s="206" t="s">
        <v>680</v>
      </c>
      <c r="E327" s="205" t="str">
        <f t="shared" si="5"/>
        <v>＃ＲＶＣ　ＲＶコートセラ　淡彩色</v>
      </c>
    </row>
    <row r="328" spans="1:5" ht="12.75" customHeight="1" x14ac:dyDescent="0.15">
      <c r="A328" s="206" t="s">
        <v>1396</v>
      </c>
      <c r="B328" s="206" t="s">
        <v>1397</v>
      </c>
      <c r="C328" s="206" t="s">
        <v>1395</v>
      </c>
      <c r="D328" s="206" t="s">
        <v>680</v>
      </c>
      <c r="E328" s="205" t="str">
        <f t="shared" si="5"/>
        <v>＃ＲＶＣ　ＲＶコートセラ　中彩色</v>
      </c>
    </row>
    <row r="329" spans="1:5" ht="12.75" customHeight="1" x14ac:dyDescent="0.15">
      <c r="A329" s="206" t="s">
        <v>1398</v>
      </c>
      <c r="B329" s="206" t="s">
        <v>1399</v>
      </c>
      <c r="C329" s="206" t="s">
        <v>1395</v>
      </c>
      <c r="D329" s="206" t="s">
        <v>680</v>
      </c>
      <c r="E329" s="205" t="str">
        <f t="shared" si="5"/>
        <v>＃ＲＶＣ　ＲＶコートセラ　濃彩色</v>
      </c>
    </row>
    <row r="330" spans="1:5" ht="12.75" customHeight="1" x14ac:dyDescent="0.15">
      <c r="A330" s="206" t="s">
        <v>1400</v>
      </c>
      <c r="B330" s="206" t="s">
        <v>1401</v>
      </c>
      <c r="C330" s="206" t="s">
        <v>1402</v>
      </c>
      <c r="D330" s="206" t="s">
        <v>633</v>
      </c>
      <c r="E330" s="205" t="str">
        <f t="shared" si="5"/>
        <v>＃ＲＶＣ　ＲＶシーラーエポ</v>
      </c>
    </row>
    <row r="331" spans="1:5" ht="12.75" customHeight="1" x14ac:dyDescent="0.15">
      <c r="A331" s="206" t="s">
        <v>1403</v>
      </c>
      <c r="B331" s="206" t="s">
        <v>1404</v>
      </c>
      <c r="C331" s="206" t="s">
        <v>1405</v>
      </c>
      <c r="D331" s="206" t="s">
        <v>633</v>
      </c>
      <c r="E331" s="205" t="str">
        <f t="shared" si="5"/>
        <v>＃ＲＶＣ　ＲＶダンセイタイルＲ</v>
      </c>
    </row>
    <row r="332" spans="1:5" ht="12.75" customHeight="1" x14ac:dyDescent="0.15">
      <c r="A332" s="206" t="s">
        <v>1406</v>
      </c>
      <c r="B332" s="206" t="s">
        <v>1407</v>
      </c>
      <c r="C332" s="206" t="s">
        <v>1405</v>
      </c>
      <c r="D332" s="206" t="s">
        <v>633</v>
      </c>
      <c r="E332" s="205" t="str">
        <f t="shared" si="5"/>
        <v>＃ＲＶＣ　ＲＶダンセイタイルＳ</v>
      </c>
    </row>
    <row r="333" spans="1:5" ht="12.75" customHeight="1" x14ac:dyDescent="0.15">
      <c r="A333" s="206" t="s">
        <v>1408</v>
      </c>
      <c r="B333" s="206" t="s">
        <v>1409</v>
      </c>
      <c r="C333" s="206" t="s">
        <v>1405</v>
      </c>
      <c r="D333" s="206" t="s">
        <v>633</v>
      </c>
      <c r="E333" s="205" t="str">
        <f t="shared" si="5"/>
        <v>＃ＲＶＣ　ＲＶノキテンコート　淡彩色</v>
      </c>
    </row>
    <row r="334" spans="1:5" ht="12.75" customHeight="1" x14ac:dyDescent="0.15">
      <c r="A334" s="206" t="s">
        <v>1410</v>
      </c>
      <c r="B334" s="206" t="s">
        <v>1411</v>
      </c>
      <c r="C334" s="206" t="s">
        <v>1405</v>
      </c>
      <c r="D334" s="206" t="s">
        <v>633</v>
      </c>
      <c r="E334" s="205" t="str">
        <f t="shared" si="5"/>
        <v>＃ＲＶＣ　ＲＶノキテンコート　中彩色</v>
      </c>
    </row>
    <row r="335" spans="1:5" ht="12.75" customHeight="1" x14ac:dyDescent="0.15">
      <c r="A335" s="206" t="s">
        <v>1412</v>
      </c>
      <c r="B335" s="206" t="s">
        <v>1413</v>
      </c>
      <c r="C335" s="206" t="s">
        <v>1388</v>
      </c>
      <c r="D335" s="206" t="s">
        <v>633</v>
      </c>
      <c r="E335" s="205" t="str">
        <f t="shared" si="5"/>
        <v>＃ＲＶＣ　ＲＶハッスイコートＡ　淡彩色</v>
      </c>
    </row>
    <row r="336" spans="1:5" ht="12.75" customHeight="1" x14ac:dyDescent="0.15">
      <c r="A336" s="206" t="s">
        <v>1414</v>
      </c>
      <c r="B336" s="206" t="s">
        <v>1415</v>
      </c>
      <c r="C336" s="206" t="s">
        <v>1388</v>
      </c>
      <c r="D336" s="206" t="s">
        <v>633</v>
      </c>
      <c r="E336" s="205" t="str">
        <f t="shared" si="5"/>
        <v>＃ＲＶＣ　ＲＶハッスイコートＡ　中彩色</v>
      </c>
    </row>
    <row r="337" spans="1:5" ht="12.75" customHeight="1" x14ac:dyDescent="0.15">
      <c r="A337" s="206" t="s">
        <v>1416</v>
      </c>
      <c r="B337" s="206" t="s">
        <v>1417</v>
      </c>
      <c r="C337" s="206" t="s">
        <v>1388</v>
      </c>
      <c r="D337" s="206" t="s">
        <v>633</v>
      </c>
      <c r="E337" s="205" t="str">
        <f t="shared" si="5"/>
        <v>＃ＲＶＣ　ＲＶハッスイコートＡ　濃彩色</v>
      </c>
    </row>
    <row r="338" spans="1:5" ht="12.75" customHeight="1" x14ac:dyDescent="0.15">
      <c r="A338" s="206" t="s">
        <v>1418</v>
      </c>
      <c r="B338" s="206" t="s">
        <v>1419</v>
      </c>
      <c r="C338" s="206" t="s">
        <v>1405</v>
      </c>
      <c r="D338" s="206" t="s">
        <v>633</v>
      </c>
      <c r="E338" s="205" t="str">
        <f t="shared" si="5"/>
        <v>＃ＲＶＣ　ＲＶハッスイコートＣ　淡彩色</v>
      </c>
    </row>
    <row r="339" spans="1:5" ht="12.75" customHeight="1" x14ac:dyDescent="0.15">
      <c r="A339" s="206" t="s">
        <v>1420</v>
      </c>
      <c r="B339" s="206" t="s">
        <v>1421</v>
      </c>
      <c r="C339" s="210" t="s">
        <v>1405</v>
      </c>
      <c r="D339" s="206" t="s">
        <v>633</v>
      </c>
      <c r="E339" s="205" t="str">
        <f t="shared" si="5"/>
        <v>＃ＲＶＣ　ＲＶハッスイコートＣ　中彩色</v>
      </c>
    </row>
    <row r="340" spans="1:5" ht="12.75" customHeight="1" x14ac:dyDescent="0.15">
      <c r="A340" s="206" t="s">
        <v>1422</v>
      </c>
      <c r="B340" s="206" t="s">
        <v>1423</v>
      </c>
      <c r="C340" s="210" t="s">
        <v>1405</v>
      </c>
      <c r="D340" s="206" t="s">
        <v>633</v>
      </c>
      <c r="E340" s="205" t="str">
        <f t="shared" si="5"/>
        <v>＃ＲＶＣ　ＲＶハッスイコートＣ　濃彩色</v>
      </c>
    </row>
    <row r="341" spans="1:5" ht="12.75" customHeight="1" x14ac:dyDescent="0.15">
      <c r="A341" s="206" t="s">
        <v>1424</v>
      </c>
      <c r="B341" s="206" t="s">
        <v>1425</v>
      </c>
      <c r="C341" s="206" t="s">
        <v>1388</v>
      </c>
      <c r="D341" s="206" t="s">
        <v>633</v>
      </c>
      <c r="E341" s="205" t="str">
        <f t="shared" si="5"/>
        <v>＃ＲＶＣ　ＲＶフィラー</v>
      </c>
    </row>
    <row r="342" spans="1:5" ht="12.75" customHeight="1" x14ac:dyDescent="0.15">
      <c r="A342" s="206" t="s">
        <v>1426</v>
      </c>
      <c r="B342" s="206" t="s">
        <v>1427</v>
      </c>
      <c r="C342" s="206" t="s">
        <v>1428</v>
      </c>
      <c r="D342" s="206" t="s">
        <v>633</v>
      </c>
      <c r="E342" s="205" t="str">
        <f t="shared" si="5"/>
        <v>＃ＲＶＣ　ＲＶボースイタイルＲ</v>
      </c>
    </row>
    <row r="343" spans="1:5" ht="12.75" customHeight="1" x14ac:dyDescent="0.15">
      <c r="A343" s="206" t="s">
        <v>1429</v>
      </c>
      <c r="B343" s="206" t="s">
        <v>1430</v>
      </c>
      <c r="C343" s="206" t="s">
        <v>1428</v>
      </c>
      <c r="D343" s="206" t="s">
        <v>633</v>
      </c>
      <c r="E343" s="205" t="str">
        <f t="shared" si="5"/>
        <v>＃ＲＶＣ　ＲＶボースイタイルＳ</v>
      </c>
    </row>
    <row r="344" spans="1:5" ht="12.75" customHeight="1" x14ac:dyDescent="0.15">
      <c r="A344" s="206" t="s">
        <v>1431</v>
      </c>
      <c r="B344" s="207" t="s">
        <v>1432</v>
      </c>
      <c r="C344" s="206" t="s">
        <v>1433</v>
      </c>
      <c r="D344" s="206" t="s">
        <v>680</v>
      </c>
      <c r="E344" s="205" t="str">
        <f t="shared" si="5"/>
        <v>ＲＶエポキシプライマー</v>
      </c>
    </row>
    <row r="345" spans="1:5" ht="12.75" customHeight="1" x14ac:dyDescent="0.15">
      <c r="A345" s="203" t="s">
        <v>1434</v>
      </c>
      <c r="B345" s="203" t="s">
        <v>1435</v>
      </c>
      <c r="C345" s="212" t="s">
        <v>1436</v>
      </c>
      <c r="D345" s="203" t="s">
        <v>646</v>
      </c>
      <c r="E345" s="205" t="str">
        <f t="shared" si="5"/>
        <v>＃Ｒパネル　２０　</v>
      </c>
    </row>
    <row r="346" spans="1:5" ht="12.75" customHeight="1" x14ac:dyDescent="0.15">
      <c r="A346" s="206" t="s">
        <v>1437</v>
      </c>
      <c r="B346" s="207" t="s">
        <v>1438</v>
      </c>
      <c r="C346" s="213" t="s">
        <v>1439</v>
      </c>
      <c r="D346" s="206" t="s">
        <v>637</v>
      </c>
      <c r="E346" s="205" t="str">
        <f t="shared" si="5"/>
        <v>Ｒビス１２０　</v>
      </c>
    </row>
    <row r="347" spans="1:5" ht="12.75" customHeight="1" x14ac:dyDescent="0.15">
      <c r="A347" s="206" t="s">
        <v>1440</v>
      </c>
      <c r="B347" s="207" t="s">
        <v>1441</v>
      </c>
      <c r="C347" s="213" t="s">
        <v>1439</v>
      </c>
      <c r="D347" s="206" t="s">
        <v>637</v>
      </c>
      <c r="E347" s="205" t="str">
        <f t="shared" si="5"/>
        <v>Ｒビス１５０　</v>
      </c>
    </row>
    <row r="348" spans="1:5" ht="12.75" customHeight="1" x14ac:dyDescent="0.15">
      <c r="A348" s="206" t="s">
        <v>1442</v>
      </c>
      <c r="B348" s="207" t="s">
        <v>1443</v>
      </c>
      <c r="C348" s="213" t="s">
        <v>1439</v>
      </c>
      <c r="D348" s="206" t="s">
        <v>637</v>
      </c>
      <c r="E348" s="205" t="str">
        <f t="shared" si="5"/>
        <v>Ｒビス１８０　</v>
      </c>
    </row>
    <row r="349" spans="1:5" ht="12.75" customHeight="1" x14ac:dyDescent="0.15">
      <c r="A349" s="206" t="s">
        <v>1444</v>
      </c>
      <c r="B349" s="207" t="s">
        <v>1445</v>
      </c>
      <c r="C349" s="213" t="s">
        <v>1439</v>
      </c>
      <c r="D349" s="206" t="s">
        <v>736</v>
      </c>
      <c r="E349" s="205" t="str">
        <f t="shared" si="5"/>
        <v>Ｒビス２４０　</v>
      </c>
    </row>
    <row r="350" spans="1:5" ht="12.75" customHeight="1" x14ac:dyDescent="0.15">
      <c r="A350" s="206" t="s">
        <v>1446</v>
      </c>
      <c r="B350" s="207" t="s">
        <v>1447</v>
      </c>
      <c r="C350" s="207" t="s">
        <v>1448</v>
      </c>
      <c r="D350" s="206" t="s">
        <v>637</v>
      </c>
      <c r="E350" s="205" t="str">
        <f t="shared" si="5"/>
        <v>Ｒビス７５　</v>
      </c>
    </row>
    <row r="351" spans="1:5" ht="12.75" customHeight="1" x14ac:dyDescent="0.15">
      <c r="A351" s="206" t="s">
        <v>1449</v>
      </c>
      <c r="B351" s="207" t="s">
        <v>1450</v>
      </c>
      <c r="C351" s="207" t="s">
        <v>1439</v>
      </c>
      <c r="D351" s="206" t="s">
        <v>637</v>
      </c>
      <c r="E351" s="205" t="str">
        <f t="shared" si="5"/>
        <v>Ｒビス９０　</v>
      </c>
    </row>
    <row r="352" spans="1:5" ht="12.75" customHeight="1" x14ac:dyDescent="0.15">
      <c r="A352" s="206" t="s">
        <v>1451</v>
      </c>
      <c r="B352" s="207" t="s">
        <v>1452</v>
      </c>
      <c r="C352" s="207" t="s">
        <v>1453</v>
      </c>
      <c r="D352" s="206" t="s">
        <v>637</v>
      </c>
      <c r="E352" s="205" t="str">
        <f t="shared" si="5"/>
        <v>Ｒボンド　</v>
      </c>
    </row>
    <row r="353" spans="1:5" ht="12.75" customHeight="1" x14ac:dyDescent="0.15">
      <c r="A353" s="214" t="s">
        <v>1454</v>
      </c>
      <c r="B353" s="215" t="s">
        <v>1455</v>
      </c>
      <c r="C353" s="216" t="s">
        <v>1456</v>
      </c>
      <c r="D353" s="217" t="s">
        <v>766</v>
      </c>
      <c r="E353" s="205" t="str">
        <f t="shared" si="5"/>
        <v>シングルドリッパーＴ２５　出隅Ａ</v>
      </c>
    </row>
    <row r="354" spans="1:5" ht="12.75" customHeight="1" x14ac:dyDescent="0.15">
      <c r="A354" s="214" t="s">
        <v>1457</v>
      </c>
      <c r="B354" s="218" t="s">
        <v>1458</v>
      </c>
      <c r="C354" s="206" t="s">
        <v>1456</v>
      </c>
      <c r="D354" s="219" t="s">
        <v>766</v>
      </c>
      <c r="E354" s="205" t="str">
        <f t="shared" si="5"/>
        <v>シングルドリッパーＴ２５　出隅Ａ　Ｔ－</v>
      </c>
    </row>
    <row r="355" spans="1:5" ht="12.75" customHeight="1" x14ac:dyDescent="0.15">
      <c r="A355" s="214" t="s">
        <v>1459</v>
      </c>
      <c r="B355" s="218" t="s">
        <v>1460</v>
      </c>
      <c r="C355" s="207" t="s">
        <v>1456</v>
      </c>
      <c r="D355" s="219" t="s">
        <v>766</v>
      </c>
      <c r="E355" s="205" t="str">
        <f t="shared" si="5"/>
        <v>シングルエッジＴ２５　出隅Ａ</v>
      </c>
    </row>
    <row r="356" spans="1:5" ht="12.75" customHeight="1" x14ac:dyDescent="0.15">
      <c r="A356" s="214" t="s">
        <v>1461</v>
      </c>
      <c r="B356" s="220" t="s">
        <v>1462</v>
      </c>
      <c r="C356" s="221" t="s">
        <v>1456</v>
      </c>
      <c r="D356" s="222" t="s">
        <v>766</v>
      </c>
      <c r="E356" s="205" t="str">
        <f t="shared" si="5"/>
        <v>シングルエッジＴ２５　出隅Ａ　Ｔ－</v>
      </c>
    </row>
    <row r="357" spans="1:5" ht="12.75" customHeight="1" x14ac:dyDescent="0.15">
      <c r="A357" s="214" t="s">
        <v>1463</v>
      </c>
      <c r="B357" s="223" t="s">
        <v>1464</v>
      </c>
      <c r="C357" s="224" t="s">
        <v>0</v>
      </c>
      <c r="D357" s="225" t="s">
        <v>766</v>
      </c>
      <c r="E357" s="205" t="str">
        <f t="shared" si="5"/>
        <v>シングルドリッパーＴ２５　出隅Ｂ</v>
      </c>
    </row>
    <row r="358" spans="1:5" ht="12.75" customHeight="1" x14ac:dyDescent="0.15">
      <c r="A358" s="214" t="s">
        <v>1465</v>
      </c>
      <c r="B358" s="218" t="s">
        <v>1466</v>
      </c>
      <c r="C358" s="206" t="s">
        <v>0</v>
      </c>
      <c r="D358" s="219" t="s">
        <v>766</v>
      </c>
      <c r="E358" s="205" t="str">
        <f t="shared" si="5"/>
        <v>シングルドリッパーＴ２５　出隅Ｂ　Ｔ－　</v>
      </c>
    </row>
    <row r="359" spans="1:5" ht="12.75" customHeight="1" x14ac:dyDescent="0.15">
      <c r="A359" s="214" t="s">
        <v>1467</v>
      </c>
      <c r="B359" s="220" t="s">
        <v>1468</v>
      </c>
      <c r="C359" s="221" t="s">
        <v>0</v>
      </c>
      <c r="D359" s="222" t="s">
        <v>766</v>
      </c>
      <c r="E359" s="205" t="str">
        <f t="shared" si="5"/>
        <v>シングルエッジＴ２５　出隅Ｂ</v>
      </c>
    </row>
    <row r="360" spans="1:5" ht="12.75" customHeight="1" x14ac:dyDescent="0.15">
      <c r="A360" s="214" t="s">
        <v>1469</v>
      </c>
      <c r="B360" s="215" t="s">
        <v>1470</v>
      </c>
      <c r="C360" s="216" t="s">
        <v>0</v>
      </c>
      <c r="D360" s="217" t="s">
        <v>766</v>
      </c>
      <c r="E360" s="205" t="str">
        <f t="shared" si="5"/>
        <v>シングルドリッパーＴ２５　入隅Ａ</v>
      </c>
    </row>
    <row r="361" spans="1:5" ht="12.75" customHeight="1" x14ac:dyDescent="0.15">
      <c r="A361" s="214" t="s">
        <v>1471</v>
      </c>
      <c r="B361" s="218" t="s">
        <v>1472</v>
      </c>
      <c r="C361" s="206" t="s">
        <v>0</v>
      </c>
      <c r="D361" s="219" t="s">
        <v>766</v>
      </c>
      <c r="E361" s="205" t="str">
        <f t="shared" si="5"/>
        <v>シングルドリッパーＴ２５　入隅Ａ　Ｔ－</v>
      </c>
    </row>
    <row r="362" spans="1:5" ht="12.75" customHeight="1" x14ac:dyDescent="0.15">
      <c r="A362" s="214" t="s">
        <v>1473</v>
      </c>
      <c r="B362" s="220" t="s">
        <v>1474</v>
      </c>
      <c r="C362" s="221" t="s">
        <v>0</v>
      </c>
      <c r="D362" s="222" t="s">
        <v>766</v>
      </c>
      <c r="E362" s="205" t="str">
        <f t="shared" si="5"/>
        <v>シングルエッジＴ２５　入隅Ａ</v>
      </c>
    </row>
    <row r="363" spans="1:5" ht="12.75" customHeight="1" x14ac:dyDescent="0.15">
      <c r="A363" s="214" t="s">
        <v>1475</v>
      </c>
      <c r="B363" s="226" t="s">
        <v>1476</v>
      </c>
      <c r="C363" s="227" t="s">
        <v>0</v>
      </c>
      <c r="D363" s="228" t="s">
        <v>766</v>
      </c>
      <c r="E363" s="205" t="str">
        <f t="shared" si="5"/>
        <v>シングルドリッパーＴ２５　入隅Ｂ</v>
      </c>
    </row>
    <row r="364" spans="1:5" ht="12.75" customHeight="1" x14ac:dyDescent="0.15">
      <c r="A364" s="214" t="s">
        <v>1477</v>
      </c>
      <c r="B364" s="229" t="s">
        <v>1478</v>
      </c>
      <c r="C364" s="206" t="s">
        <v>0</v>
      </c>
      <c r="D364" s="230" t="s">
        <v>766</v>
      </c>
      <c r="E364" s="205" t="str">
        <f t="shared" si="5"/>
        <v>シングルドリッパーＴ２５　入隅Ｂ　Ｔ－</v>
      </c>
    </row>
    <row r="365" spans="1:5" ht="12.75" customHeight="1" x14ac:dyDescent="0.15">
      <c r="A365" s="214" t="s">
        <v>1479</v>
      </c>
      <c r="B365" s="231" t="s">
        <v>1480</v>
      </c>
      <c r="C365" s="232" t="s">
        <v>0</v>
      </c>
      <c r="D365" s="233" t="s">
        <v>766</v>
      </c>
      <c r="E365" s="205" t="str">
        <f t="shared" si="5"/>
        <v>シングルエッジＴ２５　入隅Ｂ</v>
      </c>
    </row>
    <row r="366" spans="1:5" ht="12.75" customHeight="1" x14ac:dyDescent="0.15">
      <c r="A366" s="214" t="s">
        <v>1481</v>
      </c>
      <c r="B366" s="234" t="s">
        <v>1482</v>
      </c>
      <c r="C366" s="235" t="s">
        <v>0</v>
      </c>
      <c r="D366" s="236" t="s">
        <v>766</v>
      </c>
      <c r="E366" s="205" t="str">
        <f t="shared" si="5"/>
        <v>シングルエッジＴ２５　出隅Ｂ　Ｔ－</v>
      </c>
    </row>
    <row r="367" spans="1:5" ht="12.75" customHeight="1" x14ac:dyDescent="0.15">
      <c r="A367" s="214" t="s">
        <v>1483</v>
      </c>
      <c r="B367" s="237" t="s">
        <v>1484</v>
      </c>
      <c r="C367" s="238" t="s">
        <v>0</v>
      </c>
      <c r="D367" s="239" t="s">
        <v>766</v>
      </c>
      <c r="E367" s="205" t="str">
        <f t="shared" si="5"/>
        <v>シングルエッジＴ２５　入隅Ａ　Ｔ－</v>
      </c>
    </row>
    <row r="368" spans="1:5" ht="12.75" customHeight="1" x14ac:dyDescent="0.15">
      <c r="A368" s="214" t="s">
        <v>1485</v>
      </c>
      <c r="B368" s="240" t="s">
        <v>1486</v>
      </c>
      <c r="C368" s="241" t="s">
        <v>0</v>
      </c>
      <c r="D368" s="242" t="s">
        <v>766</v>
      </c>
      <c r="E368" s="205" t="str">
        <f t="shared" si="5"/>
        <v>シングルエッジＴ２５　入隅Ｂ　Ｔ－</v>
      </c>
    </row>
    <row r="369" spans="1:5" ht="12.75" customHeight="1" x14ac:dyDescent="0.15">
      <c r="A369" s="214" t="s">
        <v>1487</v>
      </c>
      <c r="B369" s="226" t="s">
        <v>1488</v>
      </c>
      <c r="C369" s="243" t="s">
        <v>1456</v>
      </c>
      <c r="D369" s="228" t="s">
        <v>766</v>
      </c>
      <c r="E369" s="205" t="str">
        <f t="shared" si="5"/>
        <v>シングルドリッパーＴ３０　出隅Ａ</v>
      </c>
    </row>
    <row r="370" spans="1:5" ht="12.75" customHeight="1" x14ac:dyDescent="0.15">
      <c r="A370" s="214" t="s">
        <v>1489</v>
      </c>
      <c r="B370" s="229" t="s">
        <v>1490</v>
      </c>
      <c r="C370" s="207" t="s">
        <v>1456</v>
      </c>
      <c r="D370" s="230" t="s">
        <v>766</v>
      </c>
      <c r="E370" s="205" t="str">
        <f t="shared" si="5"/>
        <v>シングルドリッパーＴ３０　出隅Ａ　Ｔ－</v>
      </c>
    </row>
    <row r="371" spans="1:5" ht="12.75" customHeight="1" x14ac:dyDescent="0.15">
      <c r="A371" s="214" t="s">
        <v>1491</v>
      </c>
      <c r="B371" s="229" t="s">
        <v>1492</v>
      </c>
      <c r="C371" s="207" t="s">
        <v>1456</v>
      </c>
      <c r="D371" s="230" t="s">
        <v>766</v>
      </c>
      <c r="E371" s="205" t="str">
        <f t="shared" si="5"/>
        <v>シングルエッジＴ３０　出隅Ａ</v>
      </c>
    </row>
    <row r="372" spans="1:5" ht="12.75" customHeight="1" x14ac:dyDescent="0.15">
      <c r="A372" s="214" t="s">
        <v>1493</v>
      </c>
      <c r="B372" s="244" t="s">
        <v>1494</v>
      </c>
      <c r="C372" s="245" t="s">
        <v>1456</v>
      </c>
      <c r="D372" s="246" t="s">
        <v>766</v>
      </c>
      <c r="E372" s="205" t="str">
        <f t="shared" si="5"/>
        <v>シングルエッジＴ３０　出隅Ａ　Ｔ－</v>
      </c>
    </row>
    <row r="373" spans="1:5" ht="12.75" customHeight="1" x14ac:dyDescent="0.15">
      <c r="A373" s="214" t="s">
        <v>1495</v>
      </c>
      <c r="B373" s="226" t="s">
        <v>1496</v>
      </c>
      <c r="C373" s="227" t="s">
        <v>0</v>
      </c>
      <c r="D373" s="228" t="s">
        <v>766</v>
      </c>
      <c r="E373" s="205" t="str">
        <f t="shared" si="5"/>
        <v>シングルドリッパーＴ３０　出隅Ｂ</v>
      </c>
    </row>
    <row r="374" spans="1:5" ht="12.75" customHeight="1" x14ac:dyDescent="0.15">
      <c r="A374" s="214" t="s">
        <v>1497</v>
      </c>
      <c r="B374" s="229" t="s">
        <v>1498</v>
      </c>
      <c r="C374" s="206" t="s">
        <v>0</v>
      </c>
      <c r="D374" s="230" t="s">
        <v>766</v>
      </c>
      <c r="E374" s="205" t="str">
        <f t="shared" si="5"/>
        <v>シングルドリッパーＴ３０　出隅Ｂ　Ｔ－　</v>
      </c>
    </row>
    <row r="375" spans="1:5" ht="12.75" customHeight="1" x14ac:dyDescent="0.15">
      <c r="A375" s="214" t="s">
        <v>1499</v>
      </c>
      <c r="B375" s="244" t="s">
        <v>1500</v>
      </c>
      <c r="C375" s="232" t="s">
        <v>0</v>
      </c>
      <c r="D375" s="233" t="s">
        <v>766</v>
      </c>
      <c r="E375" s="205" t="str">
        <f t="shared" si="5"/>
        <v>シングルエッジＴ３０　出隅Ｂ</v>
      </c>
    </row>
    <row r="376" spans="1:5" ht="12.75" customHeight="1" x14ac:dyDescent="0.15">
      <c r="A376" s="214" t="s">
        <v>1501</v>
      </c>
      <c r="B376" s="247" t="s">
        <v>1502</v>
      </c>
      <c r="C376" s="248" t="s">
        <v>0</v>
      </c>
      <c r="D376" s="249" t="s">
        <v>766</v>
      </c>
      <c r="E376" s="205" t="str">
        <f t="shared" si="5"/>
        <v>シングルドリッパーＴ３０　入隅Ａ</v>
      </c>
    </row>
    <row r="377" spans="1:5" ht="12.75" customHeight="1" x14ac:dyDescent="0.15">
      <c r="A377" s="214" t="s">
        <v>1503</v>
      </c>
      <c r="B377" s="250" t="s">
        <v>1504</v>
      </c>
      <c r="C377" s="209" t="s">
        <v>0</v>
      </c>
      <c r="D377" s="206" t="s">
        <v>766</v>
      </c>
      <c r="E377" s="205" t="str">
        <f t="shared" si="5"/>
        <v>シングルドリッパーＴ３０　入隅Ａ　Ｔ－</v>
      </c>
    </row>
    <row r="378" spans="1:5" ht="12.75" customHeight="1" x14ac:dyDescent="0.15">
      <c r="A378" s="214" t="s">
        <v>1505</v>
      </c>
      <c r="B378" s="250" t="s">
        <v>1506</v>
      </c>
      <c r="C378" s="209" t="s">
        <v>0</v>
      </c>
      <c r="D378" s="206" t="s">
        <v>766</v>
      </c>
      <c r="E378" s="205" t="str">
        <f t="shared" si="5"/>
        <v>シングルエッジＴ３０　入隅Ａ</v>
      </c>
    </row>
    <row r="379" spans="1:5" ht="12.75" customHeight="1" x14ac:dyDescent="0.15">
      <c r="A379" s="214" t="s">
        <v>1507</v>
      </c>
      <c r="B379" s="251" t="s">
        <v>1508</v>
      </c>
      <c r="C379" s="209" t="s">
        <v>0</v>
      </c>
      <c r="D379" s="206" t="s">
        <v>766</v>
      </c>
      <c r="E379" s="205" t="str">
        <f t="shared" si="5"/>
        <v>シングルエッジＴ３０　入隅Ａ　Ｔ－</v>
      </c>
    </row>
    <row r="380" spans="1:5" ht="12.75" customHeight="1" x14ac:dyDescent="0.15">
      <c r="A380" s="206" t="s">
        <v>1509</v>
      </c>
      <c r="B380" s="252" t="s">
        <v>1510</v>
      </c>
      <c r="C380" s="206" t="s">
        <v>0</v>
      </c>
      <c r="D380" s="206" t="s">
        <v>766</v>
      </c>
      <c r="E380" s="205" t="str">
        <f t="shared" si="5"/>
        <v>シングルドリッパーＴ３０　入隅Ｂ</v>
      </c>
    </row>
    <row r="381" spans="1:5" ht="12.75" customHeight="1" x14ac:dyDescent="0.15">
      <c r="A381" s="206" t="s">
        <v>1511</v>
      </c>
      <c r="B381" s="207" t="s">
        <v>1512</v>
      </c>
      <c r="C381" s="206" t="s">
        <v>0</v>
      </c>
      <c r="D381" s="206" t="s">
        <v>766</v>
      </c>
      <c r="E381" s="205" t="str">
        <f t="shared" si="5"/>
        <v>シングルドリッパーＴ３０　入隅Ｂ　Ｔ－</v>
      </c>
    </row>
    <row r="382" spans="1:5" ht="12.75" customHeight="1" x14ac:dyDescent="0.15">
      <c r="A382" s="206" t="s">
        <v>1513</v>
      </c>
      <c r="B382" s="207" t="s">
        <v>1514</v>
      </c>
      <c r="C382" s="206" t="s">
        <v>0</v>
      </c>
      <c r="D382" s="206" t="s">
        <v>766</v>
      </c>
      <c r="E382" s="205" t="str">
        <f t="shared" si="5"/>
        <v>シングルエッジＴ３０　入隅Ｂ</v>
      </c>
    </row>
    <row r="383" spans="1:5" ht="12.75" customHeight="1" x14ac:dyDescent="0.15">
      <c r="A383" s="206" t="s">
        <v>1515</v>
      </c>
      <c r="B383" s="245" t="s">
        <v>1516</v>
      </c>
      <c r="C383" s="221" t="s">
        <v>0</v>
      </c>
      <c r="D383" s="221" t="s">
        <v>766</v>
      </c>
      <c r="E383" s="205" t="str">
        <f t="shared" si="5"/>
        <v>シングルエッジＴ３０　入隅Ｂ　Ｔ－</v>
      </c>
    </row>
    <row r="384" spans="1:5" ht="12.75" customHeight="1" x14ac:dyDescent="0.15">
      <c r="A384" s="214" t="s">
        <v>1517</v>
      </c>
      <c r="B384" s="253" t="s">
        <v>1518</v>
      </c>
      <c r="C384" s="254" t="s">
        <v>0</v>
      </c>
      <c r="D384" s="255" t="s">
        <v>766</v>
      </c>
      <c r="E384" s="205" t="str">
        <f t="shared" si="5"/>
        <v>シングルエッジＴ３０　出隅Ｂ　Ｔ－</v>
      </c>
    </row>
    <row r="385" spans="1:5" ht="12.75" customHeight="1" x14ac:dyDescent="0.15">
      <c r="A385" s="206" t="s">
        <v>1519</v>
      </c>
      <c r="B385" s="252" t="s">
        <v>1520</v>
      </c>
      <c r="C385" s="249" t="s">
        <v>1456</v>
      </c>
      <c r="D385" s="249" t="s">
        <v>766</v>
      </c>
      <c r="E385" s="205" t="str">
        <f t="shared" si="5"/>
        <v>シングルドリッパーＴ３５　出隅Ａ</v>
      </c>
    </row>
    <row r="386" spans="1:5" ht="12.75" customHeight="1" x14ac:dyDescent="0.15">
      <c r="A386" s="206" t="s">
        <v>1521</v>
      </c>
      <c r="B386" s="207" t="s">
        <v>1522</v>
      </c>
      <c r="C386" s="252" t="s">
        <v>1456</v>
      </c>
      <c r="D386" s="206" t="s">
        <v>766</v>
      </c>
      <c r="E386" s="205" t="str">
        <f t="shared" si="5"/>
        <v>シングルドリッパーＴ３５　出隅Ａ　Ｔ－</v>
      </c>
    </row>
    <row r="387" spans="1:5" ht="12.75" customHeight="1" x14ac:dyDescent="0.15">
      <c r="A387" s="206" t="s">
        <v>1523</v>
      </c>
      <c r="B387" s="207" t="s">
        <v>1524</v>
      </c>
      <c r="C387" s="206" t="s">
        <v>1456</v>
      </c>
      <c r="D387" s="206" t="s">
        <v>766</v>
      </c>
      <c r="E387" s="205" t="str">
        <f t="shared" ref="E387:E450" si="6">DBCS(B387)</f>
        <v>シングルエッッジＴ３５　出隅Ａ</v>
      </c>
    </row>
    <row r="388" spans="1:5" ht="12.75" customHeight="1" x14ac:dyDescent="0.15">
      <c r="A388" s="206" t="s">
        <v>1525</v>
      </c>
      <c r="B388" s="207" t="s">
        <v>1526</v>
      </c>
      <c r="C388" s="206" t="s">
        <v>1456</v>
      </c>
      <c r="D388" s="206" t="s">
        <v>766</v>
      </c>
      <c r="E388" s="205" t="str">
        <f t="shared" si="6"/>
        <v>シングルエッジＴ３５　出隅Ａ　Ｔ－</v>
      </c>
    </row>
    <row r="389" spans="1:5" ht="12.75" customHeight="1" x14ac:dyDescent="0.15">
      <c r="A389" s="206" t="s">
        <v>1527</v>
      </c>
      <c r="B389" s="207" t="s">
        <v>1528</v>
      </c>
      <c r="C389" s="206" t="s">
        <v>0</v>
      </c>
      <c r="D389" s="206" t="s">
        <v>766</v>
      </c>
      <c r="E389" s="205" t="str">
        <f t="shared" si="6"/>
        <v>シングルドリッパーＴ３５　出隅Ｂ</v>
      </c>
    </row>
    <row r="390" spans="1:5" ht="12.75" customHeight="1" x14ac:dyDescent="0.15">
      <c r="A390" s="206" t="s">
        <v>1529</v>
      </c>
      <c r="B390" s="207" t="s">
        <v>1530</v>
      </c>
      <c r="C390" s="206" t="s">
        <v>0</v>
      </c>
      <c r="D390" s="206" t="s">
        <v>766</v>
      </c>
      <c r="E390" s="205" t="str">
        <f t="shared" si="6"/>
        <v>シングルドリッパーＴ３５　出隅Ｂ　　Ｔ－</v>
      </c>
    </row>
    <row r="391" spans="1:5" ht="12.75" customHeight="1" x14ac:dyDescent="0.15">
      <c r="A391" s="206" t="s">
        <v>1531</v>
      </c>
      <c r="B391" s="207" t="s">
        <v>1532</v>
      </c>
      <c r="C391" s="206" t="s">
        <v>0</v>
      </c>
      <c r="D391" s="206" t="s">
        <v>766</v>
      </c>
      <c r="E391" s="205" t="str">
        <f t="shared" si="6"/>
        <v>シングルエッジＴ３５　出隅Ｂ</v>
      </c>
    </row>
    <row r="392" spans="1:5" ht="12.75" customHeight="1" x14ac:dyDescent="0.15">
      <c r="A392" s="206" t="s">
        <v>1533</v>
      </c>
      <c r="B392" s="207" t="s">
        <v>1534</v>
      </c>
      <c r="C392" s="206" t="s">
        <v>0</v>
      </c>
      <c r="D392" s="206" t="s">
        <v>766</v>
      </c>
      <c r="E392" s="205" t="str">
        <f t="shared" si="6"/>
        <v>シングルエッジＴ３５　出隅Ｂ　Ｔ－</v>
      </c>
    </row>
    <row r="393" spans="1:5" ht="12.75" customHeight="1" x14ac:dyDescent="0.15">
      <c r="A393" s="206" t="s">
        <v>1535</v>
      </c>
      <c r="B393" s="207" t="s">
        <v>1536</v>
      </c>
      <c r="C393" s="206" t="s">
        <v>0</v>
      </c>
      <c r="D393" s="206" t="s">
        <v>766</v>
      </c>
      <c r="E393" s="205" t="str">
        <f t="shared" si="6"/>
        <v>シングルドリッパーＴ３５　入隅Ａ</v>
      </c>
    </row>
    <row r="394" spans="1:5" ht="12.75" customHeight="1" x14ac:dyDescent="0.15">
      <c r="A394" s="206" t="s">
        <v>1537</v>
      </c>
      <c r="B394" s="207" t="s">
        <v>1538</v>
      </c>
      <c r="C394" s="206" t="s">
        <v>0</v>
      </c>
      <c r="D394" s="206" t="s">
        <v>766</v>
      </c>
      <c r="E394" s="205" t="str">
        <f t="shared" si="6"/>
        <v>シングルドリッパーＴ３５　入隅Ａ　Ｔ－</v>
      </c>
    </row>
    <row r="395" spans="1:5" ht="12.75" customHeight="1" x14ac:dyDescent="0.15">
      <c r="A395" s="206" t="s">
        <v>1539</v>
      </c>
      <c r="B395" s="207" t="s">
        <v>1540</v>
      </c>
      <c r="C395" s="210" t="s">
        <v>0</v>
      </c>
      <c r="D395" s="206" t="s">
        <v>766</v>
      </c>
      <c r="E395" s="205" t="str">
        <f t="shared" si="6"/>
        <v>シングルエッジＴ３５　入隅Ａ</v>
      </c>
    </row>
    <row r="396" spans="1:5" ht="12.75" customHeight="1" x14ac:dyDescent="0.15">
      <c r="A396" s="206" t="s">
        <v>1541</v>
      </c>
      <c r="B396" s="207" t="s">
        <v>1542</v>
      </c>
      <c r="C396" s="210" t="s">
        <v>0</v>
      </c>
      <c r="D396" s="206" t="s">
        <v>766</v>
      </c>
      <c r="E396" s="205" t="str">
        <f t="shared" si="6"/>
        <v>シングルエッジＴ３５　入隅Ａ　Ｔ－</v>
      </c>
    </row>
    <row r="397" spans="1:5" ht="12.75" customHeight="1" x14ac:dyDescent="0.15">
      <c r="A397" s="206" t="s">
        <v>1543</v>
      </c>
      <c r="B397" s="207" t="s">
        <v>1544</v>
      </c>
      <c r="C397" s="210" t="s">
        <v>0</v>
      </c>
      <c r="D397" s="206" t="s">
        <v>766</v>
      </c>
      <c r="E397" s="205" t="str">
        <f t="shared" si="6"/>
        <v>シングルドリッパーＴ３５　入隅Ｂ</v>
      </c>
    </row>
    <row r="398" spans="1:5" ht="12.75" customHeight="1" x14ac:dyDescent="0.15">
      <c r="A398" s="206" t="s">
        <v>1545</v>
      </c>
      <c r="B398" s="207" t="s">
        <v>1546</v>
      </c>
      <c r="C398" s="210" t="s">
        <v>0</v>
      </c>
      <c r="D398" s="206" t="s">
        <v>766</v>
      </c>
      <c r="E398" s="205" t="str">
        <f t="shared" si="6"/>
        <v>シングルドリッパーＴ３５　入隅Ｂ　Ｔ－</v>
      </c>
    </row>
    <row r="399" spans="1:5" ht="12.75" customHeight="1" x14ac:dyDescent="0.15">
      <c r="A399" s="206" t="s">
        <v>1547</v>
      </c>
      <c r="B399" s="207" t="s">
        <v>1548</v>
      </c>
      <c r="C399" s="210" t="s">
        <v>0</v>
      </c>
      <c r="D399" s="206" t="s">
        <v>766</v>
      </c>
      <c r="E399" s="205" t="str">
        <f t="shared" si="6"/>
        <v>シングルエッジＴ３５　入隅Ｂ</v>
      </c>
    </row>
    <row r="400" spans="1:5" ht="12.75" customHeight="1" x14ac:dyDescent="0.15">
      <c r="A400" s="206" t="s">
        <v>1549</v>
      </c>
      <c r="B400" s="207" t="s">
        <v>1550</v>
      </c>
      <c r="C400" s="210" t="s">
        <v>0</v>
      </c>
      <c r="D400" s="206" t="s">
        <v>766</v>
      </c>
      <c r="E400" s="205" t="str">
        <f t="shared" si="6"/>
        <v>シングルエッジＴ３５　入隅Ｂ　Ｔ－</v>
      </c>
    </row>
    <row r="401" spans="1:5" ht="12.75" customHeight="1" x14ac:dyDescent="0.15">
      <c r="A401" s="206" t="s">
        <v>1551</v>
      </c>
      <c r="B401" s="207" t="s">
        <v>1552</v>
      </c>
      <c r="C401" s="206" t="s">
        <v>1456</v>
      </c>
      <c r="D401" s="206" t="s">
        <v>766</v>
      </c>
      <c r="E401" s="205" t="str">
        <f t="shared" si="6"/>
        <v>シングルドリッパーＴ５０　出隅Ａ</v>
      </c>
    </row>
    <row r="402" spans="1:5" ht="12.75" customHeight="1" x14ac:dyDescent="0.15">
      <c r="A402" s="206" t="s">
        <v>1553</v>
      </c>
      <c r="B402" s="207" t="s">
        <v>1554</v>
      </c>
      <c r="C402" s="207" t="s">
        <v>1456</v>
      </c>
      <c r="D402" s="206" t="s">
        <v>766</v>
      </c>
      <c r="E402" s="205" t="str">
        <f t="shared" si="6"/>
        <v>シングルドリッパーＴ５０　出隅Ａ　Ｔ－</v>
      </c>
    </row>
    <row r="403" spans="1:5" ht="12.75" customHeight="1" x14ac:dyDescent="0.15">
      <c r="A403" s="206" t="s">
        <v>1555</v>
      </c>
      <c r="B403" s="207" t="s">
        <v>1556</v>
      </c>
      <c r="C403" s="206" t="s">
        <v>1456</v>
      </c>
      <c r="D403" s="206" t="s">
        <v>766</v>
      </c>
      <c r="E403" s="205" t="str">
        <f t="shared" si="6"/>
        <v>シングルエッジＴ５０　出隅Ａ</v>
      </c>
    </row>
    <row r="404" spans="1:5" ht="12.75" customHeight="1" x14ac:dyDescent="0.15">
      <c r="A404" s="206" t="s">
        <v>1557</v>
      </c>
      <c r="B404" s="207" t="s">
        <v>1558</v>
      </c>
      <c r="C404" s="206" t="s">
        <v>1456</v>
      </c>
      <c r="D404" s="206" t="s">
        <v>766</v>
      </c>
      <c r="E404" s="205" t="str">
        <f t="shared" si="6"/>
        <v>シングルエッジＴ５０　出隅Ａ　Ｔ－</v>
      </c>
    </row>
    <row r="405" spans="1:5" ht="12.75" customHeight="1" x14ac:dyDescent="0.15">
      <c r="A405" s="206" t="s">
        <v>1559</v>
      </c>
      <c r="B405" s="207" t="s">
        <v>1560</v>
      </c>
      <c r="C405" s="206" t="s">
        <v>0</v>
      </c>
      <c r="D405" s="206" t="s">
        <v>766</v>
      </c>
      <c r="E405" s="205" t="str">
        <f t="shared" si="6"/>
        <v>シングルドリッパーＴ５０　出隅Ｂ</v>
      </c>
    </row>
    <row r="406" spans="1:5" ht="12.75" customHeight="1" x14ac:dyDescent="0.15">
      <c r="A406" s="206" t="s">
        <v>1561</v>
      </c>
      <c r="B406" s="245" t="s">
        <v>1562</v>
      </c>
      <c r="C406" s="221" t="s">
        <v>0</v>
      </c>
      <c r="D406" s="221" t="s">
        <v>766</v>
      </c>
      <c r="E406" s="205" t="str">
        <f t="shared" si="6"/>
        <v>シングルドリッパーＴ５０　出隅Ｂ　Ｔ－</v>
      </c>
    </row>
    <row r="407" spans="1:5" ht="12.75" customHeight="1" x14ac:dyDescent="0.15">
      <c r="A407" s="206" t="s">
        <v>1563</v>
      </c>
      <c r="B407" s="207" t="s">
        <v>1564</v>
      </c>
      <c r="C407" s="206" t="s">
        <v>0</v>
      </c>
      <c r="D407" s="206" t="s">
        <v>766</v>
      </c>
      <c r="E407" s="205" t="str">
        <f t="shared" si="6"/>
        <v>シングルエッジＴ５０　出隅Ｂ</v>
      </c>
    </row>
    <row r="408" spans="1:5" ht="12.75" customHeight="1" x14ac:dyDescent="0.15">
      <c r="A408" s="206" t="s">
        <v>1565</v>
      </c>
      <c r="B408" s="207" t="s">
        <v>1566</v>
      </c>
      <c r="C408" s="206" t="s">
        <v>0</v>
      </c>
      <c r="D408" s="206" t="s">
        <v>766</v>
      </c>
      <c r="E408" s="205" t="str">
        <f t="shared" si="6"/>
        <v>シングルエッジＴ５０　出隅Ｂ　Ｔ－</v>
      </c>
    </row>
    <row r="409" spans="1:5" ht="12.75" customHeight="1" x14ac:dyDescent="0.15">
      <c r="A409" s="206" t="s">
        <v>1567</v>
      </c>
      <c r="B409" s="207" t="s">
        <v>1568</v>
      </c>
      <c r="C409" s="206" t="s">
        <v>0</v>
      </c>
      <c r="D409" s="206" t="s">
        <v>766</v>
      </c>
      <c r="E409" s="205" t="str">
        <f t="shared" si="6"/>
        <v>シングルドリッパーＴ５０　入隅Ａ</v>
      </c>
    </row>
    <row r="410" spans="1:5" ht="12.75" customHeight="1" x14ac:dyDescent="0.15">
      <c r="A410" s="206" t="s">
        <v>1569</v>
      </c>
      <c r="B410" s="207" t="s">
        <v>1570</v>
      </c>
      <c r="C410" s="206" t="s">
        <v>0</v>
      </c>
      <c r="D410" s="206" t="s">
        <v>766</v>
      </c>
      <c r="E410" s="205" t="str">
        <f t="shared" si="6"/>
        <v>シングルドリッパーＴ５０　入隅Ａ　Ｔ－</v>
      </c>
    </row>
    <row r="411" spans="1:5" ht="12.75" customHeight="1" x14ac:dyDescent="0.15">
      <c r="A411" s="206" t="s">
        <v>1571</v>
      </c>
      <c r="B411" s="207" t="s">
        <v>1572</v>
      </c>
      <c r="C411" s="206" t="s">
        <v>0</v>
      </c>
      <c r="D411" s="206" t="s">
        <v>766</v>
      </c>
      <c r="E411" s="205" t="str">
        <f t="shared" si="6"/>
        <v>シングルエッジＴ５０　入隅Ａ</v>
      </c>
    </row>
    <row r="412" spans="1:5" ht="12.75" customHeight="1" x14ac:dyDescent="0.15">
      <c r="A412" s="206" t="s">
        <v>1573</v>
      </c>
      <c r="B412" s="207" t="s">
        <v>1574</v>
      </c>
      <c r="C412" s="206" t="s">
        <v>0</v>
      </c>
      <c r="D412" s="206" t="s">
        <v>766</v>
      </c>
      <c r="E412" s="205" t="str">
        <f t="shared" si="6"/>
        <v>シングルエッジＴ５０　入隅Ａ　Ｔ－</v>
      </c>
    </row>
    <row r="413" spans="1:5" ht="12.75" customHeight="1" x14ac:dyDescent="0.15">
      <c r="A413" s="206" t="s">
        <v>1575</v>
      </c>
      <c r="B413" s="207" t="s">
        <v>1576</v>
      </c>
      <c r="C413" s="206" t="s">
        <v>0</v>
      </c>
      <c r="D413" s="206" t="s">
        <v>766</v>
      </c>
      <c r="E413" s="205" t="str">
        <f t="shared" si="6"/>
        <v>シングルドリッパーＴ５０　入隅Ｂ</v>
      </c>
    </row>
    <row r="414" spans="1:5" ht="12.75" customHeight="1" x14ac:dyDescent="0.15">
      <c r="A414" s="206" t="s">
        <v>1577</v>
      </c>
      <c r="B414" s="207" t="s">
        <v>1578</v>
      </c>
      <c r="C414" s="206" t="s">
        <v>0</v>
      </c>
      <c r="D414" s="206" t="s">
        <v>766</v>
      </c>
      <c r="E414" s="205" t="str">
        <f t="shared" si="6"/>
        <v>シングルドリッパーＴ５０　入隅Ｂ　Ｔ－</v>
      </c>
    </row>
    <row r="415" spans="1:5" ht="12.75" customHeight="1" x14ac:dyDescent="0.15">
      <c r="A415" s="206" t="s">
        <v>1579</v>
      </c>
      <c r="B415" s="207" t="s">
        <v>1580</v>
      </c>
      <c r="C415" s="206" t="s">
        <v>0</v>
      </c>
      <c r="D415" s="206" t="s">
        <v>766</v>
      </c>
      <c r="E415" s="205" t="str">
        <f t="shared" si="6"/>
        <v>シングルエッジＴ５０　入隅Ｂ</v>
      </c>
    </row>
    <row r="416" spans="1:5" ht="12.75" customHeight="1" x14ac:dyDescent="0.15">
      <c r="A416" s="206" t="s">
        <v>1581</v>
      </c>
      <c r="B416" s="207" t="s">
        <v>1582</v>
      </c>
      <c r="C416" s="206" t="s">
        <v>0</v>
      </c>
      <c r="D416" s="206" t="s">
        <v>766</v>
      </c>
      <c r="E416" s="205" t="str">
        <f t="shared" si="6"/>
        <v>シングルエッジＴ５０　入隅Ｂ　Ｔ－</v>
      </c>
    </row>
    <row r="417" spans="1:5" ht="12.75" customHeight="1" x14ac:dyDescent="0.15">
      <c r="A417" s="206" t="s">
        <v>1583</v>
      </c>
      <c r="B417" s="207" t="s">
        <v>1584</v>
      </c>
      <c r="C417" s="206" t="s">
        <v>1456</v>
      </c>
      <c r="D417" s="206" t="s">
        <v>766</v>
      </c>
      <c r="E417" s="205" t="str">
        <f t="shared" si="6"/>
        <v>シングルドリッパーＫ　出隅Ａ</v>
      </c>
    </row>
    <row r="418" spans="1:5" ht="12.75" customHeight="1" x14ac:dyDescent="0.15">
      <c r="A418" s="206" t="s">
        <v>1585</v>
      </c>
      <c r="B418" s="207" t="s">
        <v>1586</v>
      </c>
      <c r="C418" s="207" t="s">
        <v>1456</v>
      </c>
      <c r="D418" s="206" t="s">
        <v>766</v>
      </c>
      <c r="E418" s="205" t="str">
        <f t="shared" si="6"/>
        <v>シングルドリッパーＫ　出隅Ａ　Ｔ－</v>
      </c>
    </row>
    <row r="419" spans="1:5" ht="12.75" customHeight="1" x14ac:dyDescent="0.15">
      <c r="A419" s="206" t="s">
        <v>1587</v>
      </c>
      <c r="B419" s="207" t="s">
        <v>1588</v>
      </c>
      <c r="C419" s="206" t="s">
        <v>1456</v>
      </c>
      <c r="D419" s="206" t="s">
        <v>766</v>
      </c>
      <c r="E419" s="205" t="str">
        <f t="shared" si="6"/>
        <v>シングルエッジＳ　出隅Ａ　</v>
      </c>
    </row>
    <row r="420" spans="1:5" ht="12.75" customHeight="1" x14ac:dyDescent="0.15">
      <c r="A420" s="206" t="s">
        <v>1589</v>
      </c>
      <c r="B420" s="207" t="s">
        <v>1590</v>
      </c>
      <c r="C420" s="206" t="s">
        <v>1456</v>
      </c>
      <c r="D420" s="206" t="s">
        <v>766</v>
      </c>
      <c r="E420" s="205" t="str">
        <f t="shared" si="6"/>
        <v>シングルエッジＳ　出隅Ａ　Ｔ－</v>
      </c>
    </row>
    <row r="421" spans="1:5" ht="12.75" customHeight="1" x14ac:dyDescent="0.15">
      <c r="A421" s="206" t="s">
        <v>1591</v>
      </c>
      <c r="B421" s="207" t="s">
        <v>1592</v>
      </c>
      <c r="C421" s="206" t="s">
        <v>0</v>
      </c>
      <c r="D421" s="206" t="s">
        <v>766</v>
      </c>
      <c r="E421" s="205" t="str">
        <f t="shared" si="6"/>
        <v>シングルドリッパーＫ　出隅Ｂ</v>
      </c>
    </row>
    <row r="422" spans="1:5" ht="12.75" customHeight="1" x14ac:dyDescent="0.15">
      <c r="A422" s="206" t="s">
        <v>1593</v>
      </c>
      <c r="B422" s="207" t="s">
        <v>1594</v>
      </c>
      <c r="C422" s="206" t="s">
        <v>0</v>
      </c>
      <c r="D422" s="206" t="s">
        <v>766</v>
      </c>
      <c r="E422" s="205" t="str">
        <f t="shared" si="6"/>
        <v>シングルドリッパーＫ　出隅Ｂ　Ｔ－</v>
      </c>
    </row>
    <row r="423" spans="1:5" ht="12.75" customHeight="1" x14ac:dyDescent="0.15">
      <c r="A423" s="206" t="s">
        <v>1595</v>
      </c>
      <c r="B423" s="207" t="s">
        <v>1596</v>
      </c>
      <c r="C423" s="206" t="s">
        <v>0</v>
      </c>
      <c r="D423" s="206" t="s">
        <v>766</v>
      </c>
      <c r="E423" s="205" t="str">
        <f t="shared" si="6"/>
        <v>シングルエッジＳ　出隅Ｂ</v>
      </c>
    </row>
    <row r="424" spans="1:5" ht="12.75" customHeight="1" x14ac:dyDescent="0.15">
      <c r="A424" s="206" t="s">
        <v>1597</v>
      </c>
      <c r="B424" s="207" t="s">
        <v>1598</v>
      </c>
      <c r="C424" s="206" t="s">
        <v>0</v>
      </c>
      <c r="D424" s="206" t="s">
        <v>766</v>
      </c>
      <c r="E424" s="205" t="str">
        <f t="shared" si="6"/>
        <v>シングルエッジＳ　出隅Ｂ　Ｔ－</v>
      </c>
    </row>
    <row r="425" spans="1:5" ht="12.75" customHeight="1" x14ac:dyDescent="0.15">
      <c r="A425" s="206" t="s">
        <v>1599</v>
      </c>
      <c r="B425" s="207" t="s">
        <v>1600</v>
      </c>
      <c r="C425" s="206" t="s">
        <v>0</v>
      </c>
      <c r="D425" s="206" t="s">
        <v>766</v>
      </c>
      <c r="E425" s="205" t="str">
        <f t="shared" si="6"/>
        <v>シングルドリッパーＫ　入隅Ａ</v>
      </c>
    </row>
    <row r="426" spans="1:5" ht="12.75" customHeight="1" x14ac:dyDescent="0.15">
      <c r="A426" s="206" t="s">
        <v>1601</v>
      </c>
      <c r="B426" s="207" t="s">
        <v>1602</v>
      </c>
      <c r="C426" s="206" t="s">
        <v>0</v>
      </c>
      <c r="D426" s="206" t="s">
        <v>766</v>
      </c>
      <c r="E426" s="205" t="str">
        <f t="shared" si="6"/>
        <v>シングルドリッパーＫ　入隅Ａ　Ｔ－</v>
      </c>
    </row>
    <row r="427" spans="1:5" ht="12.75" customHeight="1" x14ac:dyDescent="0.15">
      <c r="A427" s="206" t="s">
        <v>1603</v>
      </c>
      <c r="B427" s="207" t="s">
        <v>1604</v>
      </c>
      <c r="C427" s="206" t="s">
        <v>0</v>
      </c>
      <c r="D427" s="206" t="s">
        <v>766</v>
      </c>
      <c r="E427" s="205" t="str">
        <f t="shared" si="6"/>
        <v>シングルエッジＳ　入隅Ａ</v>
      </c>
    </row>
    <row r="428" spans="1:5" ht="12.75" customHeight="1" x14ac:dyDescent="0.15">
      <c r="A428" s="206" t="s">
        <v>1605</v>
      </c>
      <c r="B428" s="207" t="s">
        <v>1606</v>
      </c>
      <c r="C428" s="206" t="s">
        <v>0</v>
      </c>
      <c r="D428" s="206" t="s">
        <v>766</v>
      </c>
      <c r="E428" s="205" t="str">
        <f t="shared" si="6"/>
        <v>シングルエッジＳ　入隅Ａ　Ｔ－</v>
      </c>
    </row>
    <row r="429" spans="1:5" ht="12.75" customHeight="1" x14ac:dyDescent="0.15">
      <c r="A429" s="206" t="s">
        <v>1607</v>
      </c>
      <c r="B429" s="207" t="s">
        <v>1608</v>
      </c>
      <c r="C429" s="206" t="s">
        <v>0</v>
      </c>
      <c r="D429" s="206" t="s">
        <v>766</v>
      </c>
      <c r="E429" s="205" t="str">
        <f t="shared" si="6"/>
        <v>シングルドリッパーＫ　入隅Ｂ</v>
      </c>
    </row>
    <row r="430" spans="1:5" ht="12.75" customHeight="1" x14ac:dyDescent="0.15">
      <c r="A430" s="206" t="s">
        <v>1609</v>
      </c>
      <c r="B430" s="207" t="s">
        <v>1610</v>
      </c>
      <c r="C430" s="206" t="s">
        <v>0</v>
      </c>
      <c r="D430" s="206" t="s">
        <v>766</v>
      </c>
      <c r="E430" s="205" t="str">
        <f t="shared" si="6"/>
        <v>シングルドリッパーＫ　入隅Ｂ　Ｔ－</v>
      </c>
    </row>
    <row r="431" spans="1:5" ht="12.75" customHeight="1" x14ac:dyDescent="0.15">
      <c r="A431" s="206" t="s">
        <v>1611</v>
      </c>
      <c r="B431" s="207" t="s">
        <v>1612</v>
      </c>
      <c r="C431" s="206" t="s">
        <v>0</v>
      </c>
      <c r="D431" s="206" t="s">
        <v>766</v>
      </c>
      <c r="E431" s="205" t="str">
        <f t="shared" si="6"/>
        <v>シングルエッジＳ　入隅Ｂ</v>
      </c>
    </row>
    <row r="432" spans="1:5" ht="12.75" customHeight="1" x14ac:dyDescent="0.15">
      <c r="A432" s="206" t="s">
        <v>1613</v>
      </c>
      <c r="B432" s="207" t="s">
        <v>1614</v>
      </c>
      <c r="C432" s="206" t="s">
        <v>0</v>
      </c>
      <c r="D432" s="206" t="s">
        <v>766</v>
      </c>
      <c r="E432" s="205" t="str">
        <f t="shared" si="6"/>
        <v>シングルエッジＳ　入隅Ｂ　Ｔ－</v>
      </c>
    </row>
    <row r="433" spans="1:5" ht="12.75" customHeight="1" x14ac:dyDescent="0.15">
      <c r="A433" s="206" t="s">
        <v>1615</v>
      </c>
      <c r="B433" s="207" t="s">
        <v>1616</v>
      </c>
      <c r="C433" s="206" t="s">
        <v>1456</v>
      </c>
      <c r="D433" s="206" t="s">
        <v>766</v>
      </c>
      <c r="E433" s="205" t="str">
        <f t="shared" si="6"/>
        <v>シングルドリッパーＳ　出隅Ａ</v>
      </c>
    </row>
    <row r="434" spans="1:5" ht="12.75" customHeight="1" x14ac:dyDescent="0.15">
      <c r="A434" s="206" t="s">
        <v>1617</v>
      </c>
      <c r="B434" s="207" t="s">
        <v>1618</v>
      </c>
      <c r="C434" s="207" t="s">
        <v>1456</v>
      </c>
      <c r="D434" s="206" t="s">
        <v>766</v>
      </c>
      <c r="E434" s="205" t="str">
        <f t="shared" si="6"/>
        <v>シングルドリッパーＳ　出隅Ａ　　Ｔ－</v>
      </c>
    </row>
    <row r="435" spans="1:5" ht="12.75" customHeight="1" x14ac:dyDescent="0.15">
      <c r="A435" s="206" t="s">
        <v>1619</v>
      </c>
      <c r="B435" s="207" t="s">
        <v>1620</v>
      </c>
      <c r="C435" s="206" t="s">
        <v>1456</v>
      </c>
      <c r="D435" s="206" t="s">
        <v>766</v>
      </c>
      <c r="E435" s="205" t="str">
        <f t="shared" si="6"/>
        <v>シングルエッジＳ　出隅Ａ</v>
      </c>
    </row>
    <row r="436" spans="1:5" ht="12.75" customHeight="1" x14ac:dyDescent="0.15">
      <c r="A436" s="206" t="s">
        <v>1621</v>
      </c>
      <c r="B436" s="207" t="s">
        <v>1590</v>
      </c>
      <c r="C436" s="206" t="s">
        <v>1456</v>
      </c>
      <c r="D436" s="206" t="s">
        <v>766</v>
      </c>
      <c r="E436" s="205" t="str">
        <f t="shared" si="6"/>
        <v>シングルエッジＳ　出隅Ａ　Ｔ－</v>
      </c>
    </row>
    <row r="437" spans="1:5" ht="12.75" customHeight="1" x14ac:dyDescent="0.15">
      <c r="A437" s="206" t="s">
        <v>1622</v>
      </c>
      <c r="B437" s="207" t="s">
        <v>1623</v>
      </c>
      <c r="C437" s="206" t="s">
        <v>0</v>
      </c>
      <c r="D437" s="206" t="s">
        <v>766</v>
      </c>
      <c r="E437" s="205" t="str">
        <f t="shared" si="6"/>
        <v>シングルドリッパーＳ　出隅Ｂ</v>
      </c>
    </row>
    <row r="438" spans="1:5" ht="12.75" customHeight="1" x14ac:dyDescent="0.15">
      <c r="A438" s="206" t="s">
        <v>1624</v>
      </c>
      <c r="B438" s="207" t="s">
        <v>1625</v>
      </c>
      <c r="C438" s="206" t="s">
        <v>0</v>
      </c>
      <c r="D438" s="206" t="s">
        <v>766</v>
      </c>
      <c r="E438" s="205" t="str">
        <f t="shared" si="6"/>
        <v>シングルドリッパーＳ　出隅Ｂ　　Ｔ－</v>
      </c>
    </row>
    <row r="439" spans="1:5" ht="12.75" customHeight="1" x14ac:dyDescent="0.15">
      <c r="A439" s="206" t="s">
        <v>1626</v>
      </c>
      <c r="B439" s="207" t="s">
        <v>1596</v>
      </c>
      <c r="C439" s="206" t="s">
        <v>0</v>
      </c>
      <c r="D439" s="206" t="s">
        <v>766</v>
      </c>
      <c r="E439" s="205" t="str">
        <f t="shared" si="6"/>
        <v>シングルエッジＳ　出隅Ｂ</v>
      </c>
    </row>
    <row r="440" spans="1:5" ht="12.75" customHeight="1" x14ac:dyDescent="0.15">
      <c r="A440" s="206" t="s">
        <v>1627</v>
      </c>
      <c r="B440" s="207" t="s">
        <v>1598</v>
      </c>
      <c r="C440" s="206" t="s">
        <v>0</v>
      </c>
      <c r="D440" s="206" t="s">
        <v>766</v>
      </c>
      <c r="E440" s="205" t="str">
        <f t="shared" si="6"/>
        <v>シングルエッジＳ　出隅Ｂ　Ｔ－</v>
      </c>
    </row>
    <row r="441" spans="1:5" ht="12.75" customHeight="1" x14ac:dyDescent="0.15">
      <c r="A441" s="206" t="s">
        <v>1628</v>
      </c>
      <c r="B441" s="207" t="s">
        <v>1629</v>
      </c>
      <c r="C441" s="206" t="s">
        <v>0</v>
      </c>
      <c r="D441" s="206" t="s">
        <v>766</v>
      </c>
      <c r="E441" s="205" t="str">
        <f t="shared" si="6"/>
        <v>シングルドリッパーＳ　入隅Ａ</v>
      </c>
    </row>
    <row r="442" spans="1:5" ht="12.75" customHeight="1" x14ac:dyDescent="0.15">
      <c r="A442" s="206" t="s">
        <v>1630</v>
      </c>
      <c r="B442" s="207" t="s">
        <v>1631</v>
      </c>
      <c r="C442" s="206" t="s">
        <v>0</v>
      </c>
      <c r="D442" s="206" t="s">
        <v>766</v>
      </c>
      <c r="E442" s="205" t="str">
        <f t="shared" si="6"/>
        <v>シングルドリッパーＳ　入隅Ａ　Ｔ－</v>
      </c>
    </row>
    <row r="443" spans="1:5" ht="12.75" customHeight="1" x14ac:dyDescent="0.15">
      <c r="A443" s="206" t="s">
        <v>1632</v>
      </c>
      <c r="B443" s="207" t="s">
        <v>1604</v>
      </c>
      <c r="C443" s="206" t="s">
        <v>0</v>
      </c>
      <c r="D443" s="206" t="s">
        <v>766</v>
      </c>
      <c r="E443" s="205" t="str">
        <f t="shared" si="6"/>
        <v>シングルエッジＳ　入隅Ａ</v>
      </c>
    </row>
    <row r="444" spans="1:5" ht="12.75" customHeight="1" x14ac:dyDescent="0.15">
      <c r="A444" s="206" t="s">
        <v>1633</v>
      </c>
      <c r="B444" s="207" t="s">
        <v>1606</v>
      </c>
      <c r="C444" s="206" t="s">
        <v>0</v>
      </c>
      <c r="D444" s="206" t="s">
        <v>766</v>
      </c>
      <c r="E444" s="205" t="str">
        <f t="shared" si="6"/>
        <v>シングルエッジＳ　入隅Ａ　Ｔ－</v>
      </c>
    </row>
    <row r="445" spans="1:5" ht="12.75" customHeight="1" x14ac:dyDescent="0.15">
      <c r="A445" s="206" t="s">
        <v>1634</v>
      </c>
      <c r="B445" s="207" t="s">
        <v>1635</v>
      </c>
      <c r="C445" s="206" t="s">
        <v>0</v>
      </c>
      <c r="D445" s="206" t="s">
        <v>766</v>
      </c>
      <c r="E445" s="205" t="str">
        <f t="shared" si="6"/>
        <v>シングルドリッパーＳ　入隅Ｂ</v>
      </c>
    </row>
    <row r="446" spans="1:5" ht="12.75" customHeight="1" x14ac:dyDescent="0.15">
      <c r="A446" s="206" t="s">
        <v>1636</v>
      </c>
      <c r="B446" s="207" t="s">
        <v>1637</v>
      </c>
      <c r="C446" s="206" t="s">
        <v>0</v>
      </c>
      <c r="D446" s="206" t="s">
        <v>766</v>
      </c>
      <c r="E446" s="205" t="str">
        <f t="shared" si="6"/>
        <v>シングルドリッパーＳ　入隅Ｂ　Ｔ－</v>
      </c>
    </row>
    <row r="447" spans="1:5" ht="12.75" customHeight="1" x14ac:dyDescent="0.15">
      <c r="A447" s="206" t="s">
        <v>1638</v>
      </c>
      <c r="B447" s="207" t="s">
        <v>1612</v>
      </c>
      <c r="C447" s="206" t="s">
        <v>0</v>
      </c>
      <c r="D447" s="206" t="s">
        <v>766</v>
      </c>
      <c r="E447" s="205" t="str">
        <f t="shared" si="6"/>
        <v>シングルエッジＳ　入隅Ｂ</v>
      </c>
    </row>
    <row r="448" spans="1:5" ht="12.75" customHeight="1" x14ac:dyDescent="0.15">
      <c r="A448" s="206" t="s">
        <v>1639</v>
      </c>
      <c r="B448" s="207" t="s">
        <v>1614</v>
      </c>
      <c r="C448" s="206" t="s">
        <v>0</v>
      </c>
      <c r="D448" s="206" t="s">
        <v>766</v>
      </c>
      <c r="E448" s="205" t="str">
        <f t="shared" si="6"/>
        <v>シングルエッジＳ　入隅Ｂ　Ｔ－</v>
      </c>
    </row>
    <row r="449" spans="1:5" ht="12.75" customHeight="1" x14ac:dyDescent="0.15">
      <c r="A449" s="206" t="s">
        <v>1640</v>
      </c>
      <c r="B449" s="206" t="s">
        <v>1641</v>
      </c>
      <c r="C449" s="206" t="s">
        <v>1642</v>
      </c>
      <c r="D449" s="206" t="s">
        <v>637</v>
      </c>
      <c r="E449" s="205" t="str">
        <f t="shared" si="6"/>
        <v>＃ＳＧディスク</v>
      </c>
    </row>
    <row r="450" spans="1:5" ht="12.75" customHeight="1" x14ac:dyDescent="0.15">
      <c r="A450" s="206" t="s">
        <v>1643</v>
      </c>
      <c r="B450" s="207" t="s">
        <v>1644</v>
      </c>
      <c r="C450" s="206" t="s">
        <v>1645</v>
      </c>
      <c r="D450" s="206" t="s">
        <v>633</v>
      </c>
      <c r="E450" s="205" t="str">
        <f t="shared" si="6"/>
        <v>ＳＰシングルカラー　特殊色</v>
      </c>
    </row>
    <row r="451" spans="1:5" ht="12.75" customHeight="1" x14ac:dyDescent="0.15">
      <c r="A451" s="206" t="s">
        <v>1646</v>
      </c>
      <c r="B451" s="207" t="s">
        <v>1647</v>
      </c>
      <c r="C451" s="206" t="s">
        <v>1428</v>
      </c>
      <c r="D451" s="206" t="s">
        <v>633</v>
      </c>
      <c r="E451" s="205" t="str">
        <f t="shared" ref="E451:E514" si="7">DBCS(B451)</f>
        <v>ＳＰシングルカラー　ロイヤルブラック　ＬＣ－１</v>
      </c>
    </row>
    <row r="452" spans="1:5" ht="12.75" customHeight="1" x14ac:dyDescent="0.15">
      <c r="A452" s="206" t="s">
        <v>1648</v>
      </c>
      <c r="B452" s="207" t="s">
        <v>1649</v>
      </c>
      <c r="C452" s="206" t="s">
        <v>1428</v>
      </c>
      <c r="D452" s="206" t="s">
        <v>633</v>
      </c>
      <c r="E452" s="205" t="str">
        <f t="shared" si="7"/>
        <v>ＳＰシングルカラー　アーバングリーン　ＬＣ－２</v>
      </c>
    </row>
    <row r="453" spans="1:5" ht="12.75" customHeight="1" x14ac:dyDescent="0.15">
      <c r="A453" s="206" t="s">
        <v>1650</v>
      </c>
      <c r="B453" s="207" t="s">
        <v>1651</v>
      </c>
      <c r="C453" s="206" t="s">
        <v>1428</v>
      </c>
      <c r="D453" s="206" t="s">
        <v>633</v>
      </c>
      <c r="E453" s="205" t="str">
        <f t="shared" si="7"/>
        <v>ＳＰシングルカラー　グランレッド　ＬＣ－３００</v>
      </c>
    </row>
    <row r="454" spans="1:5" ht="12.75" customHeight="1" x14ac:dyDescent="0.15">
      <c r="A454" s="206" t="s">
        <v>1652</v>
      </c>
      <c r="B454" s="207" t="s">
        <v>1653</v>
      </c>
      <c r="C454" s="206" t="s">
        <v>1428</v>
      </c>
      <c r="D454" s="206" t="s">
        <v>633</v>
      </c>
      <c r="E454" s="205" t="str">
        <f t="shared" si="7"/>
        <v>ＳＰシングルカラー　メッドレッド　ＬＣ－４</v>
      </c>
    </row>
    <row r="455" spans="1:5" ht="12.75" customHeight="1" x14ac:dyDescent="0.15">
      <c r="A455" s="206" t="s">
        <v>1654</v>
      </c>
      <c r="B455" s="207" t="s">
        <v>1655</v>
      </c>
      <c r="C455" s="206" t="s">
        <v>1428</v>
      </c>
      <c r="D455" s="206" t="s">
        <v>633</v>
      </c>
      <c r="E455" s="205" t="str">
        <f t="shared" si="7"/>
        <v>ＳＰシングルカラー　グランブラウン　ＬＣ－４００</v>
      </c>
    </row>
    <row r="456" spans="1:5" ht="12.75" customHeight="1" x14ac:dyDescent="0.15">
      <c r="A456" s="206" t="s">
        <v>1656</v>
      </c>
      <c r="B456" s="207" t="s">
        <v>1657</v>
      </c>
      <c r="C456" s="206" t="s">
        <v>1428</v>
      </c>
      <c r="D456" s="206" t="s">
        <v>633</v>
      </c>
      <c r="E456" s="205" t="str">
        <f t="shared" si="7"/>
        <v>ＳＰシングルカラー　パイングローブ　Ｓ－１２</v>
      </c>
    </row>
    <row r="457" spans="1:5" ht="12.75" customHeight="1" x14ac:dyDescent="0.15">
      <c r="A457" s="206" t="s">
        <v>1658</v>
      </c>
      <c r="B457" s="207" t="s">
        <v>1659</v>
      </c>
      <c r="C457" s="206" t="s">
        <v>1428</v>
      </c>
      <c r="D457" s="206" t="s">
        <v>633</v>
      </c>
      <c r="E457" s="205" t="str">
        <f t="shared" si="7"/>
        <v>ＳＰシングルカラー　ナチュラルグレー　Ｓ－１８</v>
      </c>
    </row>
    <row r="458" spans="1:5" ht="12.75" customHeight="1" x14ac:dyDescent="0.15">
      <c r="A458" s="206" t="s">
        <v>1660</v>
      </c>
      <c r="B458" s="207" t="s">
        <v>1661</v>
      </c>
      <c r="C458" s="206" t="s">
        <v>1428</v>
      </c>
      <c r="D458" s="206" t="s">
        <v>633</v>
      </c>
      <c r="E458" s="205" t="str">
        <f t="shared" si="7"/>
        <v>ＳＰシングルカラー　ブラックスワン　Ｓ－２００</v>
      </c>
    </row>
    <row r="459" spans="1:5" ht="12.75" customHeight="1" x14ac:dyDescent="0.15">
      <c r="A459" s="206" t="s">
        <v>1662</v>
      </c>
      <c r="B459" s="207" t="s">
        <v>1663</v>
      </c>
      <c r="C459" s="206" t="s">
        <v>1428</v>
      </c>
      <c r="D459" s="206" t="s">
        <v>633</v>
      </c>
      <c r="E459" s="205" t="str">
        <f t="shared" si="7"/>
        <v>ＳＰシングルカラー　メイプルレッド　Ｓ－３０</v>
      </c>
    </row>
    <row r="460" spans="1:5" ht="12.75" customHeight="1" x14ac:dyDescent="0.15">
      <c r="A460" s="206" t="s">
        <v>1664</v>
      </c>
      <c r="B460" s="207" t="s">
        <v>1665</v>
      </c>
      <c r="C460" s="206" t="s">
        <v>1428</v>
      </c>
      <c r="D460" s="206" t="s">
        <v>633</v>
      </c>
      <c r="E460" s="205" t="str">
        <f t="shared" si="7"/>
        <v>ＳＰシングルカラー　コーラルブリック　Ｓ－３１</v>
      </c>
    </row>
    <row r="461" spans="1:5" ht="12.75" customHeight="1" x14ac:dyDescent="0.15">
      <c r="A461" s="206" t="s">
        <v>1666</v>
      </c>
      <c r="B461" s="207" t="s">
        <v>1667</v>
      </c>
      <c r="C461" s="206" t="s">
        <v>1428</v>
      </c>
      <c r="D461" s="206" t="s">
        <v>633</v>
      </c>
      <c r="E461" s="205" t="str">
        <f t="shared" si="7"/>
        <v>ＳＰシングルカラー　パイニーブラウン　Ｓ－３１０</v>
      </c>
    </row>
    <row r="462" spans="1:5" ht="12.75" customHeight="1" x14ac:dyDescent="0.15">
      <c r="A462" s="206" t="s">
        <v>1668</v>
      </c>
      <c r="B462" s="207" t="s">
        <v>1669</v>
      </c>
      <c r="C462" s="206" t="s">
        <v>1428</v>
      </c>
      <c r="D462" s="206" t="s">
        <v>633</v>
      </c>
      <c r="E462" s="205" t="str">
        <f t="shared" si="7"/>
        <v>ＳＰシングルカラー　ブライトグレー　Ｓ－３２０</v>
      </c>
    </row>
    <row r="463" spans="1:5" ht="12.75" customHeight="1" x14ac:dyDescent="0.15">
      <c r="A463" s="206" t="s">
        <v>1670</v>
      </c>
      <c r="B463" s="207" t="s">
        <v>1671</v>
      </c>
      <c r="C463" s="206" t="s">
        <v>1428</v>
      </c>
      <c r="D463" s="206" t="s">
        <v>633</v>
      </c>
      <c r="E463" s="205" t="str">
        <f t="shared" si="7"/>
        <v>ＳＰシングルカラー　クラシックレッド　Ｓ－３３０</v>
      </c>
    </row>
    <row r="464" spans="1:5" ht="12.75" customHeight="1" x14ac:dyDescent="0.15">
      <c r="A464" s="206" t="s">
        <v>1672</v>
      </c>
      <c r="B464" s="207" t="s">
        <v>1673</v>
      </c>
      <c r="C464" s="206" t="s">
        <v>1428</v>
      </c>
      <c r="D464" s="206" t="s">
        <v>633</v>
      </c>
      <c r="E464" s="205" t="str">
        <f t="shared" si="7"/>
        <v>ＳＰシングルカラー　スパニッシュサンド　Ｓ－３４</v>
      </c>
    </row>
    <row r="465" spans="1:5" ht="12.75" customHeight="1" x14ac:dyDescent="0.15">
      <c r="A465" s="206" t="s">
        <v>1674</v>
      </c>
      <c r="B465" s="207" t="s">
        <v>1675</v>
      </c>
      <c r="C465" s="206" t="s">
        <v>1428</v>
      </c>
      <c r="D465" s="206" t="s">
        <v>633</v>
      </c>
      <c r="E465" s="205" t="str">
        <f t="shared" si="7"/>
        <v>ＳＰシングルカラー　リッチブラウン　Ｓ－４０１</v>
      </c>
    </row>
    <row r="466" spans="1:5" ht="12.75" customHeight="1" x14ac:dyDescent="0.15">
      <c r="A466" s="206" t="s">
        <v>1676</v>
      </c>
      <c r="B466" s="207" t="s">
        <v>1677</v>
      </c>
      <c r="C466" s="206" t="s">
        <v>1428</v>
      </c>
      <c r="D466" s="206" t="s">
        <v>633</v>
      </c>
      <c r="E466" s="205" t="str">
        <f t="shared" si="7"/>
        <v>ＳＰシングルカラー　ディープルビー　Ｓ－４０２</v>
      </c>
    </row>
    <row r="467" spans="1:5" ht="12.75" customHeight="1" x14ac:dyDescent="0.15">
      <c r="A467" s="206" t="s">
        <v>1678</v>
      </c>
      <c r="B467" s="207" t="s">
        <v>1679</v>
      </c>
      <c r="C467" s="206" t="s">
        <v>1428</v>
      </c>
      <c r="D467" s="206" t="s">
        <v>633</v>
      </c>
      <c r="E467" s="205" t="str">
        <f t="shared" si="7"/>
        <v>ＳＰシングルカラー　モカブラウン　Ｓ－４４</v>
      </c>
    </row>
    <row r="468" spans="1:5" ht="12.75" customHeight="1" x14ac:dyDescent="0.15">
      <c r="A468" s="206" t="s">
        <v>1680</v>
      </c>
      <c r="B468" s="207" t="s">
        <v>1681</v>
      </c>
      <c r="C468" s="206" t="s">
        <v>1428</v>
      </c>
      <c r="D468" s="206" t="s">
        <v>633</v>
      </c>
      <c r="E468" s="205" t="str">
        <f t="shared" si="7"/>
        <v>ＳＰシングルカラー　シルキーグレー　Ｓ－５０１</v>
      </c>
    </row>
    <row r="469" spans="1:5" ht="12.75" customHeight="1" x14ac:dyDescent="0.15">
      <c r="A469" s="206" t="s">
        <v>1682</v>
      </c>
      <c r="B469" s="207" t="s">
        <v>1683</v>
      </c>
      <c r="C469" s="206" t="s">
        <v>1428</v>
      </c>
      <c r="D469" s="206" t="s">
        <v>633</v>
      </c>
      <c r="E469" s="205" t="str">
        <f t="shared" si="7"/>
        <v>ＳＰシングルカラー　カシスブラウン　Ｓ－５０２</v>
      </c>
    </row>
    <row r="470" spans="1:5" ht="12.75" customHeight="1" x14ac:dyDescent="0.15">
      <c r="A470" s="206" t="s">
        <v>1684</v>
      </c>
      <c r="B470" s="207" t="s">
        <v>1685</v>
      </c>
      <c r="C470" s="206" t="s">
        <v>1428</v>
      </c>
      <c r="D470" s="206" t="s">
        <v>633</v>
      </c>
      <c r="E470" s="205" t="str">
        <f t="shared" si="7"/>
        <v>ＳＰシングルカラー　オリエンタルチーク　Ｓ－５０３</v>
      </c>
    </row>
    <row r="471" spans="1:5" ht="12.75" customHeight="1" x14ac:dyDescent="0.15">
      <c r="A471" s="206" t="s">
        <v>1686</v>
      </c>
      <c r="B471" s="207" t="s">
        <v>1687</v>
      </c>
      <c r="C471" s="210" t="s">
        <v>1428</v>
      </c>
      <c r="D471" s="206" t="s">
        <v>633</v>
      </c>
      <c r="E471" s="205" t="str">
        <f t="shared" si="7"/>
        <v>ＳＰシングルカラー　キャメルイエロー　Ｓ－５０４</v>
      </c>
    </row>
    <row r="472" spans="1:5" ht="12.75" customHeight="1" x14ac:dyDescent="0.15">
      <c r="A472" s="206" t="s">
        <v>1688</v>
      </c>
      <c r="B472" s="207" t="s">
        <v>1689</v>
      </c>
      <c r="C472" s="210" t="s">
        <v>1428</v>
      </c>
      <c r="D472" s="206" t="s">
        <v>633</v>
      </c>
      <c r="E472" s="205" t="str">
        <f t="shared" si="7"/>
        <v>ＳＰシングルカラー　ハイブリッドホワイト　Ｓ－５０５</v>
      </c>
    </row>
    <row r="473" spans="1:5" ht="12.75" customHeight="1" x14ac:dyDescent="0.15">
      <c r="A473" s="206" t="s">
        <v>1690</v>
      </c>
      <c r="B473" s="207" t="s">
        <v>1691</v>
      </c>
      <c r="C473" s="206" t="s">
        <v>1428</v>
      </c>
      <c r="D473" s="206" t="s">
        <v>633</v>
      </c>
      <c r="E473" s="205" t="str">
        <f t="shared" si="7"/>
        <v>ＳＰシングルカラー　アンティークグリーン　Ｓ－８</v>
      </c>
    </row>
    <row r="474" spans="1:5" ht="12.75" customHeight="1" x14ac:dyDescent="0.15">
      <c r="A474" s="206" t="s">
        <v>1692</v>
      </c>
      <c r="B474" s="206" t="s">
        <v>1693</v>
      </c>
      <c r="C474" s="210" t="s">
        <v>1694</v>
      </c>
      <c r="D474" s="206" t="s">
        <v>633</v>
      </c>
      <c r="E474" s="205" t="str">
        <f t="shared" si="7"/>
        <v>＃ＳＰプロテクションコート</v>
      </c>
    </row>
    <row r="475" spans="1:5" ht="12.75" customHeight="1" x14ac:dyDescent="0.15">
      <c r="A475" s="206" t="s">
        <v>1695</v>
      </c>
      <c r="B475" s="207" t="s">
        <v>1696</v>
      </c>
      <c r="C475" s="210" t="s">
        <v>1697</v>
      </c>
      <c r="D475" s="206" t="s">
        <v>680</v>
      </c>
      <c r="E475" s="205" t="str">
        <f t="shared" si="7"/>
        <v>ＳＰマルチカラー３１ｋｇセット　特殊色</v>
      </c>
    </row>
    <row r="476" spans="1:5" ht="12.75" customHeight="1" x14ac:dyDescent="0.15">
      <c r="A476" s="206" t="s">
        <v>1698</v>
      </c>
      <c r="B476" s="207" t="s">
        <v>1699</v>
      </c>
      <c r="C476" s="207" t="s">
        <v>1697</v>
      </c>
      <c r="D476" s="206" t="s">
        <v>680</v>
      </c>
      <c r="E476" s="205" t="str">
        <f t="shared" si="7"/>
        <v>ＳＰマルチカラー３１ｋｇセット　バリキャプ用グレー</v>
      </c>
    </row>
    <row r="477" spans="1:5" ht="12.75" customHeight="1" x14ac:dyDescent="0.15">
      <c r="A477" s="206" t="s">
        <v>1700</v>
      </c>
      <c r="B477" s="207" t="s">
        <v>1701</v>
      </c>
      <c r="C477" s="207" t="s">
        <v>1697</v>
      </c>
      <c r="D477" s="206" t="s">
        <v>680</v>
      </c>
      <c r="E477" s="205" t="str">
        <f t="shared" si="7"/>
        <v>ＳＰマルチカラー３１ｋｇセット　バリキャップ用新緑</v>
      </c>
    </row>
    <row r="478" spans="1:5" ht="12.75" customHeight="1" x14ac:dyDescent="0.15">
      <c r="A478" s="206" t="s">
        <v>1702</v>
      </c>
      <c r="B478" s="207" t="s">
        <v>1703</v>
      </c>
      <c r="C478" s="207" t="s">
        <v>1697</v>
      </c>
      <c r="D478" s="206" t="s">
        <v>680</v>
      </c>
      <c r="E478" s="205" t="str">
        <f t="shared" si="7"/>
        <v>ＳＰマルチカラー３１ｋｇセット　バリキャップ用赤茶</v>
      </c>
    </row>
    <row r="479" spans="1:5" ht="12.75" customHeight="1" x14ac:dyDescent="0.15">
      <c r="A479" s="206" t="s">
        <v>1704</v>
      </c>
      <c r="B479" s="207" t="s">
        <v>1705</v>
      </c>
      <c r="C479" s="206" t="s">
        <v>1428</v>
      </c>
      <c r="D479" s="206" t="s">
        <v>633</v>
      </c>
      <c r="E479" s="205" t="str">
        <f t="shared" si="7"/>
        <v>ＳＰマルチカラー下塗り用</v>
      </c>
    </row>
    <row r="480" spans="1:5" ht="12.75" customHeight="1" x14ac:dyDescent="0.15">
      <c r="A480" s="206" t="s">
        <v>1706</v>
      </c>
      <c r="B480" s="207" t="s">
        <v>1707</v>
      </c>
      <c r="C480" s="206" t="s">
        <v>1708</v>
      </c>
      <c r="D480" s="206" t="s">
        <v>633</v>
      </c>
      <c r="E480" s="205" t="str">
        <f t="shared" si="7"/>
        <v>ＳＰマルチカラー上塗り用　特殊色</v>
      </c>
    </row>
    <row r="481" spans="1:5" ht="12.75" customHeight="1" x14ac:dyDescent="0.15">
      <c r="A481" s="206" t="s">
        <v>1709</v>
      </c>
      <c r="B481" s="207" t="s">
        <v>1710</v>
      </c>
      <c r="C481" s="207" t="s">
        <v>1708</v>
      </c>
      <c r="D481" s="206" t="s">
        <v>633</v>
      </c>
      <c r="E481" s="205" t="str">
        <f t="shared" si="7"/>
        <v>ＳＰマルチカラー上塗り用　マルチグレー　Ｍ－１００</v>
      </c>
    </row>
    <row r="482" spans="1:5" ht="12.75" customHeight="1" x14ac:dyDescent="0.15">
      <c r="A482" s="206" t="s">
        <v>1711</v>
      </c>
      <c r="B482" s="207" t="s">
        <v>1712</v>
      </c>
      <c r="C482" s="207" t="s">
        <v>1708</v>
      </c>
      <c r="D482" s="206" t="s">
        <v>633</v>
      </c>
      <c r="E482" s="205" t="str">
        <f t="shared" si="7"/>
        <v>ＳＰマルチカラー上塗り用　マルチグリーン　Ｍ－２３</v>
      </c>
    </row>
    <row r="483" spans="1:5" ht="12.75" customHeight="1" x14ac:dyDescent="0.15">
      <c r="A483" s="206" t="s">
        <v>1713</v>
      </c>
      <c r="B483" s="207" t="s">
        <v>1714</v>
      </c>
      <c r="C483" s="207" t="s">
        <v>1708</v>
      </c>
      <c r="D483" s="206" t="s">
        <v>633</v>
      </c>
      <c r="E483" s="205" t="str">
        <f t="shared" si="7"/>
        <v>ＳＰマルチカラー上塗り用　マルチレッド　Ｍ－３</v>
      </c>
    </row>
    <row r="484" spans="1:5" ht="12.75" customHeight="1" x14ac:dyDescent="0.15">
      <c r="A484" s="206" t="s">
        <v>1715</v>
      </c>
      <c r="B484" s="207" t="s">
        <v>1716</v>
      </c>
      <c r="C484" s="207" t="s">
        <v>1708</v>
      </c>
      <c r="D484" s="206" t="s">
        <v>633</v>
      </c>
      <c r="E484" s="205" t="str">
        <f t="shared" si="7"/>
        <v>ＳＰマルチカラー上塗り用　バリキャプ用グレー</v>
      </c>
    </row>
    <row r="485" spans="1:5" ht="12.75" customHeight="1" x14ac:dyDescent="0.15">
      <c r="A485" s="206" t="s">
        <v>1717</v>
      </c>
      <c r="B485" s="207" t="s">
        <v>1718</v>
      </c>
      <c r="C485" s="207" t="s">
        <v>1708</v>
      </c>
      <c r="D485" s="206" t="s">
        <v>633</v>
      </c>
      <c r="E485" s="205" t="str">
        <f t="shared" si="7"/>
        <v>ＳＰマルチカラー上塗り用　バリキャップ用新緑</v>
      </c>
    </row>
    <row r="486" spans="1:5" ht="12.75" customHeight="1" x14ac:dyDescent="0.15">
      <c r="A486" s="206" t="s">
        <v>1719</v>
      </c>
      <c r="B486" s="207" t="s">
        <v>1720</v>
      </c>
      <c r="C486" s="207" t="s">
        <v>1708</v>
      </c>
      <c r="D486" s="206" t="s">
        <v>633</v>
      </c>
      <c r="E486" s="205" t="str">
        <f t="shared" si="7"/>
        <v>ＳＰマルチカラー上塗り用　バリキャップ用赤茶</v>
      </c>
    </row>
    <row r="487" spans="1:5" ht="12.75" customHeight="1" x14ac:dyDescent="0.15">
      <c r="A487" s="206" t="s">
        <v>1721</v>
      </c>
      <c r="B487" s="207" t="s">
        <v>1722</v>
      </c>
      <c r="C487" s="206" t="s">
        <v>1723</v>
      </c>
      <c r="D487" s="206" t="s">
        <v>633</v>
      </c>
      <c r="E487" s="205" t="str">
        <f t="shared" si="7"/>
        <v>ＳＰミネラコート　特殊色</v>
      </c>
    </row>
    <row r="488" spans="1:5" ht="12.75" customHeight="1" x14ac:dyDescent="0.15">
      <c r="A488" s="206" t="s">
        <v>1724</v>
      </c>
      <c r="B488" s="206" t="s">
        <v>1725</v>
      </c>
      <c r="C488" s="206" t="s">
        <v>0</v>
      </c>
      <c r="D488" s="206" t="s">
        <v>646</v>
      </c>
      <c r="E488" s="205" t="str">
        <f t="shared" si="7"/>
        <v>＃ＳＱボードＵＦ２５　</v>
      </c>
    </row>
    <row r="489" spans="1:5" ht="12.75" customHeight="1" x14ac:dyDescent="0.15">
      <c r="A489" s="206" t="s">
        <v>1726</v>
      </c>
      <c r="B489" s="206" t="s">
        <v>1727</v>
      </c>
      <c r="C489" s="206" t="s">
        <v>0</v>
      </c>
      <c r="D489" s="206" t="s">
        <v>646</v>
      </c>
      <c r="E489" s="205" t="str">
        <f t="shared" si="7"/>
        <v>＃ＳＱボードＵＦ３０　</v>
      </c>
    </row>
    <row r="490" spans="1:5" ht="12.75" customHeight="1" x14ac:dyDescent="0.15">
      <c r="A490" s="206" t="s">
        <v>1728</v>
      </c>
      <c r="B490" s="206" t="s">
        <v>1729</v>
      </c>
      <c r="C490" s="206" t="s">
        <v>0</v>
      </c>
      <c r="D490" s="206" t="s">
        <v>646</v>
      </c>
      <c r="E490" s="205" t="str">
        <f t="shared" si="7"/>
        <v>＃ＳＱボードＵＦ３５　</v>
      </c>
    </row>
    <row r="491" spans="1:5" ht="12.75" customHeight="1" x14ac:dyDescent="0.15">
      <c r="A491" s="206" t="s">
        <v>1730</v>
      </c>
      <c r="B491" s="206" t="s">
        <v>1731</v>
      </c>
      <c r="C491" s="206" t="s">
        <v>0</v>
      </c>
      <c r="D491" s="206" t="s">
        <v>646</v>
      </c>
      <c r="E491" s="205" t="str">
        <f t="shared" si="7"/>
        <v>＃ＳＱボードＵＦ４０　</v>
      </c>
    </row>
    <row r="492" spans="1:5" ht="12.75" customHeight="1" x14ac:dyDescent="0.15">
      <c r="A492" s="206" t="s">
        <v>1732</v>
      </c>
      <c r="B492" s="206" t="s">
        <v>1733</v>
      </c>
      <c r="C492" s="206" t="s">
        <v>0</v>
      </c>
      <c r="D492" s="206" t="s">
        <v>646</v>
      </c>
      <c r="E492" s="205" t="str">
        <f t="shared" si="7"/>
        <v>＃ＳＱボードＵＦ５０　</v>
      </c>
    </row>
    <row r="493" spans="1:5" ht="12.75" customHeight="1" x14ac:dyDescent="0.15">
      <c r="A493" s="206" t="s">
        <v>1734</v>
      </c>
      <c r="B493" s="206" t="s">
        <v>1735</v>
      </c>
      <c r="C493" s="206" t="s">
        <v>0</v>
      </c>
      <c r="D493" s="206" t="s">
        <v>646</v>
      </c>
      <c r="E493" s="205" t="str">
        <f t="shared" si="7"/>
        <v>＃ＳＱボードＵＦ６０　</v>
      </c>
    </row>
    <row r="494" spans="1:5" ht="12.75" customHeight="1" x14ac:dyDescent="0.15">
      <c r="A494" s="206" t="s">
        <v>1736</v>
      </c>
      <c r="B494" s="206" t="s">
        <v>1737</v>
      </c>
      <c r="C494" s="206" t="s">
        <v>0</v>
      </c>
      <c r="D494" s="206" t="s">
        <v>637</v>
      </c>
      <c r="E494" s="205" t="str">
        <f t="shared" si="7"/>
        <v>＃ＳＳドレンＶ－１３</v>
      </c>
    </row>
    <row r="495" spans="1:5" ht="12.75" customHeight="1" x14ac:dyDescent="0.15">
      <c r="A495" s="206" t="s">
        <v>1738</v>
      </c>
      <c r="B495" s="207" t="s">
        <v>1739</v>
      </c>
      <c r="C495" s="207" t="s">
        <v>829</v>
      </c>
      <c r="D495" s="206" t="s">
        <v>751</v>
      </c>
      <c r="E495" s="205" t="str">
        <f t="shared" si="7"/>
        <v>シングルエッジＳ</v>
      </c>
    </row>
    <row r="496" spans="1:5" ht="12.75" customHeight="1" x14ac:dyDescent="0.15">
      <c r="A496" s="206" t="s">
        <v>1740</v>
      </c>
      <c r="B496" s="207" t="s">
        <v>1741</v>
      </c>
      <c r="C496" s="206" t="s">
        <v>829</v>
      </c>
      <c r="D496" s="206" t="s">
        <v>751</v>
      </c>
      <c r="E496" s="205" t="str">
        <f t="shared" si="7"/>
        <v>シングルエッジＳ　Ｔ－</v>
      </c>
    </row>
    <row r="497" spans="1:5" ht="12.75" customHeight="1" x14ac:dyDescent="0.15">
      <c r="A497" s="206" t="s">
        <v>1742</v>
      </c>
      <c r="B497" s="207" t="s">
        <v>1743</v>
      </c>
      <c r="C497" s="206" t="s">
        <v>1744</v>
      </c>
      <c r="D497" s="206" t="s">
        <v>736</v>
      </c>
      <c r="E497" s="205" t="str">
        <f t="shared" si="7"/>
        <v>シングルエッジＳ　ジョイント板</v>
      </c>
    </row>
    <row r="498" spans="1:5" ht="12.75" customHeight="1" x14ac:dyDescent="0.15">
      <c r="A498" s="206" t="s">
        <v>1745</v>
      </c>
      <c r="B498" s="207" t="s">
        <v>1746</v>
      </c>
      <c r="C498" s="207" t="s">
        <v>1744</v>
      </c>
      <c r="D498" s="206" t="s">
        <v>736</v>
      </c>
      <c r="E498" s="205" t="str">
        <f t="shared" si="7"/>
        <v>シングルエッジＳ　ジョイント板　Ｔ－</v>
      </c>
    </row>
    <row r="499" spans="1:5" ht="12.75" customHeight="1" x14ac:dyDescent="0.15">
      <c r="A499" s="206" t="s">
        <v>1747</v>
      </c>
      <c r="B499" s="207" t="s">
        <v>1748</v>
      </c>
      <c r="C499" s="207" t="s">
        <v>765</v>
      </c>
      <c r="D499" s="206" t="s">
        <v>766</v>
      </c>
      <c r="E499" s="205" t="str">
        <f t="shared" si="7"/>
        <v>シングルエッジＳ　出隅</v>
      </c>
    </row>
    <row r="500" spans="1:5" ht="12.75" customHeight="1" x14ac:dyDescent="0.15">
      <c r="A500" s="206" t="s">
        <v>1749</v>
      </c>
      <c r="B500" s="207" t="s">
        <v>1750</v>
      </c>
      <c r="C500" s="206" t="s">
        <v>765</v>
      </c>
      <c r="D500" s="206" t="s">
        <v>766</v>
      </c>
      <c r="E500" s="205" t="str">
        <f t="shared" si="7"/>
        <v>シングルエッジＳ　出隅　Ｔ－</v>
      </c>
    </row>
    <row r="501" spans="1:5" ht="12.75" customHeight="1" x14ac:dyDescent="0.15">
      <c r="A501" s="206" t="s">
        <v>1751</v>
      </c>
      <c r="B501" s="207" t="s">
        <v>1752</v>
      </c>
      <c r="C501" s="207" t="s">
        <v>765</v>
      </c>
      <c r="D501" s="206" t="s">
        <v>766</v>
      </c>
      <c r="E501" s="205" t="str">
        <f t="shared" si="7"/>
        <v>シングルエッジＳ　入隅</v>
      </c>
    </row>
    <row r="502" spans="1:5" ht="12.75" customHeight="1" x14ac:dyDescent="0.15">
      <c r="A502" s="206" t="s">
        <v>1753</v>
      </c>
      <c r="B502" s="207" t="s">
        <v>1754</v>
      </c>
      <c r="C502" s="206" t="s">
        <v>765</v>
      </c>
      <c r="D502" s="206" t="s">
        <v>766</v>
      </c>
      <c r="E502" s="205" t="str">
        <f t="shared" si="7"/>
        <v>シングルエッジＳ　入隅　Ｔ－</v>
      </c>
    </row>
    <row r="503" spans="1:5" ht="12.75" customHeight="1" x14ac:dyDescent="0.15">
      <c r="A503" s="206" t="s">
        <v>1755</v>
      </c>
      <c r="B503" s="207" t="s">
        <v>1756</v>
      </c>
      <c r="C503" s="207" t="s">
        <v>829</v>
      </c>
      <c r="D503" s="206" t="s">
        <v>751</v>
      </c>
      <c r="E503" s="205" t="str">
        <f t="shared" si="7"/>
        <v>シングルエッジＴ２５</v>
      </c>
    </row>
    <row r="504" spans="1:5" ht="12.75" customHeight="1" x14ac:dyDescent="0.15">
      <c r="A504" s="206" t="s">
        <v>1757</v>
      </c>
      <c r="B504" s="207" t="s">
        <v>1758</v>
      </c>
      <c r="C504" s="206" t="s">
        <v>829</v>
      </c>
      <c r="D504" s="206" t="s">
        <v>751</v>
      </c>
      <c r="E504" s="205" t="str">
        <f t="shared" si="7"/>
        <v>シングルエッジＴ２５　Ｔ－</v>
      </c>
    </row>
    <row r="505" spans="1:5" ht="12.75" customHeight="1" x14ac:dyDescent="0.15">
      <c r="A505" s="206" t="s">
        <v>1759</v>
      </c>
      <c r="B505" s="207" t="s">
        <v>1760</v>
      </c>
      <c r="C505" s="206" t="s">
        <v>1744</v>
      </c>
      <c r="D505" s="206" t="s">
        <v>736</v>
      </c>
      <c r="E505" s="205" t="str">
        <f t="shared" si="7"/>
        <v>シングルエッジＴ２５　ジョイント板</v>
      </c>
    </row>
    <row r="506" spans="1:5" ht="12.75" customHeight="1" x14ac:dyDescent="0.15">
      <c r="A506" s="206" t="s">
        <v>1761</v>
      </c>
      <c r="B506" s="207" t="s">
        <v>1762</v>
      </c>
      <c r="C506" s="207" t="s">
        <v>1744</v>
      </c>
      <c r="D506" s="206" t="s">
        <v>736</v>
      </c>
      <c r="E506" s="205" t="str">
        <f t="shared" si="7"/>
        <v>シングルエッジＴ２５　ジョイント板　Ｔ－</v>
      </c>
    </row>
    <row r="507" spans="1:5" ht="12.75" customHeight="1" x14ac:dyDescent="0.15">
      <c r="A507" s="206" t="s">
        <v>1763</v>
      </c>
      <c r="B507" s="207" t="s">
        <v>1764</v>
      </c>
      <c r="C507" s="207" t="s">
        <v>1744</v>
      </c>
      <c r="D507" s="206" t="s">
        <v>736</v>
      </c>
      <c r="E507" s="205" t="str">
        <f t="shared" si="7"/>
        <v>シングルエッジＴ３０／３５　ジョイント板　</v>
      </c>
    </row>
    <row r="508" spans="1:5" ht="12.75" customHeight="1" x14ac:dyDescent="0.15">
      <c r="A508" s="206" t="s">
        <v>1765</v>
      </c>
      <c r="B508" s="207" t="s">
        <v>1766</v>
      </c>
      <c r="C508" s="206" t="s">
        <v>1744</v>
      </c>
      <c r="D508" s="206" t="s">
        <v>736</v>
      </c>
      <c r="E508" s="205" t="str">
        <f t="shared" si="7"/>
        <v>シングルエッジＴ３０／３５　ジョイント板　Ｔ－</v>
      </c>
    </row>
    <row r="509" spans="1:5" ht="12.75" customHeight="1" x14ac:dyDescent="0.15">
      <c r="A509" s="206" t="s">
        <v>1767</v>
      </c>
      <c r="B509" s="207" t="s">
        <v>1768</v>
      </c>
      <c r="C509" s="207" t="s">
        <v>829</v>
      </c>
      <c r="D509" s="206" t="s">
        <v>751</v>
      </c>
      <c r="E509" s="205" t="str">
        <f t="shared" si="7"/>
        <v>シングルエッジＴ３０</v>
      </c>
    </row>
    <row r="510" spans="1:5" ht="12.75" customHeight="1" x14ac:dyDescent="0.15">
      <c r="A510" s="206" t="s">
        <v>1769</v>
      </c>
      <c r="B510" s="207" t="s">
        <v>1770</v>
      </c>
      <c r="C510" s="206" t="s">
        <v>829</v>
      </c>
      <c r="D510" s="206" t="s">
        <v>751</v>
      </c>
      <c r="E510" s="205" t="str">
        <f t="shared" si="7"/>
        <v>シングルエッジＴ３０　Ｔ－</v>
      </c>
    </row>
    <row r="511" spans="1:5" ht="12.75" customHeight="1" x14ac:dyDescent="0.15">
      <c r="A511" s="206" t="s">
        <v>1771</v>
      </c>
      <c r="B511" s="207" t="s">
        <v>1772</v>
      </c>
      <c r="C511" s="207" t="s">
        <v>829</v>
      </c>
      <c r="D511" s="206" t="s">
        <v>751</v>
      </c>
      <c r="E511" s="205" t="str">
        <f t="shared" si="7"/>
        <v>シングルエッジＴ３５</v>
      </c>
    </row>
    <row r="512" spans="1:5" ht="12.75" customHeight="1" x14ac:dyDescent="0.15">
      <c r="A512" s="206" t="s">
        <v>1773</v>
      </c>
      <c r="B512" s="207" t="s">
        <v>1774</v>
      </c>
      <c r="C512" s="206" t="s">
        <v>829</v>
      </c>
      <c r="D512" s="206" t="s">
        <v>751</v>
      </c>
      <c r="E512" s="205" t="str">
        <f t="shared" si="7"/>
        <v>シングルエッジＴ３５　Ｔ－</v>
      </c>
    </row>
    <row r="513" spans="1:5" ht="12.75" customHeight="1" x14ac:dyDescent="0.15">
      <c r="A513" s="206" t="s">
        <v>1775</v>
      </c>
      <c r="B513" s="207" t="s">
        <v>1776</v>
      </c>
      <c r="C513" s="207" t="s">
        <v>829</v>
      </c>
      <c r="D513" s="206" t="s">
        <v>751</v>
      </c>
      <c r="E513" s="205" t="str">
        <f t="shared" si="7"/>
        <v>シングルエッジＴ５０</v>
      </c>
    </row>
    <row r="514" spans="1:5" ht="12.75" customHeight="1" x14ac:dyDescent="0.15">
      <c r="A514" s="206" t="s">
        <v>1777</v>
      </c>
      <c r="B514" s="207" t="s">
        <v>1778</v>
      </c>
      <c r="C514" s="206" t="s">
        <v>829</v>
      </c>
      <c r="D514" s="206" t="s">
        <v>751</v>
      </c>
      <c r="E514" s="205" t="str">
        <f t="shared" si="7"/>
        <v>シングルエッジＴ５０　Ｔ－</v>
      </c>
    </row>
    <row r="515" spans="1:5" ht="12.75" customHeight="1" x14ac:dyDescent="0.15">
      <c r="A515" s="206" t="s">
        <v>1779</v>
      </c>
      <c r="B515" s="207" t="s">
        <v>1780</v>
      </c>
      <c r="C515" s="206" t="s">
        <v>1744</v>
      </c>
      <c r="D515" s="206" t="s">
        <v>736</v>
      </c>
      <c r="E515" s="205" t="str">
        <f t="shared" ref="E515:E578" si="8">DBCS(B515)</f>
        <v>シングルエッジＴ５０　ジョイント板</v>
      </c>
    </row>
    <row r="516" spans="1:5" ht="12.75" customHeight="1" x14ac:dyDescent="0.15">
      <c r="A516" s="206" t="s">
        <v>1781</v>
      </c>
      <c r="B516" s="207" t="s">
        <v>1782</v>
      </c>
      <c r="C516" s="207" t="s">
        <v>1744</v>
      </c>
      <c r="D516" s="206" t="s">
        <v>736</v>
      </c>
      <c r="E516" s="205" t="str">
        <f t="shared" si="8"/>
        <v>シングルエッジＴ５０　ジョイント板　Ｔ－</v>
      </c>
    </row>
    <row r="517" spans="1:5" ht="12.75" customHeight="1" x14ac:dyDescent="0.15">
      <c r="A517" s="206" t="s">
        <v>1783</v>
      </c>
      <c r="B517" s="207" t="s">
        <v>1784</v>
      </c>
      <c r="C517" s="207" t="s">
        <v>829</v>
      </c>
      <c r="D517" s="206" t="s">
        <v>751</v>
      </c>
      <c r="E517" s="205" t="str">
        <f t="shared" si="8"/>
        <v>シングルドリッパーＫ</v>
      </c>
    </row>
    <row r="518" spans="1:5" ht="12.75" customHeight="1" x14ac:dyDescent="0.15">
      <c r="A518" s="206" t="s">
        <v>1785</v>
      </c>
      <c r="B518" s="207" t="s">
        <v>1786</v>
      </c>
      <c r="C518" s="206" t="s">
        <v>829</v>
      </c>
      <c r="D518" s="206" t="s">
        <v>751</v>
      </c>
      <c r="E518" s="205" t="str">
        <f t="shared" si="8"/>
        <v>シングルドリッパーＫ　Ｔ－</v>
      </c>
    </row>
    <row r="519" spans="1:5" ht="12.75" customHeight="1" x14ac:dyDescent="0.15">
      <c r="A519" s="206" t="s">
        <v>1787</v>
      </c>
      <c r="B519" s="207" t="s">
        <v>1788</v>
      </c>
      <c r="C519" s="206" t="s">
        <v>1744</v>
      </c>
      <c r="D519" s="206" t="s">
        <v>736</v>
      </c>
      <c r="E519" s="205" t="str">
        <f t="shared" si="8"/>
        <v>シングルドリッパーＫ　ジョイント板</v>
      </c>
    </row>
    <row r="520" spans="1:5" ht="12.75" customHeight="1" x14ac:dyDescent="0.15">
      <c r="A520" s="206" t="s">
        <v>1789</v>
      </c>
      <c r="B520" s="207" t="s">
        <v>1790</v>
      </c>
      <c r="C520" s="207" t="s">
        <v>1744</v>
      </c>
      <c r="D520" s="206" t="s">
        <v>736</v>
      </c>
      <c r="E520" s="205" t="str">
        <f t="shared" si="8"/>
        <v>シングルドリッパーＫ　ジョイント板　Ｔ－</v>
      </c>
    </row>
    <row r="521" spans="1:5" ht="12.75" customHeight="1" x14ac:dyDescent="0.15">
      <c r="A521" s="206" t="s">
        <v>1791</v>
      </c>
      <c r="B521" s="207" t="s">
        <v>1792</v>
      </c>
      <c r="C521" s="207" t="s">
        <v>829</v>
      </c>
      <c r="D521" s="206" t="s">
        <v>751</v>
      </c>
      <c r="E521" s="205" t="str">
        <f t="shared" si="8"/>
        <v>シングルドリッパーＳ</v>
      </c>
    </row>
    <row r="522" spans="1:5" ht="12.75" customHeight="1" x14ac:dyDescent="0.15">
      <c r="A522" s="206" t="s">
        <v>1793</v>
      </c>
      <c r="B522" s="207" t="s">
        <v>1794</v>
      </c>
      <c r="C522" s="206" t="s">
        <v>829</v>
      </c>
      <c r="D522" s="206" t="s">
        <v>751</v>
      </c>
      <c r="E522" s="205" t="str">
        <f t="shared" si="8"/>
        <v>シングルドリッパーＳ　Ｔ－</v>
      </c>
    </row>
    <row r="523" spans="1:5" ht="12.75" customHeight="1" x14ac:dyDescent="0.15">
      <c r="A523" s="206" t="s">
        <v>1795</v>
      </c>
      <c r="B523" s="207" t="s">
        <v>1796</v>
      </c>
      <c r="C523" s="206" t="s">
        <v>1744</v>
      </c>
      <c r="D523" s="206" t="s">
        <v>736</v>
      </c>
      <c r="E523" s="205" t="str">
        <f t="shared" si="8"/>
        <v>シングルドリッパーＳ　ジョイント板</v>
      </c>
    </row>
    <row r="524" spans="1:5" ht="12.75" customHeight="1" x14ac:dyDescent="0.15">
      <c r="A524" s="206" t="s">
        <v>1797</v>
      </c>
      <c r="B524" s="207" t="s">
        <v>1798</v>
      </c>
      <c r="C524" s="207" t="s">
        <v>1744</v>
      </c>
      <c r="D524" s="206" t="s">
        <v>736</v>
      </c>
      <c r="E524" s="205" t="str">
        <f t="shared" si="8"/>
        <v>シングルドリッパーＳ　ジョイント板　Ｔ－</v>
      </c>
    </row>
    <row r="525" spans="1:5" ht="12.75" customHeight="1" x14ac:dyDescent="0.15">
      <c r="A525" s="206" t="s">
        <v>1799</v>
      </c>
      <c r="B525" s="207" t="s">
        <v>1800</v>
      </c>
      <c r="C525" s="206" t="s">
        <v>765</v>
      </c>
      <c r="D525" s="206" t="s">
        <v>766</v>
      </c>
      <c r="E525" s="205" t="str">
        <f t="shared" si="8"/>
        <v>シングルドリッパーＳ　出隅</v>
      </c>
    </row>
    <row r="526" spans="1:5" ht="12.75" customHeight="1" x14ac:dyDescent="0.15">
      <c r="A526" s="206" t="s">
        <v>1801</v>
      </c>
      <c r="B526" s="207" t="s">
        <v>1802</v>
      </c>
      <c r="C526" s="207" t="s">
        <v>765</v>
      </c>
      <c r="D526" s="206" t="s">
        <v>766</v>
      </c>
      <c r="E526" s="205" t="str">
        <f t="shared" si="8"/>
        <v>シングルドリッパーＳ　出隅　Ｔ－</v>
      </c>
    </row>
    <row r="527" spans="1:5" ht="12.75" customHeight="1" x14ac:dyDescent="0.15">
      <c r="A527" s="206" t="s">
        <v>1803</v>
      </c>
      <c r="B527" s="207" t="s">
        <v>1804</v>
      </c>
      <c r="C527" s="206" t="s">
        <v>765</v>
      </c>
      <c r="D527" s="206" t="s">
        <v>766</v>
      </c>
      <c r="E527" s="205" t="str">
        <f t="shared" si="8"/>
        <v>シングルドリッパーＳ　入隅</v>
      </c>
    </row>
    <row r="528" spans="1:5" ht="12.75" customHeight="1" x14ac:dyDescent="0.15">
      <c r="A528" s="206" t="s">
        <v>1805</v>
      </c>
      <c r="B528" s="207" t="s">
        <v>1806</v>
      </c>
      <c r="C528" s="207" t="s">
        <v>765</v>
      </c>
      <c r="D528" s="206" t="s">
        <v>766</v>
      </c>
      <c r="E528" s="205" t="str">
        <f t="shared" si="8"/>
        <v>シングルドリッパーＳ　　入隅　Ｔ－</v>
      </c>
    </row>
    <row r="529" spans="1:5" ht="12.75" customHeight="1" x14ac:dyDescent="0.15">
      <c r="A529" s="206" t="s">
        <v>1807</v>
      </c>
      <c r="B529" s="207" t="s">
        <v>1808</v>
      </c>
      <c r="C529" s="213" t="s">
        <v>829</v>
      </c>
      <c r="D529" s="206" t="s">
        <v>751</v>
      </c>
      <c r="E529" s="205" t="str">
        <f t="shared" si="8"/>
        <v>シングルドリッパーＴ２５</v>
      </c>
    </row>
    <row r="530" spans="1:5" ht="12.75" customHeight="1" x14ac:dyDescent="0.15">
      <c r="A530" s="206" t="s">
        <v>1809</v>
      </c>
      <c r="B530" s="207" t="s">
        <v>1810</v>
      </c>
      <c r="C530" s="210" t="s">
        <v>829</v>
      </c>
      <c r="D530" s="206" t="s">
        <v>751</v>
      </c>
      <c r="E530" s="205" t="str">
        <f t="shared" si="8"/>
        <v>シングルドリッパーＴ２５　Ｔ－</v>
      </c>
    </row>
    <row r="531" spans="1:5" ht="12.75" customHeight="1" x14ac:dyDescent="0.15">
      <c r="A531" s="206" t="s">
        <v>1811</v>
      </c>
      <c r="B531" s="207" t="s">
        <v>1812</v>
      </c>
      <c r="C531" s="213" t="s">
        <v>1744</v>
      </c>
      <c r="D531" s="206" t="s">
        <v>736</v>
      </c>
      <c r="E531" s="205" t="str">
        <f t="shared" si="8"/>
        <v>シングルドリッパーＴ２５　ジョイント板</v>
      </c>
    </row>
    <row r="532" spans="1:5" ht="12.75" customHeight="1" x14ac:dyDescent="0.15">
      <c r="A532" s="206" t="s">
        <v>1813</v>
      </c>
      <c r="B532" s="207" t="s">
        <v>1814</v>
      </c>
      <c r="C532" s="210" t="s">
        <v>1744</v>
      </c>
      <c r="D532" s="206" t="s">
        <v>736</v>
      </c>
      <c r="E532" s="205" t="str">
        <f t="shared" si="8"/>
        <v>シングルドリッパーＴ２５　ジョイント板　Ｔ－</v>
      </c>
    </row>
    <row r="533" spans="1:5" ht="12.75" customHeight="1" x14ac:dyDescent="0.15">
      <c r="A533" s="206" t="s">
        <v>1815</v>
      </c>
      <c r="B533" s="207" t="s">
        <v>1816</v>
      </c>
      <c r="C533" s="210" t="s">
        <v>829</v>
      </c>
      <c r="D533" s="206" t="s">
        <v>751</v>
      </c>
      <c r="E533" s="205" t="str">
        <f t="shared" si="8"/>
        <v>シングルドリッパーＴ３０</v>
      </c>
    </row>
    <row r="534" spans="1:5" ht="12.75" customHeight="1" x14ac:dyDescent="0.15">
      <c r="A534" s="206" t="s">
        <v>1817</v>
      </c>
      <c r="B534" s="207" t="s">
        <v>1818</v>
      </c>
      <c r="C534" s="206" t="s">
        <v>1744</v>
      </c>
      <c r="D534" s="206" t="s">
        <v>736</v>
      </c>
      <c r="E534" s="205" t="str">
        <f t="shared" si="8"/>
        <v>シングルドリッパーＴ３０／３５　ジョイント板</v>
      </c>
    </row>
    <row r="535" spans="1:5" ht="12.75" customHeight="1" x14ac:dyDescent="0.15">
      <c r="A535" s="206" t="s">
        <v>1819</v>
      </c>
      <c r="B535" s="207" t="s">
        <v>1820</v>
      </c>
      <c r="C535" s="207" t="s">
        <v>1744</v>
      </c>
      <c r="D535" s="206" t="s">
        <v>736</v>
      </c>
      <c r="E535" s="205" t="str">
        <f t="shared" si="8"/>
        <v>シングルドリッパーＴ３０／３５　ジョイント板　Ｔ－</v>
      </c>
    </row>
    <row r="536" spans="1:5" ht="12.75" customHeight="1" x14ac:dyDescent="0.15">
      <c r="A536" s="206" t="s">
        <v>1821</v>
      </c>
      <c r="B536" s="207" t="s">
        <v>1822</v>
      </c>
      <c r="C536" s="207" t="s">
        <v>829</v>
      </c>
      <c r="D536" s="206" t="s">
        <v>751</v>
      </c>
      <c r="E536" s="205" t="str">
        <f t="shared" si="8"/>
        <v>シングルドリッパーＴ３５</v>
      </c>
    </row>
    <row r="537" spans="1:5" ht="12.75" customHeight="1" x14ac:dyDescent="0.15">
      <c r="A537" s="206" t="s">
        <v>1823</v>
      </c>
      <c r="B537" s="207" t="s">
        <v>1824</v>
      </c>
      <c r="C537" s="206" t="s">
        <v>829</v>
      </c>
      <c r="D537" s="206" t="s">
        <v>751</v>
      </c>
      <c r="E537" s="205" t="str">
        <f t="shared" si="8"/>
        <v>シングルドリッパーＴ３５　Ｔ－</v>
      </c>
    </row>
    <row r="538" spans="1:5" ht="12.75" customHeight="1" x14ac:dyDescent="0.15">
      <c r="A538" s="206" t="s">
        <v>1825</v>
      </c>
      <c r="B538" s="207" t="s">
        <v>1826</v>
      </c>
      <c r="C538" s="207" t="s">
        <v>829</v>
      </c>
      <c r="D538" s="206" t="s">
        <v>751</v>
      </c>
      <c r="E538" s="205" t="str">
        <f t="shared" si="8"/>
        <v>シングルドリッパーＴ５０</v>
      </c>
    </row>
    <row r="539" spans="1:5" ht="12.75" customHeight="1" x14ac:dyDescent="0.15">
      <c r="A539" s="206" t="s">
        <v>1827</v>
      </c>
      <c r="B539" s="207" t="s">
        <v>1828</v>
      </c>
      <c r="C539" s="206" t="s">
        <v>829</v>
      </c>
      <c r="D539" s="206" t="s">
        <v>751</v>
      </c>
      <c r="E539" s="205" t="str">
        <f t="shared" si="8"/>
        <v>シングルドリッパーＴ５０　Ｔ－</v>
      </c>
    </row>
    <row r="540" spans="1:5" ht="12.75" customHeight="1" x14ac:dyDescent="0.15">
      <c r="A540" s="206" t="s">
        <v>1829</v>
      </c>
      <c r="B540" s="207" t="s">
        <v>1830</v>
      </c>
      <c r="C540" s="207" t="s">
        <v>1744</v>
      </c>
      <c r="D540" s="206" t="s">
        <v>736</v>
      </c>
      <c r="E540" s="205" t="str">
        <f t="shared" si="8"/>
        <v>シングルドリッパーＴ５０　ジョイント板</v>
      </c>
    </row>
    <row r="541" spans="1:5" ht="12.75" customHeight="1" x14ac:dyDescent="0.15">
      <c r="A541" s="206" t="s">
        <v>1831</v>
      </c>
      <c r="B541" s="207" t="s">
        <v>1832</v>
      </c>
      <c r="C541" s="206" t="s">
        <v>1744</v>
      </c>
      <c r="D541" s="206" t="s">
        <v>736</v>
      </c>
      <c r="E541" s="205" t="str">
        <f t="shared" si="8"/>
        <v>シングルドリッパーＴ５０　ジョイント板　Ｔ－</v>
      </c>
    </row>
    <row r="542" spans="1:5" ht="12.75" customHeight="1" x14ac:dyDescent="0.15">
      <c r="A542" s="206" t="s">
        <v>1833</v>
      </c>
      <c r="B542" s="207" t="s">
        <v>1834</v>
      </c>
      <c r="C542" s="207" t="s">
        <v>1835</v>
      </c>
      <c r="D542" s="206" t="s">
        <v>640</v>
      </c>
      <c r="E542" s="205" t="str">
        <f t="shared" si="8"/>
        <v>ポリマリットキャップ</v>
      </c>
    </row>
    <row r="543" spans="1:5" ht="12.75" customHeight="1" x14ac:dyDescent="0.15">
      <c r="A543" s="203" t="s">
        <v>1836</v>
      </c>
      <c r="B543" s="203" t="s">
        <v>1837</v>
      </c>
      <c r="C543" s="203" t="s">
        <v>1838</v>
      </c>
      <c r="D543" s="203" t="s">
        <v>637</v>
      </c>
      <c r="E543" s="205" t="str">
        <f t="shared" si="8"/>
        <v>＃ＴＨシリンダー１０５</v>
      </c>
    </row>
    <row r="544" spans="1:5" ht="12.75" customHeight="1" x14ac:dyDescent="0.15">
      <c r="A544" s="203" t="s">
        <v>1839</v>
      </c>
      <c r="B544" s="203" t="s">
        <v>1840</v>
      </c>
      <c r="C544" s="203" t="s">
        <v>1838</v>
      </c>
      <c r="D544" s="203" t="s">
        <v>637</v>
      </c>
      <c r="E544" s="205" t="str">
        <f t="shared" si="8"/>
        <v>＃ＴＨシリンダー５０　</v>
      </c>
    </row>
    <row r="545" spans="1:5" ht="12.75" customHeight="1" x14ac:dyDescent="0.15">
      <c r="A545" s="203" t="s">
        <v>1841</v>
      </c>
      <c r="B545" s="203" t="s">
        <v>1842</v>
      </c>
      <c r="C545" s="203" t="s">
        <v>1838</v>
      </c>
      <c r="D545" s="203" t="s">
        <v>637</v>
      </c>
      <c r="E545" s="205" t="str">
        <f t="shared" si="8"/>
        <v>＃ＴＨシリンダー６０　</v>
      </c>
    </row>
    <row r="546" spans="1:5" ht="12.75" customHeight="1" x14ac:dyDescent="0.15">
      <c r="A546" s="203" t="s">
        <v>1843</v>
      </c>
      <c r="B546" s="203" t="s">
        <v>1844</v>
      </c>
      <c r="C546" s="203" t="s">
        <v>1838</v>
      </c>
      <c r="D546" s="203" t="s">
        <v>637</v>
      </c>
      <c r="E546" s="205" t="str">
        <f t="shared" si="8"/>
        <v>＃ＴＨシリンダー７５　</v>
      </c>
    </row>
    <row r="547" spans="1:5" ht="12.75" customHeight="1" x14ac:dyDescent="0.15">
      <c r="A547" s="203" t="s">
        <v>1845</v>
      </c>
      <c r="B547" s="203" t="s">
        <v>1846</v>
      </c>
      <c r="C547" s="203" t="s">
        <v>1838</v>
      </c>
      <c r="D547" s="203" t="s">
        <v>637</v>
      </c>
      <c r="E547" s="205" t="str">
        <f t="shared" si="8"/>
        <v>＃ＴＨシリンダー９０　</v>
      </c>
    </row>
    <row r="548" spans="1:5" ht="12.75" customHeight="1" x14ac:dyDescent="0.15">
      <c r="A548" s="203" t="s">
        <v>1847</v>
      </c>
      <c r="B548" s="203" t="s">
        <v>1848</v>
      </c>
      <c r="C548" s="203" t="s">
        <v>1849</v>
      </c>
      <c r="D548" s="203" t="s">
        <v>637</v>
      </c>
      <c r="E548" s="205" t="str">
        <f t="shared" si="8"/>
        <v>＃ＴＨシリンダーディスク１００</v>
      </c>
    </row>
    <row r="549" spans="1:5" ht="12.75" customHeight="1" x14ac:dyDescent="0.15">
      <c r="A549" s="203" t="s">
        <v>1850</v>
      </c>
      <c r="B549" s="203" t="s">
        <v>1851</v>
      </c>
      <c r="C549" s="203" t="s">
        <v>1852</v>
      </c>
      <c r="D549" s="203" t="s">
        <v>637</v>
      </c>
      <c r="E549" s="205" t="str">
        <f t="shared" si="8"/>
        <v>＃ＴＨシリンダープレート１８０</v>
      </c>
    </row>
    <row r="550" spans="1:5" ht="12.75" customHeight="1" x14ac:dyDescent="0.15">
      <c r="A550" s="206" t="s">
        <v>1853</v>
      </c>
      <c r="B550" s="206" t="s">
        <v>1854</v>
      </c>
      <c r="C550" s="206" t="s">
        <v>1855</v>
      </c>
      <c r="D550" s="206" t="s">
        <v>1856</v>
      </c>
      <c r="E550" s="205" t="str">
        <f t="shared" si="8"/>
        <v>＃ＴＬクロス２００</v>
      </c>
    </row>
    <row r="551" spans="1:5" ht="12.75" customHeight="1" x14ac:dyDescent="0.15">
      <c r="A551" s="203" t="s">
        <v>1857</v>
      </c>
      <c r="B551" s="203" t="s">
        <v>1858</v>
      </c>
      <c r="C551" s="203" t="s">
        <v>1859</v>
      </c>
      <c r="D551" s="203" t="s">
        <v>633</v>
      </c>
      <c r="E551" s="205" t="str">
        <f t="shared" si="8"/>
        <v>＃ＴＬトップ　特殊色　</v>
      </c>
    </row>
    <row r="552" spans="1:5" ht="12.75" customHeight="1" x14ac:dyDescent="0.15">
      <c r="A552" s="206" t="s">
        <v>1860</v>
      </c>
      <c r="B552" s="206" t="s">
        <v>1861</v>
      </c>
      <c r="C552" s="206" t="s">
        <v>1862</v>
      </c>
      <c r="D552" s="206" t="s">
        <v>736</v>
      </c>
      <c r="E552" s="205" t="str">
        <f t="shared" si="8"/>
        <v>＃ＴＭバッカー　</v>
      </c>
    </row>
    <row r="553" spans="1:5" ht="12.75" customHeight="1" x14ac:dyDescent="0.15">
      <c r="A553" s="206" t="s">
        <v>1863</v>
      </c>
      <c r="B553" s="206" t="s">
        <v>1864</v>
      </c>
      <c r="C553" s="206" t="s">
        <v>0</v>
      </c>
      <c r="D553" s="206" t="s">
        <v>633</v>
      </c>
      <c r="E553" s="205" t="str">
        <f t="shared" si="8"/>
        <v>＃ＴＰ－２０００　トナー　グレー</v>
      </c>
    </row>
    <row r="554" spans="1:5" ht="12.75" customHeight="1" x14ac:dyDescent="0.15">
      <c r="A554" s="206" t="s">
        <v>1865</v>
      </c>
      <c r="B554" s="206" t="s">
        <v>1866</v>
      </c>
      <c r="C554" s="206" t="s">
        <v>0</v>
      </c>
      <c r="D554" s="206" t="s">
        <v>633</v>
      </c>
      <c r="E554" s="205" t="str">
        <f t="shared" si="8"/>
        <v>＃ＴＰ－２０００　硬化剤</v>
      </c>
    </row>
    <row r="555" spans="1:5" ht="12.75" customHeight="1" x14ac:dyDescent="0.15">
      <c r="A555" s="206" t="s">
        <v>1867</v>
      </c>
      <c r="B555" s="206" t="s">
        <v>1868</v>
      </c>
      <c r="C555" s="206" t="s">
        <v>0</v>
      </c>
      <c r="D555" s="206" t="s">
        <v>633</v>
      </c>
      <c r="E555" s="205" t="str">
        <f t="shared" si="8"/>
        <v>＃ＴＰ－２０００　主剤</v>
      </c>
    </row>
    <row r="556" spans="1:5" ht="12.75" customHeight="1" x14ac:dyDescent="0.15">
      <c r="A556" s="206" t="s">
        <v>1869</v>
      </c>
      <c r="B556" s="206" t="s">
        <v>1870</v>
      </c>
      <c r="C556" s="206" t="s">
        <v>0</v>
      </c>
      <c r="D556" s="206" t="s">
        <v>680</v>
      </c>
      <c r="E556" s="205" t="str">
        <f t="shared" si="8"/>
        <v>＃ＴＰ－２０００－Ｓ　アイボリー</v>
      </c>
    </row>
    <row r="557" spans="1:5" ht="12.75" customHeight="1" x14ac:dyDescent="0.15">
      <c r="A557" s="206" t="s">
        <v>1871</v>
      </c>
      <c r="B557" s="206" t="s">
        <v>1872</v>
      </c>
      <c r="C557" s="206" t="s">
        <v>0</v>
      </c>
      <c r="D557" s="206" t="s">
        <v>680</v>
      </c>
      <c r="E557" s="205" t="str">
        <f t="shared" si="8"/>
        <v>＃ＴＰ－２０００－Ｓ　オーカー</v>
      </c>
    </row>
    <row r="558" spans="1:5" ht="12.75" customHeight="1" x14ac:dyDescent="0.15">
      <c r="A558" s="206" t="s">
        <v>1873</v>
      </c>
      <c r="B558" s="206" t="s">
        <v>1874</v>
      </c>
      <c r="C558" s="206" t="s">
        <v>0</v>
      </c>
      <c r="D558" s="206" t="s">
        <v>680</v>
      </c>
      <c r="E558" s="205" t="str">
        <f t="shared" si="8"/>
        <v>＃ＴＰ－２０００－Ｓ　グリーン</v>
      </c>
    </row>
    <row r="559" spans="1:5" ht="12.75" customHeight="1" x14ac:dyDescent="0.15">
      <c r="A559" s="206" t="s">
        <v>1875</v>
      </c>
      <c r="B559" s="206" t="s">
        <v>1876</v>
      </c>
      <c r="C559" s="206" t="s">
        <v>0</v>
      </c>
      <c r="D559" s="206" t="s">
        <v>680</v>
      </c>
      <c r="E559" s="205" t="str">
        <f t="shared" si="8"/>
        <v>＃ＴＰ－２０００－Ｓ　グレー</v>
      </c>
    </row>
    <row r="560" spans="1:5" ht="12.75" customHeight="1" x14ac:dyDescent="0.15">
      <c r="A560" s="206" t="s">
        <v>1877</v>
      </c>
      <c r="B560" s="206" t="s">
        <v>1878</v>
      </c>
      <c r="C560" s="206" t="s">
        <v>0</v>
      </c>
      <c r="D560" s="206" t="s">
        <v>633</v>
      </c>
      <c r="E560" s="205" t="str">
        <f t="shared" si="8"/>
        <v>＃ＴＰ－２０００－Ｓ　トナー　アイボリー</v>
      </c>
    </row>
    <row r="561" spans="1:5" ht="12.75" customHeight="1" x14ac:dyDescent="0.15">
      <c r="A561" s="206" t="s">
        <v>1879</v>
      </c>
      <c r="B561" s="206" t="s">
        <v>1880</v>
      </c>
      <c r="C561" s="206" t="s">
        <v>0</v>
      </c>
      <c r="D561" s="206" t="s">
        <v>633</v>
      </c>
      <c r="E561" s="205" t="str">
        <f t="shared" si="8"/>
        <v>＃ＴＰ－２０００－Ｓ　トナー　オーカー</v>
      </c>
    </row>
    <row r="562" spans="1:5" ht="12.75" customHeight="1" x14ac:dyDescent="0.15">
      <c r="A562" s="206" t="s">
        <v>1881</v>
      </c>
      <c r="B562" s="206" t="s">
        <v>1882</v>
      </c>
      <c r="C562" s="206" t="s">
        <v>0</v>
      </c>
      <c r="D562" s="206" t="s">
        <v>633</v>
      </c>
      <c r="E562" s="205" t="str">
        <f t="shared" si="8"/>
        <v>＃ＴＰ－２０００－Ｓ　トナー　グリーン</v>
      </c>
    </row>
    <row r="563" spans="1:5" ht="12.75" customHeight="1" x14ac:dyDescent="0.15">
      <c r="A563" s="206" t="s">
        <v>1883</v>
      </c>
      <c r="B563" s="206" t="s">
        <v>1884</v>
      </c>
      <c r="C563" s="206" t="s">
        <v>0</v>
      </c>
      <c r="D563" s="206" t="s">
        <v>633</v>
      </c>
      <c r="E563" s="205" t="str">
        <f t="shared" si="8"/>
        <v>＃ＴＰ－２０００－Ｓ　トナー　グレー</v>
      </c>
    </row>
    <row r="564" spans="1:5" ht="12.75" customHeight="1" x14ac:dyDescent="0.15">
      <c r="A564" s="206" t="s">
        <v>1885</v>
      </c>
      <c r="B564" s="206" t="s">
        <v>1886</v>
      </c>
      <c r="C564" s="206" t="s">
        <v>0</v>
      </c>
      <c r="D564" s="206" t="s">
        <v>633</v>
      </c>
      <c r="E564" s="205" t="str">
        <f t="shared" si="8"/>
        <v>＃ＴＰ－２０００－Ｓ　硬化剤</v>
      </c>
    </row>
    <row r="565" spans="1:5" ht="12.75" customHeight="1" x14ac:dyDescent="0.15">
      <c r="A565" s="206" t="s">
        <v>1887</v>
      </c>
      <c r="B565" s="206" t="s">
        <v>1888</v>
      </c>
      <c r="C565" s="206" t="s">
        <v>0</v>
      </c>
      <c r="D565" s="206" t="s">
        <v>633</v>
      </c>
      <c r="E565" s="205" t="str">
        <f t="shared" si="8"/>
        <v>＃ＴＰ－２０００－Ｓ　主剤</v>
      </c>
    </row>
    <row r="566" spans="1:5" ht="12.75" customHeight="1" x14ac:dyDescent="0.15">
      <c r="A566" s="206" t="s">
        <v>1889</v>
      </c>
      <c r="B566" s="206" t="s">
        <v>1890</v>
      </c>
      <c r="C566" s="206" t="s">
        <v>0</v>
      </c>
      <c r="D566" s="206" t="s">
        <v>680</v>
      </c>
      <c r="E566" s="205" t="str">
        <f t="shared" si="8"/>
        <v>＃ＴＰ－２０００アイボリー</v>
      </c>
    </row>
    <row r="567" spans="1:5" ht="12.75" customHeight="1" x14ac:dyDescent="0.15">
      <c r="A567" s="206" t="s">
        <v>1891</v>
      </c>
      <c r="B567" s="206" t="s">
        <v>1892</v>
      </c>
      <c r="C567" s="206" t="s">
        <v>0</v>
      </c>
      <c r="D567" s="206" t="s">
        <v>680</v>
      </c>
      <c r="E567" s="205" t="str">
        <f t="shared" si="8"/>
        <v>＃ＴＰ－２０００オーカー</v>
      </c>
    </row>
    <row r="568" spans="1:5" ht="12.75" customHeight="1" x14ac:dyDescent="0.15">
      <c r="A568" s="206" t="s">
        <v>1893</v>
      </c>
      <c r="B568" s="206" t="s">
        <v>1894</v>
      </c>
      <c r="C568" s="206" t="s">
        <v>0</v>
      </c>
      <c r="D568" s="206" t="s">
        <v>680</v>
      </c>
      <c r="E568" s="205" t="str">
        <f t="shared" si="8"/>
        <v>＃ＴＰ－２０００グリーン</v>
      </c>
    </row>
    <row r="569" spans="1:5" ht="12.75" customHeight="1" x14ac:dyDescent="0.15">
      <c r="A569" s="206" t="s">
        <v>1895</v>
      </c>
      <c r="B569" s="206" t="s">
        <v>1896</v>
      </c>
      <c r="C569" s="206" t="s">
        <v>0</v>
      </c>
      <c r="D569" s="206" t="s">
        <v>680</v>
      </c>
      <c r="E569" s="205" t="str">
        <f t="shared" si="8"/>
        <v>＃ＴＰ－２０００グレー</v>
      </c>
    </row>
    <row r="570" spans="1:5" ht="12.75" customHeight="1" x14ac:dyDescent="0.15">
      <c r="A570" s="206" t="s">
        <v>1897</v>
      </c>
      <c r="B570" s="206" t="s">
        <v>1898</v>
      </c>
      <c r="C570" s="206" t="s">
        <v>0</v>
      </c>
      <c r="D570" s="206" t="s">
        <v>633</v>
      </c>
      <c r="E570" s="205" t="str">
        <f t="shared" si="8"/>
        <v>＃ＴＰ－２０００トナー　アイボリー</v>
      </c>
    </row>
    <row r="571" spans="1:5" ht="12.75" customHeight="1" x14ac:dyDescent="0.15">
      <c r="A571" s="206" t="s">
        <v>1899</v>
      </c>
      <c r="B571" s="206" t="s">
        <v>1900</v>
      </c>
      <c r="C571" s="206" t="s">
        <v>0</v>
      </c>
      <c r="D571" s="206" t="s">
        <v>633</v>
      </c>
      <c r="E571" s="205" t="str">
        <f t="shared" si="8"/>
        <v>＃ＴＰ－２０００トナー　オーカー</v>
      </c>
    </row>
    <row r="572" spans="1:5" ht="12.75" customHeight="1" x14ac:dyDescent="0.15">
      <c r="A572" s="206" t="s">
        <v>1901</v>
      </c>
      <c r="B572" s="206" t="s">
        <v>1902</v>
      </c>
      <c r="C572" s="206" t="s">
        <v>0</v>
      </c>
      <c r="D572" s="206" t="s">
        <v>633</v>
      </c>
      <c r="E572" s="205" t="str">
        <f t="shared" si="8"/>
        <v>＃ＴＰ－２０００トナー　グリーン</v>
      </c>
    </row>
    <row r="573" spans="1:5" ht="12.75" customHeight="1" x14ac:dyDescent="0.15">
      <c r="A573" s="206" t="s">
        <v>1903</v>
      </c>
      <c r="B573" s="206" t="s">
        <v>1904</v>
      </c>
      <c r="C573" s="206" t="s">
        <v>0</v>
      </c>
      <c r="D573" s="206" t="s">
        <v>640</v>
      </c>
      <c r="E573" s="205" t="str">
        <f t="shared" si="8"/>
        <v>＃ＴＰプロテクトシート</v>
      </c>
    </row>
    <row r="574" spans="1:5" ht="12.75" customHeight="1" x14ac:dyDescent="0.15">
      <c r="A574" s="206" t="s">
        <v>1905</v>
      </c>
      <c r="B574" s="206" t="s">
        <v>1906</v>
      </c>
      <c r="C574" s="206" t="s">
        <v>1907</v>
      </c>
      <c r="D574" s="206" t="s">
        <v>637</v>
      </c>
      <c r="E574" s="205" t="str">
        <f t="shared" si="8"/>
        <v>＃ＴＲカクハゼツカミ１５型</v>
      </c>
    </row>
    <row r="575" spans="1:5" ht="12.75" customHeight="1" x14ac:dyDescent="0.15">
      <c r="A575" s="206" t="s">
        <v>1908</v>
      </c>
      <c r="B575" s="206" t="s">
        <v>1909</v>
      </c>
      <c r="C575" s="206" t="s">
        <v>1907</v>
      </c>
      <c r="D575" s="206" t="s">
        <v>637</v>
      </c>
      <c r="E575" s="205" t="str">
        <f t="shared" si="8"/>
        <v>＃ＴＲカクハゼツカミ３０型</v>
      </c>
    </row>
    <row r="576" spans="1:5" ht="12.75" customHeight="1" x14ac:dyDescent="0.15">
      <c r="A576" s="206" t="s">
        <v>1910</v>
      </c>
      <c r="B576" s="206" t="s">
        <v>1911</v>
      </c>
      <c r="C576" s="206" t="s">
        <v>1907</v>
      </c>
      <c r="D576" s="206" t="s">
        <v>637</v>
      </c>
      <c r="E576" s="205" t="str">
        <f t="shared" si="8"/>
        <v>＃ＴＲカクハゼツカミ９型</v>
      </c>
    </row>
    <row r="577" spans="1:5" ht="12.75" customHeight="1" x14ac:dyDescent="0.15">
      <c r="A577" s="206" t="s">
        <v>1912</v>
      </c>
      <c r="B577" s="206" t="s">
        <v>1913</v>
      </c>
      <c r="C577" s="206" t="s">
        <v>1914</v>
      </c>
      <c r="D577" s="206" t="s">
        <v>637</v>
      </c>
      <c r="E577" s="205" t="str">
        <f t="shared" si="8"/>
        <v>＃ＴＲコグチストッパー　３０</v>
      </c>
    </row>
    <row r="578" spans="1:5" ht="12.75" customHeight="1" x14ac:dyDescent="0.15">
      <c r="A578" s="206" t="s">
        <v>1915</v>
      </c>
      <c r="B578" s="206" t="s">
        <v>1916</v>
      </c>
      <c r="C578" s="206" t="s">
        <v>1914</v>
      </c>
      <c r="D578" s="206" t="s">
        <v>637</v>
      </c>
      <c r="E578" s="205" t="str">
        <f t="shared" si="8"/>
        <v>＃ＴＲコグチストッパー　３５</v>
      </c>
    </row>
    <row r="579" spans="1:5" ht="12.75" customHeight="1" x14ac:dyDescent="0.15">
      <c r="A579" s="206" t="s">
        <v>1917</v>
      </c>
      <c r="B579" s="206" t="s">
        <v>1918</v>
      </c>
      <c r="C579" s="206" t="s">
        <v>1919</v>
      </c>
      <c r="D579" s="206" t="s">
        <v>637</v>
      </c>
      <c r="E579" s="205" t="str">
        <f t="shared" ref="E579:E642" si="9">DBCS(B579)</f>
        <v>＃ＴＲシジレール１００</v>
      </c>
    </row>
    <row r="580" spans="1:5" ht="12.75" customHeight="1" x14ac:dyDescent="0.15">
      <c r="A580" s="206" t="s">
        <v>1920</v>
      </c>
      <c r="B580" s="206" t="s">
        <v>1921</v>
      </c>
      <c r="C580" s="206" t="s">
        <v>1919</v>
      </c>
      <c r="D580" s="206" t="s">
        <v>637</v>
      </c>
      <c r="E580" s="205" t="str">
        <f t="shared" si="9"/>
        <v>＃ＴＲシジレール８０</v>
      </c>
    </row>
    <row r="581" spans="1:5" ht="12.75" customHeight="1" x14ac:dyDescent="0.15">
      <c r="A581" s="206" t="s">
        <v>1922</v>
      </c>
      <c r="B581" s="206" t="s">
        <v>1923</v>
      </c>
      <c r="C581" s="206" t="s">
        <v>1924</v>
      </c>
      <c r="D581" s="206" t="s">
        <v>637</v>
      </c>
      <c r="E581" s="205" t="str">
        <f t="shared" si="9"/>
        <v>＃ＴＲダンネツストッパー　３０</v>
      </c>
    </row>
    <row r="582" spans="1:5" ht="12.75" customHeight="1" x14ac:dyDescent="0.15">
      <c r="A582" s="206" t="s">
        <v>1925</v>
      </c>
      <c r="B582" s="206" t="s">
        <v>1926</v>
      </c>
      <c r="C582" s="206" t="s">
        <v>1924</v>
      </c>
      <c r="D582" s="206" t="s">
        <v>637</v>
      </c>
      <c r="E582" s="205" t="str">
        <f t="shared" si="9"/>
        <v>＃ＴＲダンネツストッパー　３５</v>
      </c>
    </row>
    <row r="583" spans="1:5" ht="12.75" customHeight="1" x14ac:dyDescent="0.15">
      <c r="A583" s="206" t="s">
        <v>1927</v>
      </c>
      <c r="B583" s="206" t="s">
        <v>1928</v>
      </c>
      <c r="C583" s="206" t="s">
        <v>1929</v>
      </c>
      <c r="D583" s="206" t="s">
        <v>637</v>
      </c>
      <c r="E583" s="205" t="str">
        <f t="shared" si="9"/>
        <v>＃ＴＲハイテンボウパス</v>
      </c>
    </row>
    <row r="584" spans="1:5" ht="12.75" customHeight="1" x14ac:dyDescent="0.15">
      <c r="A584" s="206" t="s">
        <v>1930</v>
      </c>
      <c r="B584" s="206" t="s">
        <v>1931</v>
      </c>
      <c r="C584" s="206" t="s">
        <v>1907</v>
      </c>
      <c r="D584" s="206" t="s">
        <v>637</v>
      </c>
      <c r="E584" s="205" t="str">
        <f t="shared" si="9"/>
        <v>＃ＴＲマルハゼツカミ１５型</v>
      </c>
    </row>
    <row r="585" spans="1:5" ht="12.75" customHeight="1" x14ac:dyDescent="0.15">
      <c r="A585" s="206" t="s">
        <v>1932</v>
      </c>
      <c r="B585" s="206" t="s">
        <v>1933</v>
      </c>
      <c r="C585" s="206" t="s">
        <v>1907</v>
      </c>
      <c r="D585" s="206" t="s">
        <v>637</v>
      </c>
      <c r="E585" s="205" t="str">
        <f t="shared" si="9"/>
        <v>＃ＴＲマルハゼツカミ３０型</v>
      </c>
    </row>
    <row r="586" spans="1:5" ht="12.75" customHeight="1" x14ac:dyDescent="0.15">
      <c r="A586" s="206" t="s">
        <v>1934</v>
      </c>
      <c r="B586" s="206" t="s">
        <v>1935</v>
      </c>
      <c r="C586" s="206" t="s">
        <v>1907</v>
      </c>
      <c r="D586" s="206" t="s">
        <v>637</v>
      </c>
      <c r="E586" s="205" t="str">
        <f t="shared" si="9"/>
        <v>＃ＴＲマルハゼツカミ９型</v>
      </c>
    </row>
    <row r="587" spans="1:5" ht="12.75" customHeight="1" x14ac:dyDescent="0.15">
      <c r="A587" s="206" t="s">
        <v>1936</v>
      </c>
      <c r="B587" s="206" t="s">
        <v>1937</v>
      </c>
      <c r="C587" s="206" t="s">
        <v>1938</v>
      </c>
      <c r="D587" s="206" t="s">
        <v>633</v>
      </c>
      <c r="E587" s="205" t="str">
        <f t="shared" si="9"/>
        <v>＃ＴＳガードＣ剤</v>
      </c>
    </row>
    <row r="588" spans="1:5" ht="12.75" customHeight="1" x14ac:dyDescent="0.15">
      <c r="A588" s="206" t="s">
        <v>1939</v>
      </c>
      <c r="B588" s="206" t="s">
        <v>1940</v>
      </c>
      <c r="C588" s="206" t="s">
        <v>1941</v>
      </c>
      <c r="D588" s="206" t="s">
        <v>680</v>
      </c>
      <c r="E588" s="205" t="str">
        <f t="shared" si="9"/>
        <v>＃ＴＳガードセット</v>
      </c>
    </row>
    <row r="589" spans="1:5" ht="12.75" customHeight="1" x14ac:dyDescent="0.15">
      <c r="A589" s="206" t="s">
        <v>1942</v>
      </c>
      <c r="B589" s="206" t="s">
        <v>1943</v>
      </c>
      <c r="C589" s="206" t="s">
        <v>1944</v>
      </c>
      <c r="D589" s="206" t="s">
        <v>680</v>
      </c>
      <c r="E589" s="205" t="str">
        <f t="shared" si="9"/>
        <v>＃ＵＡコート　クリア</v>
      </c>
    </row>
    <row r="590" spans="1:5" ht="12.75" customHeight="1" x14ac:dyDescent="0.15">
      <c r="A590" s="206" t="s">
        <v>1945</v>
      </c>
      <c r="B590" s="206" t="s">
        <v>1946</v>
      </c>
      <c r="C590" s="206" t="s">
        <v>1947</v>
      </c>
      <c r="D590" s="206" t="s">
        <v>633</v>
      </c>
      <c r="E590" s="205" t="str">
        <f t="shared" si="9"/>
        <v>＃ＵＡコート　クリア　硬化剤</v>
      </c>
    </row>
    <row r="591" spans="1:5" ht="12.75" customHeight="1" x14ac:dyDescent="0.15">
      <c r="A591" s="206" t="s">
        <v>1948</v>
      </c>
      <c r="B591" s="206" t="s">
        <v>1949</v>
      </c>
      <c r="C591" s="206" t="s">
        <v>1950</v>
      </c>
      <c r="D591" s="206" t="s">
        <v>633</v>
      </c>
      <c r="E591" s="205" t="str">
        <f t="shared" si="9"/>
        <v>＃ＵＡコート　クリア　主剤</v>
      </c>
    </row>
    <row r="592" spans="1:5" ht="12.75" customHeight="1" x14ac:dyDescent="0.15">
      <c r="A592" s="206" t="s">
        <v>1951</v>
      </c>
      <c r="B592" s="206" t="s">
        <v>1952</v>
      </c>
      <c r="C592" s="206" t="s">
        <v>1944</v>
      </c>
      <c r="D592" s="206" t="s">
        <v>680</v>
      </c>
      <c r="E592" s="205" t="str">
        <f t="shared" si="9"/>
        <v>＃ＵＡコート　スカイブルー</v>
      </c>
    </row>
    <row r="593" spans="1:5" ht="12.75" customHeight="1" x14ac:dyDescent="0.15">
      <c r="A593" s="206" t="s">
        <v>1953</v>
      </c>
      <c r="B593" s="206" t="s">
        <v>1954</v>
      </c>
      <c r="C593" s="206" t="s">
        <v>1944</v>
      </c>
      <c r="D593" s="206" t="s">
        <v>680</v>
      </c>
      <c r="E593" s="205" t="str">
        <f t="shared" si="9"/>
        <v>＃ＵＡコート　ライン用イエロー</v>
      </c>
    </row>
    <row r="594" spans="1:5" ht="12.75" customHeight="1" x14ac:dyDescent="0.15">
      <c r="A594" s="206" t="s">
        <v>1955</v>
      </c>
      <c r="B594" s="206" t="s">
        <v>1956</v>
      </c>
      <c r="C594" s="206" t="s">
        <v>1944</v>
      </c>
      <c r="D594" s="206" t="s">
        <v>680</v>
      </c>
      <c r="E594" s="205" t="str">
        <f t="shared" si="9"/>
        <v>＃ＵＡコート　ライン用ネイビー</v>
      </c>
    </row>
    <row r="595" spans="1:5" ht="12.75" customHeight="1" x14ac:dyDescent="0.15">
      <c r="A595" s="206" t="s">
        <v>1957</v>
      </c>
      <c r="B595" s="206" t="s">
        <v>1958</v>
      </c>
      <c r="C595" s="206" t="s">
        <v>1944</v>
      </c>
      <c r="D595" s="206" t="s">
        <v>680</v>
      </c>
      <c r="E595" s="205" t="str">
        <f t="shared" si="9"/>
        <v>＃ＵＡコート　ライン用ブラック</v>
      </c>
    </row>
    <row r="596" spans="1:5" ht="12.75" customHeight="1" x14ac:dyDescent="0.15">
      <c r="A596" s="206" t="s">
        <v>1959</v>
      </c>
      <c r="B596" s="206" t="s">
        <v>1960</v>
      </c>
      <c r="C596" s="206" t="s">
        <v>1944</v>
      </c>
      <c r="D596" s="206" t="s">
        <v>680</v>
      </c>
      <c r="E596" s="205" t="str">
        <f t="shared" si="9"/>
        <v>＃ＵＡコート　ライン用ホワイト</v>
      </c>
    </row>
    <row r="597" spans="1:5" ht="12.75" customHeight="1" x14ac:dyDescent="0.15">
      <c r="A597" s="206" t="s">
        <v>1961</v>
      </c>
      <c r="B597" s="206" t="s">
        <v>1962</v>
      </c>
      <c r="C597" s="206" t="s">
        <v>1944</v>
      </c>
      <c r="D597" s="206" t="s">
        <v>680</v>
      </c>
      <c r="E597" s="205" t="str">
        <f t="shared" si="9"/>
        <v>＃ＵＡコート　ライン用レッド</v>
      </c>
    </row>
    <row r="598" spans="1:5" ht="12.75" customHeight="1" x14ac:dyDescent="0.15">
      <c r="A598" s="206" t="s">
        <v>1963</v>
      </c>
      <c r="B598" s="206" t="s">
        <v>1964</v>
      </c>
      <c r="C598" s="206" t="s">
        <v>1965</v>
      </c>
      <c r="D598" s="206" t="s">
        <v>633</v>
      </c>
      <c r="E598" s="205" t="str">
        <f t="shared" si="9"/>
        <v>＃ＵＡコート　希釈剤</v>
      </c>
    </row>
    <row r="599" spans="1:5" ht="12.75" customHeight="1" x14ac:dyDescent="0.15">
      <c r="A599" s="206" t="s">
        <v>1966</v>
      </c>
      <c r="B599" s="206" t="s">
        <v>1967</v>
      </c>
      <c r="C599" s="206" t="s">
        <v>1947</v>
      </c>
      <c r="D599" s="206" t="s">
        <v>633</v>
      </c>
      <c r="E599" s="205" t="str">
        <f t="shared" si="9"/>
        <v>＃ＵＡコート　硬化剤スカイブルー</v>
      </c>
    </row>
    <row r="600" spans="1:5" ht="12.75" customHeight="1" x14ac:dyDescent="0.15">
      <c r="A600" s="206" t="s">
        <v>1968</v>
      </c>
      <c r="B600" s="206" t="s">
        <v>1969</v>
      </c>
      <c r="C600" s="206" t="s">
        <v>1947</v>
      </c>
      <c r="D600" s="206" t="s">
        <v>633</v>
      </c>
      <c r="E600" s="205" t="str">
        <f t="shared" si="9"/>
        <v>＃ＵＡコート　硬化剤ライン用イエロー</v>
      </c>
    </row>
    <row r="601" spans="1:5" ht="12.75" customHeight="1" x14ac:dyDescent="0.15">
      <c r="A601" s="206" t="s">
        <v>1970</v>
      </c>
      <c r="B601" s="206" t="s">
        <v>1971</v>
      </c>
      <c r="C601" s="206" t="s">
        <v>1947</v>
      </c>
      <c r="D601" s="206" t="s">
        <v>633</v>
      </c>
      <c r="E601" s="205" t="str">
        <f t="shared" si="9"/>
        <v>＃ＵＡコート　硬化剤ライン用ネイビー</v>
      </c>
    </row>
    <row r="602" spans="1:5" ht="12.75" customHeight="1" x14ac:dyDescent="0.15">
      <c r="A602" s="206" t="s">
        <v>1972</v>
      </c>
      <c r="B602" s="206" t="s">
        <v>1973</v>
      </c>
      <c r="C602" s="206" t="s">
        <v>1947</v>
      </c>
      <c r="D602" s="206" t="s">
        <v>633</v>
      </c>
      <c r="E602" s="205" t="str">
        <f t="shared" si="9"/>
        <v>＃ＵＡコート　硬化剤ライン用ブラック</v>
      </c>
    </row>
    <row r="603" spans="1:5" ht="12.75" customHeight="1" x14ac:dyDescent="0.15">
      <c r="A603" s="206" t="s">
        <v>1974</v>
      </c>
      <c r="B603" s="206" t="s">
        <v>1975</v>
      </c>
      <c r="C603" s="206" t="s">
        <v>1947</v>
      </c>
      <c r="D603" s="206" t="s">
        <v>633</v>
      </c>
      <c r="E603" s="205" t="str">
        <f t="shared" si="9"/>
        <v>＃ＵＡコート　硬化剤ライン用ホワイト</v>
      </c>
    </row>
    <row r="604" spans="1:5" ht="12.75" customHeight="1" x14ac:dyDescent="0.15">
      <c r="A604" s="206" t="s">
        <v>1976</v>
      </c>
      <c r="B604" s="206" t="s">
        <v>1977</v>
      </c>
      <c r="C604" s="206" t="s">
        <v>1947</v>
      </c>
      <c r="D604" s="206" t="s">
        <v>633</v>
      </c>
      <c r="E604" s="205" t="str">
        <f t="shared" si="9"/>
        <v>＃ＵＡコート　硬化剤ライン用レッド</v>
      </c>
    </row>
    <row r="605" spans="1:5" ht="12.75" customHeight="1" x14ac:dyDescent="0.15">
      <c r="A605" s="206" t="s">
        <v>1978</v>
      </c>
      <c r="B605" s="206" t="s">
        <v>1979</v>
      </c>
      <c r="C605" s="206" t="s">
        <v>1950</v>
      </c>
      <c r="D605" s="206" t="s">
        <v>633</v>
      </c>
      <c r="E605" s="205" t="str">
        <f t="shared" si="9"/>
        <v>＃ＵＡコート　主剤</v>
      </c>
    </row>
    <row r="606" spans="1:5" ht="12.75" customHeight="1" x14ac:dyDescent="0.15">
      <c r="A606" s="206" t="s">
        <v>1980</v>
      </c>
      <c r="B606" s="206" t="s">
        <v>1981</v>
      </c>
      <c r="C606" s="206" t="s">
        <v>1982</v>
      </c>
      <c r="D606" s="206" t="s">
        <v>633</v>
      </c>
      <c r="E606" s="205" t="str">
        <f t="shared" si="9"/>
        <v>＃ＵＡベースＥ　硬化剤</v>
      </c>
    </row>
    <row r="607" spans="1:5" ht="12.75" customHeight="1" x14ac:dyDescent="0.15">
      <c r="A607" s="206" t="s">
        <v>1983</v>
      </c>
      <c r="B607" s="206" t="s">
        <v>1984</v>
      </c>
      <c r="C607" s="206" t="s">
        <v>1985</v>
      </c>
      <c r="D607" s="206" t="s">
        <v>633</v>
      </c>
      <c r="E607" s="205" t="str">
        <f t="shared" si="9"/>
        <v>＃ＵＡベースＥ　主剤</v>
      </c>
    </row>
    <row r="608" spans="1:5" ht="12.75" customHeight="1" x14ac:dyDescent="0.15">
      <c r="A608" s="206" t="s">
        <v>1986</v>
      </c>
      <c r="B608" s="206" t="s">
        <v>1987</v>
      </c>
      <c r="C608" s="206" t="s">
        <v>1988</v>
      </c>
      <c r="D608" s="206" t="s">
        <v>680</v>
      </c>
      <c r="E608" s="205" t="str">
        <f t="shared" si="9"/>
        <v>＃ＵＧプライマー　</v>
      </c>
    </row>
    <row r="609" spans="1:5" ht="12.75" customHeight="1" x14ac:dyDescent="0.15">
      <c r="A609" s="206" t="s">
        <v>1989</v>
      </c>
      <c r="B609" s="206" t="s">
        <v>1990</v>
      </c>
      <c r="C609" s="206" t="s">
        <v>1991</v>
      </c>
      <c r="D609" s="206" t="s">
        <v>637</v>
      </c>
      <c r="E609" s="205" t="str">
        <f t="shared" si="9"/>
        <v>＃ＵＬ－１</v>
      </c>
    </row>
    <row r="610" spans="1:5" ht="12.75" customHeight="1" x14ac:dyDescent="0.15">
      <c r="A610" s="206" t="s">
        <v>1992</v>
      </c>
      <c r="B610" s="206" t="s">
        <v>1993</v>
      </c>
      <c r="C610" s="206" t="s">
        <v>1991</v>
      </c>
      <c r="D610" s="206" t="s">
        <v>637</v>
      </c>
      <c r="E610" s="205" t="str">
        <f t="shared" si="9"/>
        <v>＃ＵＬ－２</v>
      </c>
    </row>
    <row r="611" spans="1:5" ht="12.75" customHeight="1" x14ac:dyDescent="0.15">
      <c r="A611" s="206" t="s">
        <v>1994</v>
      </c>
      <c r="B611" s="206" t="s">
        <v>1995</v>
      </c>
      <c r="C611" s="206" t="s">
        <v>1991</v>
      </c>
      <c r="D611" s="206" t="s">
        <v>637</v>
      </c>
      <c r="E611" s="205" t="str">
        <f t="shared" si="9"/>
        <v>＃ＵＬ－３</v>
      </c>
    </row>
    <row r="612" spans="1:5" ht="12.75" customHeight="1" x14ac:dyDescent="0.15">
      <c r="A612" s="206" t="s">
        <v>1996</v>
      </c>
      <c r="B612" s="206" t="s">
        <v>1997</v>
      </c>
      <c r="C612" s="206" t="s">
        <v>1998</v>
      </c>
      <c r="D612" s="206" t="s">
        <v>637</v>
      </c>
      <c r="E612" s="205" t="str">
        <f t="shared" si="9"/>
        <v>＃ＵＬ－４Ａ</v>
      </c>
    </row>
    <row r="613" spans="1:5" ht="12.75" customHeight="1" x14ac:dyDescent="0.15">
      <c r="A613" s="206" t="s">
        <v>1999</v>
      </c>
      <c r="B613" s="206" t="s">
        <v>2000</v>
      </c>
      <c r="C613" s="206" t="s">
        <v>1991</v>
      </c>
      <c r="D613" s="206" t="s">
        <v>637</v>
      </c>
      <c r="E613" s="205" t="str">
        <f t="shared" si="9"/>
        <v>＃ＵＬ－５</v>
      </c>
    </row>
    <row r="614" spans="1:5" ht="12.75" customHeight="1" x14ac:dyDescent="0.15">
      <c r="A614" s="206" t="s">
        <v>2001</v>
      </c>
      <c r="B614" s="206" t="s">
        <v>2002</v>
      </c>
      <c r="C614" s="206" t="s">
        <v>1991</v>
      </c>
      <c r="D614" s="206" t="s">
        <v>637</v>
      </c>
      <c r="E614" s="205" t="str">
        <f t="shared" si="9"/>
        <v>＃ＵＬ－６</v>
      </c>
    </row>
    <row r="615" spans="1:5" ht="12.75" customHeight="1" x14ac:dyDescent="0.15">
      <c r="A615" s="206" t="s">
        <v>2003</v>
      </c>
      <c r="B615" s="206" t="s">
        <v>2004</v>
      </c>
      <c r="C615" s="206" t="s">
        <v>2005</v>
      </c>
      <c r="D615" s="206" t="s">
        <v>637</v>
      </c>
      <c r="E615" s="205" t="str">
        <f t="shared" si="9"/>
        <v>＃ＵＮＷ－１１　</v>
      </c>
    </row>
    <row r="616" spans="1:5" ht="12.75" customHeight="1" x14ac:dyDescent="0.15">
      <c r="A616" s="206" t="s">
        <v>2006</v>
      </c>
      <c r="B616" s="206" t="s">
        <v>2007</v>
      </c>
      <c r="C616" s="206" t="s">
        <v>2008</v>
      </c>
      <c r="D616" s="206" t="s">
        <v>766</v>
      </c>
      <c r="E616" s="205" t="str">
        <f t="shared" si="9"/>
        <v>＃ＵＮＷ－２１　</v>
      </c>
    </row>
    <row r="617" spans="1:5" ht="12.75" customHeight="1" x14ac:dyDescent="0.15">
      <c r="A617" s="203" t="s">
        <v>2009</v>
      </c>
      <c r="B617" s="203" t="s">
        <v>2010</v>
      </c>
      <c r="C617" s="203" t="s">
        <v>834</v>
      </c>
      <c r="D617" s="203" t="s">
        <v>766</v>
      </c>
      <c r="E617" s="205" t="str">
        <f t="shared" si="9"/>
        <v>＃ＵＰ－４　出隅</v>
      </c>
    </row>
    <row r="618" spans="1:5" ht="12.75" customHeight="1" x14ac:dyDescent="0.15">
      <c r="A618" s="206" t="s">
        <v>2011</v>
      </c>
      <c r="B618" s="206" t="s">
        <v>2012</v>
      </c>
      <c r="C618" s="206" t="s">
        <v>834</v>
      </c>
      <c r="D618" s="206" t="s">
        <v>766</v>
      </c>
      <c r="E618" s="205" t="str">
        <f t="shared" si="9"/>
        <v>＃ＵＰ－４Ａ　出隅</v>
      </c>
    </row>
    <row r="619" spans="1:5" ht="12.75" customHeight="1" x14ac:dyDescent="0.15">
      <c r="A619" s="206" t="s">
        <v>2013</v>
      </c>
      <c r="B619" s="207" t="s">
        <v>2014</v>
      </c>
      <c r="C619" s="206" t="s">
        <v>2015</v>
      </c>
      <c r="D619" s="206" t="s">
        <v>637</v>
      </c>
      <c r="E619" s="205" t="str">
        <f t="shared" si="9"/>
        <v>ＵＰ－ＤＳ　</v>
      </c>
    </row>
    <row r="620" spans="1:5" ht="12.75" customHeight="1" x14ac:dyDescent="0.15">
      <c r="A620" s="206" t="s">
        <v>2016</v>
      </c>
      <c r="B620" s="206" t="s">
        <v>2017</v>
      </c>
      <c r="C620" s="206" t="s">
        <v>2018</v>
      </c>
      <c r="D620" s="206" t="s">
        <v>637</v>
      </c>
      <c r="E620" s="205" t="str">
        <f t="shared" si="9"/>
        <v>＃ＵＰアンカー　８－１５０</v>
      </c>
    </row>
    <row r="621" spans="1:5" ht="12.75" customHeight="1" x14ac:dyDescent="0.15">
      <c r="A621" s="206" t="s">
        <v>2019</v>
      </c>
      <c r="B621" s="206" t="s">
        <v>2020</v>
      </c>
      <c r="C621" s="206" t="s">
        <v>2018</v>
      </c>
      <c r="D621" s="206" t="s">
        <v>637</v>
      </c>
      <c r="E621" s="205" t="str">
        <f t="shared" si="9"/>
        <v>＃ＵＰアンカー　８－１７０</v>
      </c>
    </row>
    <row r="622" spans="1:5" ht="12.75" customHeight="1" x14ac:dyDescent="0.15">
      <c r="A622" s="206" t="s">
        <v>2021</v>
      </c>
      <c r="B622" s="206" t="s">
        <v>2022</v>
      </c>
      <c r="C622" s="206" t="s">
        <v>2023</v>
      </c>
      <c r="D622" s="206" t="s">
        <v>751</v>
      </c>
      <c r="E622" s="205" t="str">
        <f t="shared" si="9"/>
        <v>＃ＵＴ－１１　</v>
      </c>
    </row>
    <row r="623" spans="1:5" ht="12.75" customHeight="1" x14ac:dyDescent="0.15">
      <c r="A623" s="206" t="s">
        <v>2024</v>
      </c>
      <c r="B623" s="206" t="s">
        <v>2025</v>
      </c>
      <c r="C623" s="206" t="s">
        <v>2026</v>
      </c>
      <c r="D623" s="206" t="s">
        <v>751</v>
      </c>
      <c r="E623" s="205" t="str">
        <f t="shared" si="9"/>
        <v>＃ＵＴ－１２　</v>
      </c>
    </row>
    <row r="624" spans="1:5" ht="12.75" customHeight="1" x14ac:dyDescent="0.15">
      <c r="A624" s="206" t="s">
        <v>2027</v>
      </c>
      <c r="B624" s="206" t="s">
        <v>2028</v>
      </c>
      <c r="C624" s="206" t="s">
        <v>2029</v>
      </c>
      <c r="D624" s="206" t="s">
        <v>680</v>
      </c>
      <c r="E624" s="205" t="str">
        <f t="shared" si="9"/>
        <v>＃ＵＴ－１２１５Ｓ　</v>
      </c>
    </row>
    <row r="625" spans="1:5" ht="12.75" customHeight="1" x14ac:dyDescent="0.15">
      <c r="A625" s="206" t="s">
        <v>2030</v>
      </c>
      <c r="B625" s="206" t="s">
        <v>2031</v>
      </c>
      <c r="C625" s="206" t="s">
        <v>2032</v>
      </c>
      <c r="D625" s="206" t="s">
        <v>751</v>
      </c>
      <c r="E625" s="205" t="str">
        <f t="shared" si="9"/>
        <v>＃ＵＴ－１３　</v>
      </c>
    </row>
    <row r="626" spans="1:5" ht="12.75" customHeight="1" x14ac:dyDescent="0.15">
      <c r="A626" s="206" t="s">
        <v>2033</v>
      </c>
      <c r="B626" s="206" t="s">
        <v>2034</v>
      </c>
      <c r="C626" s="206" t="s">
        <v>2035</v>
      </c>
      <c r="D626" s="206" t="s">
        <v>751</v>
      </c>
      <c r="E626" s="205" t="str">
        <f t="shared" si="9"/>
        <v>＃ＵＴ－１５　</v>
      </c>
    </row>
    <row r="627" spans="1:5" ht="12.75" customHeight="1" x14ac:dyDescent="0.15">
      <c r="A627" s="206" t="s">
        <v>2036</v>
      </c>
      <c r="B627" s="206" t="s">
        <v>2037</v>
      </c>
      <c r="C627" s="206" t="s">
        <v>2038</v>
      </c>
      <c r="D627" s="206" t="s">
        <v>751</v>
      </c>
      <c r="E627" s="205" t="str">
        <f t="shared" si="9"/>
        <v>＃ＵＴ－２１　</v>
      </c>
    </row>
    <row r="628" spans="1:5" ht="12.75" customHeight="1" x14ac:dyDescent="0.15">
      <c r="A628" s="206" t="s">
        <v>2039</v>
      </c>
      <c r="B628" s="206" t="s">
        <v>2040</v>
      </c>
      <c r="C628" s="206" t="s">
        <v>2041</v>
      </c>
      <c r="D628" s="206" t="s">
        <v>751</v>
      </c>
      <c r="E628" s="205" t="str">
        <f t="shared" si="9"/>
        <v>＃ＵＴ－３１　</v>
      </c>
    </row>
    <row r="629" spans="1:5" ht="12.75" customHeight="1" x14ac:dyDescent="0.15">
      <c r="A629" s="206" t="s">
        <v>2042</v>
      </c>
      <c r="B629" s="206" t="s">
        <v>2043</v>
      </c>
      <c r="C629" s="206" t="s">
        <v>0</v>
      </c>
      <c r="D629" s="206" t="s">
        <v>637</v>
      </c>
      <c r="E629" s="205" t="str">
        <f t="shared" si="9"/>
        <v>＃ＵＴ－４１　</v>
      </c>
    </row>
    <row r="630" spans="1:5" ht="12.75" customHeight="1" x14ac:dyDescent="0.15">
      <c r="A630" s="206" t="s">
        <v>2044</v>
      </c>
      <c r="B630" s="206" t="s">
        <v>2045</v>
      </c>
      <c r="C630" s="206" t="s">
        <v>0</v>
      </c>
      <c r="D630" s="206" t="s">
        <v>637</v>
      </c>
      <c r="E630" s="205" t="str">
        <f t="shared" si="9"/>
        <v>＃ＵＴＬ－１　</v>
      </c>
    </row>
    <row r="631" spans="1:5" ht="12.75" customHeight="1" x14ac:dyDescent="0.15">
      <c r="A631" s="206" t="s">
        <v>2046</v>
      </c>
      <c r="B631" s="206" t="s">
        <v>2047</v>
      </c>
      <c r="C631" s="206" t="s">
        <v>0</v>
      </c>
      <c r="D631" s="206" t="s">
        <v>637</v>
      </c>
      <c r="E631" s="205" t="str">
        <f t="shared" si="9"/>
        <v>＃Ｕ型アンカーピン　４×２５０</v>
      </c>
    </row>
    <row r="632" spans="1:5" ht="12.75" customHeight="1" x14ac:dyDescent="0.15">
      <c r="A632" s="206" t="s">
        <v>2048</v>
      </c>
      <c r="B632" s="206" t="s">
        <v>2049</v>
      </c>
      <c r="C632" s="206" t="s">
        <v>765</v>
      </c>
      <c r="D632" s="206" t="s">
        <v>766</v>
      </c>
      <c r="E632" s="205" t="str">
        <f t="shared" si="9"/>
        <v>＃ＶＴアングル出隅・入隅</v>
      </c>
    </row>
    <row r="633" spans="1:5" ht="12.75" customHeight="1" x14ac:dyDescent="0.15">
      <c r="A633" s="206" t="s">
        <v>2050</v>
      </c>
      <c r="B633" s="207" t="s">
        <v>2051</v>
      </c>
      <c r="C633" s="206" t="s">
        <v>2052</v>
      </c>
      <c r="D633" s="206" t="s">
        <v>680</v>
      </c>
      <c r="E633" s="205" t="str">
        <f t="shared" si="9"/>
        <v>ＶＴコート　タッチアップ缶　ライトグレー　Ｔ－１２</v>
      </c>
    </row>
    <row r="634" spans="1:5" ht="12.75" customHeight="1" x14ac:dyDescent="0.15">
      <c r="A634" s="206" t="s">
        <v>2053</v>
      </c>
      <c r="B634" s="207" t="s">
        <v>2054</v>
      </c>
      <c r="C634" s="206" t="s">
        <v>2052</v>
      </c>
      <c r="D634" s="206" t="s">
        <v>680</v>
      </c>
      <c r="E634" s="205" t="str">
        <f t="shared" si="9"/>
        <v>ＶＴコート　タッチアップ缶　ミディアムグレー　Ｔ－１４</v>
      </c>
    </row>
    <row r="635" spans="1:5" ht="12.75" customHeight="1" x14ac:dyDescent="0.15">
      <c r="A635" s="206" t="s">
        <v>2055</v>
      </c>
      <c r="B635" s="207" t="s">
        <v>2056</v>
      </c>
      <c r="C635" s="206" t="s">
        <v>2052</v>
      </c>
      <c r="D635" s="206" t="s">
        <v>680</v>
      </c>
      <c r="E635" s="205" t="str">
        <f t="shared" si="9"/>
        <v>ＶＴコート　タッチアップ缶　ダークグレー　Ｔ－１６</v>
      </c>
    </row>
    <row r="636" spans="1:5" ht="12.75" customHeight="1" x14ac:dyDescent="0.15">
      <c r="A636" s="206" t="s">
        <v>2057</v>
      </c>
      <c r="B636" s="207" t="s">
        <v>2058</v>
      </c>
      <c r="C636" s="206" t="s">
        <v>2052</v>
      </c>
      <c r="D636" s="206" t="s">
        <v>680</v>
      </c>
      <c r="E636" s="205" t="str">
        <f t="shared" si="9"/>
        <v>ＶＴコート　タッチアップ缶　ライトグリーン　Ｔ－２１</v>
      </c>
    </row>
    <row r="637" spans="1:5" ht="12.75" customHeight="1" x14ac:dyDescent="0.15">
      <c r="A637" s="206" t="s">
        <v>2059</v>
      </c>
      <c r="B637" s="207" t="s">
        <v>2060</v>
      </c>
      <c r="C637" s="206" t="s">
        <v>2052</v>
      </c>
      <c r="D637" s="206" t="s">
        <v>680</v>
      </c>
      <c r="E637" s="205" t="str">
        <f t="shared" si="9"/>
        <v>ＶＴコート　タッチアップ缶　グリーン　Ｔ－２４</v>
      </c>
    </row>
    <row r="638" spans="1:5" ht="12.75" customHeight="1" x14ac:dyDescent="0.15">
      <c r="A638" s="206" t="s">
        <v>2061</v>
      </c>
      <c r="B638" s="207" t="s">
        <v>2062</v>
      </c>
      <c r="C638" s="206" t="s">
        <v>2052</v>
      </c>
      <c r="D638" s="206" t="s">
        <v>680</v>
      </c>
      <c r="E638" s="205" t="str">
        <f t="shared" si="9"/>
        <v>ＶＴコート　タッチアップ缶　アイボリー　Ｔ－４３</v>
      </c>
    </row>
    <row r="639" spans="1:5" ht="12.75" customHeight="1" x14ac:dyDescent="0.15">
      <c r="A639" s="206" t="s">
        <v>2063</v>
      </c>
      <c r="B639" s="207" t="s">
        <v>2064</v>
      </c>
      <c r="C639" s="206" t="s">
        <v>679</v>
      </c>
      <c r="D639" s="206" t="s">
        <v>680</v>
      </c>
      <c r="E639" s="205" t="str">
        <f t="shared" si="9"/>
        <v>ＶＴコートＣ　Ｍグレー　Ｔ－１０３</v>
      </c>
    </row>
    <row r="640" spans="1:5" ht="12.75" customHeight="1" x14ac:dyDescent="0.15">
      <c r="A640" s="206" t="s">
        <v>2065</v>
      </c>
      <c r="B640" s="207" t="s">
        <v>2066</v>
      </c>
      <c r="C640" s="206" t="s">
        <v>679</v>
      </c>
      <c r="D640" s="206" t="s">
        <v>680</v>
      </c>
      <c r="E640" s="205" t="str">
        <f t="shared" si="9"/>
        <v>ＶＴコートＣ　Ｌグレー　Ｔ－１１</v>
      </c>
    </row>
    <row r="641" spans="1:5" ht="12.75" customHeight="1" x14ac:dyDescent="0.15">
      <c r="A641" s="206" t="s">
        <v>2067</v>
      </c>
      <c r="B641" s="207" t="s">
        <v>2068</v>
      </c>
      <c r="C641" s="206" t="s">
        <v>679</v>
      </c>
      <c r="D641" s="206" t="s">
        <v>680</v>
      </c>
      <c r="E641" s="205" t="str">
        <f t="shared" si="9"/>
        <v>ＶＴコートＣ　Ｍリーフ　Ｔ－２７</v>
      </c>
    </row>
    <row r="642" spans="1:5" ht="12.75" customHeight="1" x14ac:dyDescent="0.15">
      <c r="A642" s="206" t="s">
        <v>2069</v>
      </c>
      <c r="B642" s="207" t="s">
        <v>2070</v>
      </c>
      <c r="C642" s="206" t="s">
        <v>679</v>
      </c>
      <c r="D642" s="206" t="s">
        <v>680</v>
      </c>
      <c r="E642" s="205" t="str">
        <f t="shared" si="9"/>
        <v>ＶＴコートＣ　Ｍチェリー　Ｔ－３３</v>
      </c>
    </row>
    <row r="643" spans="1:5" ht="12.75" customHeight="1" x14ac:dyDescent="0.15">
      <c r="A643" s="206" t="s">
        <v>2071</v>
      </c>
      <c r="B643" s="207" t="s">
        <v>2072</v>
      </c>
      <c r="C643" s="206" t="s">
        <v>679</v>
      </c>
      <c r="D643" s="206" t="s">
        <v>680</v>
      </c>
      <c r="E643" s="205" t="str">
        <f t="shared" ref="E643:E706" si="10">DBCS(B643)</f>
        <v>ＶＴコートＣ　Ｌブラウン　Ｔ－４４</v>
      </c>
    </row>
    <row r="644" spans="1:5" ht="12.75" customHeight="1" x14ac:dyDescent="0.15">
      <c r="A644" s="206" t="s">
        <v>2073</v>
      </c>
      <c r="B644" s="207" t="s">
        <v>2074</v>
      </c>
      <c r="C644" s="206" t="s">
        <v>679</v>
      </c>
      <c r="D644" s="206" t="s">
        <v>680</v>
      </c>
      <c r="E644" s="205" t="str">
        <f t="shared" si="10"/>
        <v>ＶＴコートＣ　Ｍベージュ　Ｔ－６３</v>
      </c>
    </row>
    <row r="645" spans="1:5" ht="12.75" customHeight="1" x14ac:dyDescent="0.15">
      <c r="A645" s="206" t="s">
        <v>2075</v>
      </c>
      <c r="B645" s="207" t="s">
        <v>2076</v>
      </c>
      <c r="C645" s="206" t="s">
        <v>2077</v>
      </c>
      <c r="D645" s="206" t="s">
        <v>680</v>
      </c>
      <c r="E645" s="205" t="str">
        <f t="shared" si="10"/>
        <v>ＶＴコートＤ　　Ｖ－１０</v>
      </c>
    </row>
    <row r="646" spans="1:5" ht="12.75" customHeight="1" x14ac:dyDescent="0.15">
      <c r="A646" s="206" t="s">
        <v>2078</v>
      </c>
      <c r="B646" s="207" t="s">
        <v>2079</v>
      </c>
      <c r="C646" s="206" t="s">
        <v>679</v>
      </c>
      <c r="D646" s="206" t="s">
        <v>680</v>
      </c>
      <c r="E646" s="205" t="str">
        <f t="shared" si="10"/>
        <v>ＶＴコート　特殊色</v>
      </c>
    </row>
    <row r="647" spans="1:5" ht="12.75" customHeight="1" x14ac:dyDescent="0.15">
      <c r="A647" s="206" t="s">
        <v>2080</v>
      </c>
      <c r="B647" s="207" t="s">
        <v>2081</v>
      </c>
      <c r="C647" s="207" t="s">
        <v>2082</v>
      </c>
      <c r="D647" s="206" t="s">
        <v>646</v>
      </c>
      <c r="E647" s="205" t="str">
        <f t="shared" si="10"/>
        <v>ＶＴボード４０</v>
      </c>
    </row>
    <row r="648" spans="1:5" ht="12.75" customHeight="1" x14ac:dyDescent="0.15">
      <c r="A648" s="206" t="s">
        <v>2083</v>
      </c>
      <c r="B648" s="206" t="s">
        <v>2084</v>
      </c>
      <c r="C648" s="206" t="s">
        <v>0</v>
      </c>
      <c r="D648" s="206" t="s">
        <v>633</v>
      </c>
      <c r="E648" s="205" t="str">
        <f t="shared" si="10"/>
        <v>＃ＶＴボンド　ＵＮ缶</v>
      </c>
    </row>
    <row r="649" spans="1:5" ht="12.75" customHeight="1" x14ac:dyDescent="0.15">
      <c r="A649" s="206" t="s">
        <v>2085</v>
      </c>
      <c r="B649" s="206" t="s">
        <v>2086</v>
      </c>
      <c r="C649" s="206" t="s">
        <v>765</v>
      </c>
      <c r="D649" s="206" t="s">
        <v>766</v>
      </c>
      <c r="E649" s="205" t="str">
        <f t="shared" si="10"/>
        <v>＃ＶＴライン出隅・入隅</v>
      </c>
    </row>
    <row r="650" spans="1:5" ht="12.75" customHeight="1" x14ac:dyDescent="0.15">
      <c r="A650" s="206" t="s">
        <v>2087</v>
      </c>
      <c r="B650" s="206" t="s">
        <v>2088</v>
      </c>
      <c r="C650" s="206" t="s">
        <v>2089</v>
      </c>
      <c r="D650" s="206" t="s">
        <v>736</v>
      </c>
      <c r="E650" s="205" t="str">
        <f t="shared" si="10"/>
        <v>＃ＶＴ丸環カバー　</v>
      </c>
    </row>
    <row r="651" spans="1:5" ht="12.75" customHeight="1" x14ac:dyDescent="0.15">
      <c r="A651" s="206" t="s">
        <v>2090</v>
      </c>
      <c r="B651" s="207" t="s">
        <v>2091</v>
      </c>
      <c r="C651" s="207" t="s">
        <v>2092</v>
      </c>
      <c r="D651" s="206" t="s">
        <v>640</v>
      </c>
      <c r="E651" s="205" t="str">
        <f t="shared" si="10"/>
        <v>ＶＴ探傷マット</v>
      </c>
    </row>
    <row r="652" spans="1:5" ht="12.75" customHeight="1" x14ac:dyDescent="0.15">
      <c r="A652" s="206" t="s">
        <v>2093</v>
      </c>
      <c r="B652" s="206" t="s">
        <v>2094</v>
      </c>
      <c r="C652" s="206" t="s">
        <v>0</v>
      </c>
      <c r="D652" s="206" t="s">
        <v>633</v>
      </c>
      <c r="E652" s="205" t="str">
        <f t="shared" si="10"/>
        <v>＃ＹＧコート　</v>
      </c>
    </row>
    <row r="653" spans="1:5" ht="12.75" customHeight="1" x14ac:dyDescent="0.15">
      <c r="A653" s="203" t="s">
        <v>2095</v>
      </c>
      <c r="B653" s="203" t="s">
        <v>2096</v>
      </c>
      <c r="C653" s="203" t="s">
        <v>0</v>
      </c>
      <c r="D653" s="203" t="s">
        <v>633</v>
      </c>
      <c r="E653" s="205" t="str">
        <f t="shared" si="10"/>
        <v>＃ＹＧプライマー　</v>
      </c>
    </row>
    <row r="654" spans="1:5" ht="12.75" customHeight="1" x14ac:dyDescent="0.15">
      <c r="A654" s="206" t="s">
        <v>2097</v>
      </c>
      <c r="B654" s="206" t="s">
        <v>2098</v>
      </c>
      <c r="C654" s="206" t="s">
        <v>834</v>
      </c>
      <c r="D654" s="206" t="s">
        <v>633</v>
      </c>
      <c r="E654" s="205" t="str">
        <f t="shared" si="10"/>
        <v>＃ＹＧプライマー　Ｅ　</v>
      </c>
    </row>
    <row r="655" spans="1:5" ht="12.75" customHeight="1" x14ac:dyDescent="0.15">
      <c r="A655" s="206" t="s">
        <v>2099</v>
      </c>
      <c r="B655" s="206" t="s">
        <v>2100</v>
      </c>
      <c r="C655" s="206" t="s">
        <v>2101</v>
      </c>
      <c r="D655" s="206" t="s">
        <v>736</v>
      </c>
      <c r="E655" s="205" t="str">
        <f t="shared" si="10"/>
        <v>＃ＹＰシーリングテープ４５</v>
      </c>
    </row>
    <row r="656" spans="1:5" ht="12.75" customHeight="1" x14ac:dyDescent="0.15">
      <c r="A656" s="206" t="s">
        <v>2102</v>
      </c>
      <c r="B656" s="206" t="s">
        <v>2103</v>
      </c>
      <c r="C656" s="206" t="s">
        <v>2101</v>
      </c>
      <c r="D656" s="206" t="s">
        <v>736</v>
      </c>
      <c r="E656" s="205" t="str">
        <f t="shared" si="10"/>
        <v>＃ＹＰシーリングテープ６０</v>
      </c>
    </row>
    <row r="657" spans="1:5" ht="12.75" customHeight="1" x14ac:dyDescent="0.15">
      <c r="A657" s="206" t="s">
        <v>2104</v>
      </c>
      <c r="B657" s="206" t="s">
        <v>2105</v>
      </c>
      <c r="C657" s="206" t="s">
        <v>2106</v>
      </c>
      <c r="D657" s="206" t="s">
        <v>736</v>
      </c>
      <c r="E657" s="205" t="str">
        <f t="shared" si="10"/>
        <v>＃ＹＰタッピングビス４５</v>
      </c>
    </row>
    <row r="658" spans="1:5" ht="12.75" customHeight="1" x14ac:dyDescent="0.15">
      <c r="A658" s="206" t="s">
        <v>2107</v>
      </c>
      <c r="B658" s="206" t="s">
        <v>2108</v>
      </c>
      <c r="C658" s="206" t="s">
        <v>2109</v>
      </c>
      <c r="D658" s="206" t="s">
        <v>736</v>
      </c>
      <c r="E658" s="205" t="str">
        <f t="shared" si="10"/>
        <v>＃ＹＰタッピングビス６０</v>
      </c>
    </row>
    <row r="659" spans="1:5" ht="12.75" customHeight="1" x14ac:dyDescent="0.15">
      <c r="A659" s="206" t="s">
        <v>2110</v>
      </c>
      <c r="B659" s="206" t="s">
        <v>2111</v>
      </c>
      <c r="C659" s="206" t="s">
        <v>2112</v>
      </c>
      <c r="D659" s="206" t="s">
        <v>687</v>
      </c>
      <c r="E659" s="205" t="str">
        <f t="shared" si="10"/>
        <v>＃ＹＰパネル４５　</v>
      </c>
    </row>
    <row r="660" spans="1:5" ht="12.75" customHeight="1" x14ac:dyDescent="0.15">
      <c r="A660" s="206" t="s">
        <v>2113</v>
      </c>
      <c r="B660" s="206" t="s">
        <v>2114</v>
      </c>
      <c r="C660" s="206" t="s">
        <v>2115</v>
      </c>
      <c r="D660" s="206" t="s">
        <v>687</v>
      </c>
      <c r="E660" s="205" t="str">
        <f t="shared" si="10"/>
        <v>＃ＹＰパネル６０　</v>
      </c>
    </row>
    <row r="661" spans="1:5" ht="12.75" customHeight="1" x14ac:dyDescent="0.15">
      <c r="A661" s="206" t="s">
        <v>2116</v>
      </c>
      <c r="B661" s="206" t="s">
        <v>2117</v>
      </c>
      <c r="C661" s="206" t="s">
        <v>2118</v>
      </c>
      <c r="D661" s="206" t="s">
        <v>637</v>
      </c>
      <c r="E661" s="205" t="str">
        <f t="shared" si="10"/>
        <v>＃ＹＰビス４５　</v>
      </c>
    </row>
    <row r="662" spans="1:5" ht="12.75" customHeight="1" x14ac:dyDescent="0.15">
      <c r="A662" s="206" t="s">
        <v>2119</v>
      </c>
      <c r="B662" s="206" t="s">
        <v>2120</v>
      </c>
      <c r="C662" s="206" t="s">
        <v>2121</v>
      </c>
      <c r="D662" s="206" t="s">
        <v>637</v>
      </c>
      <c r="E662" s="205" t="str">
        <f t="shared" si="10"/>
        <v>＃ＹＰビス６０　</v>
      </c>
    </row>
    <row r="663" spans="1:5" ht="12.75" customHeight="1" x14ac:dyDescent="0.15">
      <c r="A663" s="206" t="s">
        <v>2122</v>
      </c>
      <c r="B663" s="206" t="s">
        <v>2123</v>
      </c>
      <c r="C663" s="206" t="s">
        <v>0</v>
      </c>
      <c r="D663" s="206" t="s">
        <v>640</v>
      </c>
      <c r="E663" s="205" t="str">
        <f t="shared" si="10"/>
        <v>＃アーマガードＳＭ１２Ｍ</v>
      </c>
    </row>
    <row r="664" spans="1:5" ht="12.75" customHeight="1" x14ac:dyDescent="0.15">
      <c r="A664" s="206" t="s">
        <v>2124</v>
      </c>
      <c r="B664" s="206" t="s">
        <v>2125</v>
      </c>
      <c r="C664" s="206" t="s">
        <v>2126</v>
      </c>
      <c r="D664" s="206" t="s">
        <v>637</v>
      </c>
      <c r="E664" s="205" t="str">
        <f t="shared" si="10"/>
        <v>＃アクア・ブチルゴムテープ１００</v>
      </c>
    </row>
    <row r="665" spans="1:5" ht="12.75" customHeight="1" x14ac:dyDescent="0.15">
      <c r="A665" s="206" t="s">
        <v>2127</v>
      </c>
      <c r="B665" s="206" t="s">
        <v>2128</v>
      </c>
      <c r="C665" s="206" t="s">
        <v>2129</v>
      </c>
      <c r="D665" s="206" t="s">
        <v>637</v>
      </c>
      <c r="E665" s="205" t="str">
        <f t="shared" si="10"/>
        <v>＃アクア・ブチルゴムテープ５０</v>
      </c>
    </row>
    <row r="666" spans="1:5" ht="12.75" customHeight="1" x14ac:dyDescent="0.15">
      <c r="A666" s="206" t="s">
        <v>2130</v>
      </c>
      <c r="B666" s="206" t="s">
        <v>2131</v>
      </c>
      <c r="C666" s="206" t="s">
        <v>2132</v>
      </c>
      <c r="D666" s="206" t="s">
        <v>637</v>
      </c>
      <c r="E666" s="205" t="str">
        <f t="shared" si="10"/>
        <v>＃アクアクロス１００</v>
      </c>
    </row>
    <row r="667" spans="1:5" ht="12.75" customHeight="1" x14ac:dyDescent="0.15">
      <c r="A667" s="206" t="s">
        <v>2133</v>
      </c>
      <c r="B667" s="206" t="s">
        <v>2134</v>
      </c>
      <c r="C667" s="206" t="s">
        <v>2135</v>
      </c>
      <c r="D667" s="206" t="s">
        <v>637</v>
      </c>
      <c r="E667" s="205" t="str">
        <f t="shared" si="10"/>
        <v>＃アクアクロス糊付き２５</v>
      </c>
    </row>
    <row r="668" spans="1:5" ht="12.75" customHeight="1" x14ac:dyDescent="0.15">
      <c r="A668" s="206" t="s">
        <v>2136</v>
      </c>
      <c r="B668" s="206" t="s">
        <v>2137</v>
      </c>
      <c r="C668" s="206" t="s">
        <v>2138</v>
      </c>
      <c r="D668" s="206" t="s">
        <v>633</v>
      </c>
      <c r="E668" s="205" t="str">
        <f t="shared" si="10"/>
        <v>＃アクアベーストップＡＱ－０２（遮熱ホワ</v>
      </c>
    </row>
    <row r="669" spans="1:5" ht="12.75" customHeight="1" x14ac:dyDescent="0.15">
      <c r="A669" s="206" t="s">
        <v>2139</v>
      </c>
      <c r="B669" s="206" t="s">
        <v>2140</v>
      </c>
      <c r="C669" s="206" t="s">
        <v>2138</v>
      </c>
      <c r="D669" s="206" t="s">
        <v>633</v>
      </c>
      <c r="E669" s="205" t="str">
        <f t="shared" si="10"/>
        <v>＃アクアベーストップＡＱ－１２（遮熱グレ</v>
      </c>
    </row>
    <row r="670" spans="1:5" ht="12.75" customHeight="1" x14ac:dyDescent="0.15">
      <c r="A670" s="206" t="s">
        <v>2141</v>
      </c>
      <c r="B670" s="206" t="s">
        <v>2142</v>
      </c>
      <c r="C670" s="206" t="s">
        <v>2138</v>
      </c>
      <c r="D670" s="206" t="s">
        <v>633</v>
      </c>
      <c r="E670" s="205" t="str">
        <f t="shared" si="10"/>
        <v>＃アクアベーストップＡＱ－１４（遮熱シル</v>
      </c>
    </row>
    <row r="671" spans="1:5" ht="12.75" customHeight="1" x14ac:dyDescent="0.15">
      <c r="A671" s="206" t="s">
        <v>2143</v>
      </c>
      <c r="B671" s="206" t="s">
        <v>2144</v>
      </c>
      <c r="C671" s="206" t="s">
        <v>2138</v>
      </c>
      <c r="D671" s="206" t="s">
        <v>633</v>
      </c>
      <c r="E671" s="205" t="str">
        <f t="shared" si="10"/>
        <v>＃アクアベーストップＡＱ－２２（遮熱ライ</v>
      </c>
    </row>
    <row r="672" spans="1:5" ht="12.75" customHeight="1" x14ac:dyDescent="0.15">
      <c r="A672" s="206" t="s">
        <v>2145</v>
      </c>
      <c r="B672" s="206" t="s">
        <v>2146</v>
      </c>
      <c r="C672" s="206" t="s">
        <v>2138</v>
      </c>
      <c r="D672" s="206" t="s">
        <v>633</v>
      </c>
      <c r="E672" s="205" t="str">
        <f t="shared" si="10"/>
        <v>＃アクアベーストップＡＱ－２４（グリーン</v>
      </c>
    </row>
    <row r="673" spans="1:5" ht="12.75" customHeight="1" x14ac:dyDescent="0.15">
      <c r="A673" s="206" t="s">
        <v>2147</v>
      </c>
      <c r="B673" s="206" t="s">
        <v>2148</v>
      </c>
      <c r="C673" s="206" t="s">
        <v>2138</v>
      </c>
      <c r="D673" s="206" t="s">
        <v>633</v>
      </c>
      <c r="E673" s="205" t="str">
        <f t="shared" si="10"/>
        <v>＃アクアベーストップＡＱ－７２（ブルー）</v>
      </c>
    </row>
    <row r="674" spans="1:5" ht="12.75" customHeight="1" x14ac:dyDescent="0.15">
      <c r="A674" s="206" t="s">
        <v>2149</v>
      </c>
      <c r="B674" s="206" t="s">
        <v>2150</v>
      </c>
      <c r="C674" s="206" t="s">
        <v>2151</v>
      </c>
      <c r="D674" s="206" t="s">
        <v>680</v>
      </c>
      <c r="E674" s="205" t="str">
        <f t="shared" si="10"/>
        <v>＃アクアベーストップＳｉ　ＡＱＳ－０１（</v>
      </c>
    </row>
    <row r="675" spans="1:5" ht="12.75" customHeight="1" x14ac:dyDescent="0.15">
      <c r="A675" s="206" t="s">
        <v>2152</v>
      </c>
      <c r="B675" s="206" t="s">
        <v>2153</v>
      </c>
      <c r="C675" s="206" t="s">
        <v>2151</v>
      </c>
      <c r="D675" s="206" t="s">
        <v>680</v>
      </c>
      <c r="E675" s="205" t="str">
        <f t="shared" si="10"/>
        <v>＃アクアベーストップＳｉ　ＡＱＳ－１１（</v>
      </c>
    </row>
    <row r="676" spans="1:5" ht="12.75" customHeight="1" x14ac:dyDescent="0.15">
      <c r="A676" s="206" t="s">
        <v>2154</v>
      </c>
      <c r="B676" s="206" t="s">
        <v>2155</v>
      </c>
      <c r="C676" s="206" t="s">
        <v>2151</v>
      </c>
      <c r="D676" s="206" t="s">
        <v>680</v>
      </c>
      <c r="E676" s="205" t="str">
        <f t="shared" si="10"/>
        <v>＃アクアベーストップＳｉ　ＡＱＳ－１３（</v>
      </c>
    </row>
    <row r="677" spans="1:5" ht="12.75" customHeight="1" x14ac:dyDescent="0.15">
      <c r="A677" s="206" t="s">
        <v>2156</v>
      </c>
      <c r="B677" s="206" t="s">
        <v>2157</v>
      </c>
      <c r="C677" s="206" t="s">
        <v>2151</v>
      </c>
      <c r="D677" s="206" t="s">
        <v>680</v>
      </c>
      <c r="E677" s="205" t="str">
        <f t="shared" si="10"/>
        <v>＃アクアベーストップＳｉ　ＡＱＳ－１５（</v>
      </c>
    </row>
    <row r="678" spans="1:5" ht="12.75" customHeight="1" x14ac:dyDescent="0.15">
      <c r="A678" s="206" t="s">
        <v>2158</v>
      </c>
      <c r="B678" s="206" t="s">
        <v>2159</v>
      </c>
      <c r="C678" s="206" t="s">
        <v>2151</v>
      </c>
      <c r="D678" s="206" t="s">
        <v>680</v>
      </c>
      <c r="E678" s="205" t="str">
        <f t="shared" si="10"/>
        <v>＃アクアベーストップＳｉ　ＡＱＳ－２１（</v>
      </c>
    </row>
    <row r="679" spans="1:5" ht="12.75" customHeight="1" x14ac:dyDescent="0.15">
      <c r="A679" s="206" t="s">
        <v>2160</v>
      </c>
      <c r="B679" s="206" t="s">
        <v>2161</v>
      </c>
      <c r="C679" s="206" t="s">
        <v>2151</v>
      </c>
      <c r="D679" s="206" t="s">
        <v>680</v>
      </c>
      <c r="E679" s="205" t="str">
        <f t="shared" si="10"/>
        <v>＃アクアベーストップＳｉ　ＡＱＳ－７１（</v>
      </c>
    </row>
    <row r="680" spans="1:5" ht="12.75" customHeight="1" x14ac:dyDescent="0.15">
      <c r="A680" s="206" t="s">
        <v>2162</v>
      </c>
      <c r="B680" s="206" t="s">
        <v>2163</v>
      </c>
      <c r="C680" s="206" t="s">
        <v>2164</v>
      </c>
      <c r="D680" s="206" t="s">
        <v>633</v>
      </c>
      <c r="E680" s="205" t="str">
        <f t="shared" si="10"/>
        <v>＃アクアベーストップＳｉ用希釈剤</v>
      </c>
    </row>
    <row r="681" spans="1:5" ht="12.75" customHeight="1" x14ac:dyDescent="0.15">
      <c r="A681" s="206" t="s">
        <v>2165</v>
      </c>
      <c r="B681" s="206" t="s">
        <v>2166</v>
      </c>
      <c r="C681" s="206" t="s">
        <v>2167</v>
      </c>
      <c r="D681" s="206" t="s">
        <v>633</v>
      </c>
      <c r="E681" s="205" t="str">
        <f t="shared" si="10"/>
        <v>＃アクア強化プライマー</v>
      </c>
    </row>
    <row r="682" spans="1:5" ht="12.75" customHeight="1" x14ac:dyDescent="0.15">
      <c r="A682" s="206" t="s">
        <v>2168</v>
      </c>
      <c r="B682" s="206" t="s">
        <v>2169</v>
      </c>
      <c r="C682" s="206" t="s">
        <v>2167</v>
      </c>
      <c r="D682" s="206" t="s">
        <v>633</v>
      </c>
      <c r="E682" s="205" t="str">
        <f t="shared" si="10"/>
        <v>＃アクア防錆プライマー</v>
      </c>
    </row>
    <row r="683" spans="1:5" ht="12.75" customHeight="1" x14ac:dyDescent="0.15">
      <c r="A683" s="206" t="s">
        <v>2170</v>
      </c>
      <c r="B683" s="206" t="s">
        <v>2171</v>
      </c>
      <c r="C683" s="206" t="s">
        <v>0</v>
      </c>
      <c r="D683" s="206" t="s">
        <v>640</v>
      </c>
      <c r="E683" s="205" t="str">
        <f t="shared" si="10"/>
        <v>＃アコ　３．０－１０００</v>
      </c>
    </row>
    <row r="684" spans="1:5" ht="12.75" customHeight="1" x14ac:dyDescent="0.15">
      <c r="A684" s="206" t="s">
        <v>2172</v>
      </c>
      <c r="B684" s="206" t="s">
        <v>2173</v>
      </c>
      <c r="C684" s="206" t="s">
        <v>0</v>
      </c>
      <c r="D684" s="206" t="s">
        <v>640</v>
      </c>
      <c r="E684" s="205" t="str">
        <f t="shared" si="10"/>
        <v>＃アコ　３．０－３００</v>
      </c>
    </row>
    <row r="685" spans="1:5" ht="12.75" customHeight="1" x14ac:dyDescent="0.15">
      <c r="A685" s="206" t="s">
        <v>2174</v>
      </c>
      <c r="B685" s="206" t="s">
        <v>2175</v>
      </c>
      <c r="C685" s="206" t="s">
        <v>0</v>
      </c>
      <c r="D685" s="206" t="s">
        <v>640</v>
      </c>
      <c r="E685" s="205" t="str">
        <f t="shared" si="10"/>
        <v>＃アコ　３．０－５００</v>
      </c>
    </row>
    <row r="686" spans="1:5" ht="12.75" customHeight="1" x14ac:dyDescent="0.15">
      <c r="A686" s="206" t="s">
        <v>2176</v>
      </c>
      <c r="B686" s="206" t="s">
        <v>2177</v>
      </c>
      <c r="C686" s="210" t="s">
        <v>0</v>
      </c>
      <c r="D686" s="206" t="s">
        <v>633</v>
      </c>
      <c r="E686" s="205" t="str">
        <f t="shared" si="10"/>
        <v>＃アコトップＳアイボリーＳ</v>
      </c>
    </row>
    <row r="687" spans="1:5" ht="12.75" customHeight="1" x14ac:dyDescent="0.15">
      <c r="A687" s="206" t="s">
        <v>2178</v>
      </c>
      <c r="B687" s="206" t="s">
        <v>2179</v>
      </c>
      <c r="C687" s="210" t="s">
        <v>0</v>
      </c>
      <c r="D687" s="206" t="s">
        <v>633</v>
      </c>
      <c r="E687" s="205" t="str">
        <f t="shared" si="10"/>
        <v>＃アコトップＳグリーンＳ</v>
      </c>
    </row>
    <row r="688" spans="1:5" ht="12.75" customHeight="1" x14ac:dyDescent="0.15">
      <c r="A688" s="206" t="s">
        <v>2180</v>
      </c>
      <c r="B688" s="206" t="s">
        <v>2181</v>
      </c>
      <c r="C688" s="206" t="s">
        <v>0</v>
      </c>
      <c r="D688" s="206" t="s">
        <v>633</v>
      </c>
      <c r="E688" s="205" t="str">
        <f t="shared" si="10"/>
        <v>＃アコトップＳグレーＳ</v>
      </c>
    </row>
    <row r="689" spans="1:5" ht="12.75" customHeight="1" x14ac:dyDescent="0.15">
      <c r="A689" s="203" t="s">
        <v>2182</v>
      </c>
      <c r="B689" s="204" t="s">
        <v>2183</v>
      </c>
      <c r="C689" s="203" t="s">
        <v>2184</v>
      </c>
      <c r="D689" s="203" t="s">
        <v>680</v>
      </c>
      <c r="E689" s="205" t="str">
        <f t="shared" si="10"/>
        <v>アスクール　</v>
      </c>
    </row>
    <row r="690" spans="1:5" ht="12.75" customHeight="1" x14ac:dyDescent="0.15">
      <c r="A690" s="206" t="s">
        <v>2185</v>
      </c>
      <c r="B690" s="207" t="s">
        <v>2186</v>
      </c>
      <c r="C690" s="206" t="s">
        <v>2187</v>
      </c>
      <c r="D690" s="206" t="s">
        <v>633</v>
      </c>
      <c r="E690" s="205" t="str">
        <f t="shared" si="10"/>
        <v>アスクールＣ　Ａ剤</v>
      </c>
    </row>
    <row r="691" spans="1:5" ht="12.75" customHeight="1" x14ac:dyDescent="0.15">
      <c r="A691" s="206" t="s">
        <v>2188</v>
      </c>
      <c r="B691" s="207" t="s">
        <v>2189</v>
      </c>
      <c r="C691" s="210" t="s">
        <v>2138</v>
      </c>
      <c r="D691" s="206" t="s">
        <v>633</v>
      </c>
      <c r="E691" s="205" t="str">
        <f t="shared" si="10"/>
        <v>アスクールＣ　Ｂ剤</v>
      </c>
    </row>
    <row r="692" spans="1:5" ht="12.75" customHeight="1" x14ac:dyDescent="0.15">
      <c r="A692" s="206" t="s">
        <v>2190</v>
      </c>
      <c r="B692" s="206" t="s">
        <v>2191</v>
      </c>
      <c r="C692" s="206" t="s">
        <v>1036</v>
      </c>
      <c r="D692" s="206" t="s">
        <v>736</v>
      </c>
      <c r="E692" s="205" t="str">
        <f t="shared" si="10"/>
        <v>＃アスコンパウンド３－ｉ</v>
      </c>
    </row>
    <row r="693" spans="1:5" ht="12.75" customHeight="1" x14ac:dyDescent="0.15">
      <c r="A693" s="206" t="s">
        <v>2192</v>
      </c>
      <c r="B693" s="207" t="s">
        <v>2193</v>
      </c>
      <c r="C693" s="206" t="s">
        <v>2194</v>
      </c>
      <c r="D693" s="206" t="s">
        <v>633</v>
      </c>
      <c r="E693" s="205" t="str">
        <f t="shared" si="10"/>
        <v>アスファルトプライマーＤＣ</v>
      </c>
    </row>
    <row r="694" spans="1:5" ht="12.75" customHeight="1" x14ac:dyDescent="0.15">
      <c r="A694" s="206" t="s">
        <v>2195</v>
      </c>
      <c r="B694" s="206" t="s">
        <v>2196</v>
      </c>
      <c r="C694" s="206" t="s">
        <v>0</v>
      </c>
      <c r="D694" s="206" t="s">
        <v>633</v>
      </c>
      <c r="E694" s="205" t="str">
        <f t="shared" si="10"/>
        <v>＃アスファルトプライマーＲＨ</v>
      </c>
    </row>
    <row r="695" spans="1:5" ht="12.75" customHeight="1" x14ac:dyDescent="0.15">
      <c r="A695" s="206" t="s">
        <v>2197</v>
      </c>
      <c r="B695" s="207" t="s">
        <v>2198</v>
      </c>
      <c r="C695" s="206" t="s">
        <v>2199</v>
      </c>
      <c r="D695" s="206" t="s">
        <v>633</v>
      </c>
      <c r="E695" s="205" t="str">
        <f t="shared" si="10"/>
        <v>アスファルトプライマーＳＤ</v>
      </c>
    </row>
    <row r="696" spans="1:5" ht="12.75" customHeight="1" x14ac:dyDescent="0.15">
      <c r="A696" s="206" t="s">
        <v>2200</v>
      </c>
      <c r="B696" s="207" t="s">
        <v>2201</v>
      </c>
      <c r="C696" s="206" t="s">
        <v>834</v>
      </c>
      <c r="D696" s="206" t="s">
        <v>766</v>
      </c>
      <c r="E696" s="205" t="str">
        <f t="shared" si="10"/>
        <v>＃アルミドリッパー４３Ａ　小口フタ</v>
      </c>
    </row>
    <row r="697" spans="1:5" ht="12.75" customHeight="1" x14ac:dyDescent="0.15">
      <c r="A697" s="206" t="s">
        <v>2202</v>
      </c>
      <c r="B697" s="207" t="s">
        <v>2203</v>
      </c>
      <c r="C697" s="206" t="s">
        <v>829</v>
      </c>
      <c r="D697" s="206" t="s">
        <v>751</v>
      </c>
      <c r="E697" s="205" t="str">
        <f t="shared" si="10"/>
        <v>アルミドリッパー４３Ａ</v>
      </c>
    </row>
    <row r="698" spans="1:5" ht="12.75" customHeight="1" x14ac:dyDescent="0.15">
      <c r="A698" s="206" t="s">
        <v>2204</v>
      </c>
      <c r="B698" s="207" t="s">
        <v>2205</v>
      </c>
      <c r="C698" s="206" t="s">
        <v>829</v>
      </c>
      <c r="D698" s="206" t="s">
        <v>751</v>
      </c>
      <c r="E698" s="205" t="str">
        <f t="shared" si="10"/>
        <v>アルミドリッパー４３Ａ　Ｔ</v>
      </c>
    </row>
    <row r="699" spans="1:5" ht="12.75" customHeight="1" x14ac:dyDescent="0.15">
      <c r="A699" s="206" t="s">
        <v>2206</v>
      </c>
      <c r="B699" s="207" t="s">
        <v>2207</v>
      </c>
      <c r="C699" s="206" t="s">
        <v>2208</v>
      </c>
      <c r="D699" s="206" t="s">
        <v>736</v>
      </c>
      <c r="E699" s="205" t="str">
        <f t="shared" si="10"/>
        <v>アルミドリッパー４３Ａ　ジョイント板</v>
      </c>
    </row>
    <row r="700" spans="1:5" ht="12.75" customHeight="1" x14ac:dyDescent="0.15">
      <c r="A700" s="206" t="s">
        <v>2209</v>
      </c>
      <c r="B700" s="207" t="s">
        <v>2210</v>
      </c>
      <c r="C700" s="206" t="s">
        <v>2208</v>
      </c>
      <c r="D700" s="206" t="s">
        <v>736</v>
      </c>
      <c r="E700" s="205" t="str">
        <f t="shared" si="10"/>
        <v>アルミドリッパー４３Ａ　ジョイント板　Ｔ－</v>
      </c>
    </row>
    <row r="701" spans="1:5" ht="12.75" customHeight="1" x14ac:dyDescent="0.15">
      <c r="A701" s="206" t="s">
        <v>2211</v>
      </c>
      <c r="B701" s="207" t="s">
        <v>2212</v>
      </c>
      <c r="C701" s="206" t="s">
        <v>765</v>
      </c>
      <c r="D701" s="206" t="s">
        <v>766</v>
      </c>
      <c r="E701" s="205" t="str">
        <f t="shared" si="10"/>
        <v>アルミドリッパー４３Ａ　出隅</v>
      </c>
    </row>
    <row r="702" spans="1:5" ht="12.75" customHeight="1" x14ac:dyDescent="0.15">
      <c r="A702" s="206" t="s">
        <v>2213</v>
      </c>
      <c r="B702" s="207" t="s">
        <v>2214</v>
      </c>
      <c r="C702" s="206" t="s">
        <v>765</v>
      </c>
      <c r="D702" s="206" t="s">
        <v>766</v>
      </c>
      <c r="E702" s="205" t="str">
        <f t="shared" si="10"/>
        <v>アルミドリッパー４３Ａ　出隅　Ｔ－</v>
      </c>
    </row>
    <row r="703" spans="1:5" ht="12.75" customHeight="1" x14ac:dyDescent="0.15">
      <c r="A703" s="206" t="s">
        <v>2215</v>
      </c>
      <c r="B703" s="207" t="s">
        <v>2216</v>
      </c>
      <c r="C703" s="206" t="s">
        <v>834</v>
      </c>
      <c r="D703" s="206" t="s">
        <v>766</v>
      </c>
      <c r="E703" s="205" t="str">
        <f t="shared" si="10"/>
        <v>アルミドリッパー４３Ａ　小口フタ</v>
      </c>
    </row>
    <row r="704" spans="1:5" ht="12.75" customHeight="1" x14ac:dyDescent="0.15">
      <c r="A704" s="206" t="s">
        <v>2217</v>
      </c>
      <c r="B704" s="207" t="s">
        <v>2218</v>
      </c>
      <c r="C704" s="206" t="s">
        <v>834</v>
      </c>
      <c r="D704" s="206" t="s">
        <v>766</v>
      </c>
      <c r="E704" s="205" t="str">
        <f t="shared" si="10"/>
        <v>アルミドリッパー４３Ａ　小口フタ　Ｔ－</v>
      </c>
    </row>
    <row r="705" spans="1:5" ht="12.75" customHeight="1" x14ac:dyDescent="0.15">
      <c r="A705" s="206" t="s">
        <v>2219</v>
      </c>
      <c r="B705" s="207" t="s">
        <v>2220</v>
      </c>
      <c r="C705" s="206" t="s">
        <v>765</v>
      </c>
      <c r="D705" s="206" t="s">
        <v>766</v>
      </c>
      <c r="E705" s="205" t="str">
        <f t="shared" si="10"/>
        <v>アルミドリッパー４３Ａ　入隅</v>
      </c>
    </row>
    <row r="706" spans="1:5" ht="12.75" customHeight="1" x14ac:dyDescent="0.15">
      <c r="A706" s="206" t="s">
        <v>2221</v>
      </c>
      <c r="B706" s="207" t="s">
        <v>2222</v>
      </c>
      <c r="C706" s="206" t="s">
        <v>765</v>
      </c>
      <c r="D706" s="206" t="s">
        <v>766</v>
      </c>
      <c r="E706" s="205" t="str">
        <f t="shared" si="10"/>
        <v>アルミドリッパー４３Ａ　入隅　Ｔ－</v>
      </c>
    </row>
    <row r="707" spans="1:5" ht="12.75" customHeight="1" x14ac:dyDescent="0.15">
      <c r="A707" s="206" t="s">
        <v>2223</v>
      </c>
      <c r="B707" s="207" t="s">
        <v>2224</v>
      </c>
      <c r="C707" s="207" t="s">
        <v>2225</v>
      </c>
      <c r="D707" s="206" t="s">
        <v>640</v>
      </c>
      <c r="E707" s="205" t="str">
        <f t="shared" ref="E707:E770" si="11">DBCS(B707)</f>
        <v>アルミンガムロンＧ　７０Ｈ</v>
      </c>
    </row>
    <row r="708" spans="1:5" ht="12.75" customHeight="1" x14ac:dyDescent="0.15">
      <c r="A708" s="206" t="s">
        <v>2226</v>
      </c>
      <c r="B708" s="206" t="s">
        <v>2227</v>
      </c>
      <c r="C708" s="206" t="s">
        <v>2228</v>
      </c>
      <c r="D708" s="206" t="s">
        <v>637</v>
      </c>
      <c r="E708" s="205" t="str">
        <f t="shared" si="11"/>
        <v>＃アンカーピン　９×２００</v>
      </c>
    </row>
    <row r="709" spans="1:5" ht="12.75" customHeight="1" x14ac:dyDescent="0.15">
      <c r="A709" s="206" t="s">
        <v>2229</v>
      </c>
      <c r="B709" s="206" t="s">
        <v>2230</v>
      </c>
      <c r="C709" s="206" t="s">
        <v>2018</v>
      </c>
      <c r="D709" s="206" t="s">
        <v>637</v>
      </c>
      <c r="E709" s="205" t="str">
        <f t="shared" si="11"/>
        <v>＃アンカーピン　９×２００（ＤＩＹ）</v>
      </c>
    </row>
    <row r="710" spans="1:5" ht="12.75" customHeight="1" x14ac:dyDescent="0.15">
      <c r="A710" s="206" t="s">
        <v>2231</v>
      </c>
      <c r="B710" s="206" t="s">
        <v>2232</v>
      </c>
      <c r="C710" s="206" t="s">
        <v>0</v>
      </c>
      <c r="D710" s="206" t="s">
        <v>637</v>
      </c>
      <c r="E710" s="205" t="str">
        <f t="shared" si="11"/>
        <v>＃アンカーピン　９×２５０</v>
      </c>
    </row>
    <row r="711" spans="1:5" ht="12.75" customHeight="1" x14ac:dyDescent="0.15">
      <c r="A711" s="206" t="s">
        <v>2233</v>
      </c>
      <c r="B711" s="206" t="s">
        <v>2234</v>
      </c>
      <c r="C711" s="206" t="s">
        <v>2235</v>
      </c>
      <c r="D711" s="206" t="s">
        <v>637</v>
      </c>
      <c r="E711" s="205" t="str">
        <f t="shared" si="11"/>
        <v>＃アンカーピンユニクロ　９×２００</v>
      </c>
    </row>
    <row r="712" spans="1:5" ht="12.75" customHeight="1" x14ac:dyDescent="0.15">
      <c r="A712" s="206" t="s">
        <v>2236</v>
      </c>
      <c r="B712" s="206" t="s">
        <v>2237</v>
      </c>
      <c r="C712" s="206" t="s">
        <v>2238</v>
      </c>
      <c r="D712" s="206" t="s">
        <v>637</v>
      </c>
      <c r="E712" s="205" t="str">
        <f t="shared" si="11"/>
        <v>＃アンカーピンユニクロ　９×２５０</v>
      </c>
    </row>
    <row r="713" spans="1:5" ht="12.75" customHeight="1" x14ac:dyDescent="0.15">
      <c r="A713" s="206" t="s">
        <v>2239</v>
      </c>
      <c r="B713" s="206" t="s">
        <v>2240</v>
      </c>
      <c r="C713" s="207" t="s">
        <v>2241</v>
      </c>
      <c r="D713" s="206" t="s">
        <v>640</v>
      </c>
      <c r="E713" s="205" t="str">
        <f t="shared" si="11"/>
        <v>＃アンダーガムロンＫ　カット２５０</v>
      </c>
    </row>
    <row r="714" spans="1:5" ht="12.75" customHeight="1" x14ac:dyDescent="0.15">
      <c r="A714" s="206" t="s">
        <v>2242</v>
      </c>
      <c r="B714" s="206" t="s">
        <v>2243</v>
      </c>
      <c r="C714" s="206" t="s">
        <v>2244</v>
      </c>
      <c r="D714" s="206" t="s">
        <v>637</v>
      </c>
      <c r="E714" s="205" t="str">
        <f t="shared" si="11"/>
        <v>＃イレーサーショート　９２０×１５５</v>
      </c>
    </row>
    <row r="715" spans="1:5" ht="12.75" customHeight="1" x14ac:dyDescent="0.15">
      <c r="A715" s="206" t="s">
        <v>2245</v>
      </c>
      <c r="B715" s="206" t="s">
        <v>2246</v>
      </c>
      <c r="C715" s="206" t="s">
        <v>2247</v>
      </c>
      <c r="D715" s="206" t="s">
        <v>637</v>
      </c>
      <c r="E715" s="205" t="str">
        <f t="shared" si="11"/>
        <v>＃イレーサーショート　９２０×２３５</v>
      </c>
    </row>
    <row r="716" spans="1:5" ht="12.75" customHeight="1" x14ac:dyDescent="0.15">
      <c r="A716" s="206" t="s">
        <v>2248</v>
      </c>
      <c r="B716" s="206" t="s">
        <v>2249</v>
      </c>
      <c r="C716" s="206" t="s">
        <v>2250</v>
      </c>
      <c r="D716" s="206" t="s">
        <v>637</v>
      </c>
      <c r="E716" s="205" t="str">
        <f t="shared" si="11"/>
        <v>＃イレーサースクエア　Ｌセット</v>
      </c>
    </row>
    <row r="717" spans="1:5" ht="12.75" customHeight="1" x14ac:dyDescent="0.15">
      <c r="A717" s="206" t="s">
        <v>2251</v>
      </c>
      <c r="B717" s="206" t="s">
        <v>2252</v>
      </c>
      <c r="C717" s="206" t="s">
        <v>2253</v>
      </c>
      <c r="D717" s="206" t="s">
        <v>637</v>
      </c>
      <c r="E717" s="205" t="str">
        <f t="shared" si="11"/>
        <v>＃イレーサースクエア　Ｓセット</v>
      </c>
    </row>
    <row r="718" spans="1:5" ht="12.75" customHeight="1" x14ac:dyDescent="0.15">
      <c r="A718" s="206" t="s">
        <v>2254</v>
      </c>
      <c r="B718" s="206" t="s">
        <v>2255</v>
      </c>
      <c r="C718" s="206" t="s">
        <v>2247</v>
      </c>
      <c r="D718" s="206" t="s">
        <v>637</v>
      </c>
      <c r="E718" s="205" t="str">
        <f t="shared" si="11"/>
        <v>＃イレーサーロング　１１７０×１５５</v>
      </c>
    </row>
    <row r="719" spans="1:5" ht="12.75" customHeight="1" x14ac:dyDescent="0.15">
      <c r="A719" s="206" t="s">
        <v>2256</v>
      </c>
      <c r="B719" s="206" t="s">
        <v>2257</v>
      </c>
      <c r="C719" s="206" t="s">
        <v>2258</v>
      </c>
      <c r="D719" s="206" t="s">
        <v>637</v>
      </c>
      <c r="E719" s="205" t="str">
        <f t="shared" si="11"/>
        <v>＃イレーサーロング　１１７０×２３５</v>
      </c>
    </row>
    <row r="720" spans="1:5" ht="12.75" customHeight="1" x14ac:dyDescent="0.15">
      <c r="A720" s="206" t="s">
        <v>2259</v>
      </c>
      <c r="B720" s="206" t="s">
        <v>2260</v>
      </c>
      <c r="C720" s="206" t="s">
        <v>2261</v>
      </c>
      <c r="D720" s="206" t="s">
        <v>680</v>
      </c>
      <c r="E720" s="205" t="str">
        <f t="shared" si="11"/>
        <v>＃インジェクトチューブセット</v>
      </c>
    </row>
    <row r="721" spans="1:5" ht="12.75" customHeight="1" x14ac:dyDescent="0.15">
      <c r="A721" s="203" t="s">
        <v>2262</v>
      </c>
      <c r="B721" s="203" t="s">
        <v>2263</v>
      </c>
      <c r="C721" s="203" t="s">
        <v>0</v>
      </c>
      <c r="D721" s="203" t="s">
        <v>633</v>
      </c>
      <c r="E721" s="205" t="str">
        <f t="shared" si="11"/>
        <v>＃インスタスティク</v>
      </c>
    </row>
    <row r="722" spans="1:5" ht="12.75" customHeight="1" x14ac:dyDescent="0.15">
      <c r="A722" s="206" t="s">
        <v>2264</v>
      </c>
      <c r="B722" s="207" t="s">
        <v>2265</v>
      </c>
      <c r="C722" s="206" t="s">
        <v>1439</v>
      </c>
      <c r="D722" s="206" t="s">
        <v>637</v>
      </c>
      <c r="E722" s="205" t="str">
        <f t="shared" si="11"/>
        <v>ウルトラビス１００　</v>
      </c>
    </row>
    <row r="723" spans="1:5" ht="12.75" customHeight="1" x14ac:dyDescent="0.15">
      <c r="A723" s="206" t="s">
        <v>2266</v>
      </c>
      <c r="B723" s="207" t="s">
        <v>2267</v>
      </c>
      <c r="C723" s="206" t="s">
        <v>1439</v>
      </c>
      <c r="D723" s="206" t="s">
        <v>637</v>
      </c>
      <c r="E723" s="205" t="str">
        <f t="shared" si="11"/>
        <v>ウルトラビス１２０　</v>
      </c>
    </row>
    <row r="724" spans="1:5" ht="12.75" customHeight="1" x14ac:dyDescent="0.15">
      <c r="A724" s="206" t="s">
        <v>2268</v>
      </c>
      <c r="B724" s="207" t="s">
        <v>2269</v>
      </c>
      <c r="C724" s="207" t="s">
        <v>2270</v>
      </c>
      <c r="D724" s="206" t="s">
        <v>687</v>
      </c>
      <c r="E724" s="205" t="str">
        <f t="shared" si="11"/>
        <v>エイブロックＢＦショット</v>
      </c>
    </row>
    <row r="725" spans="1:5" ht="12.75" customHeight="1" x14ac:dyDescent="0.15">
      <c r="A725" s="206" t="s">
        <v>2271</v>
      </c>
      <c r="B725" s="207" t="s">
        <v>2272</v>
      </c>
      <c r="C725" s="207" t="s">
        <v>2270</v>
      </c>
      <c r="D725" s="206" t="s">
        <v>687</v>
      </c>
      <c r="E725" s="205" t="str">
        <f t="shared" si="11"/>
        <v>エイブロックＢＪショット</v>
      </c>
    </row>
    <row r="726" spans="1:5" ht="12.75" customHeight="1" x14ac:dyDescent="0.15">
      <c r="A726" s="206" t="s">
        <v>2273</v>
      </c>
      <c r="B726" s="206" t="s">
        <v>2274</v>
      </c>
      <c r="C726" s="206" t="s">
        <v>0</v>
      </c>
      <c r="D726" s="206" t="s">
        <v>633</v>
      </c>
      <c r="E726" s="205" t="str">
        <f t="shared" si="11"/>
        <v>＃エコフローン＃１２Ａ液主剤</v>
      </c>
    </row>
    <row r="727" spans="1:5" ht="12.75" customHeight="1" x14ac:dyDescent="0.15">
      <c r="A727" s="206" t="s">
        <v>2275</v>
      </c>
      <c r="B727" s="206" t="s">
        <v>2276</v>
      </c>
      <c r="C727" s="206" t="s">
        <v>0</v>
      </c>
      <c r="D727" s="206" t="s">
        <v>633</v>
      </c>
      <c r="E727" s="205" t="str">
        <f t="shared" si="11"/>
        <v>＃エコフローン＃１２Ｂ液硬化剤</v>
      </c>
    </row>
    <row r="728" spans="1:5" ht="12.75" customHeight="1" x14ac:dyDescent="0.15">
      <c r="A728" s="206" t="s">
        <v>2277</v>
      </c>
      <c r="B728" s="206" t="s">
        <v>2278</v>
      </c>
      <c r="C728" s="206" t="s">
        <v>0</v>
      </c>
      <c r="D728" s="206" t="s">
        <v>633</v>
      </c>
      <c r="E728" s="205" t="str">
        <f t="shared" si="11"/>
        <v>＃エコフローン＃１２Ｂ液硬化剤立上がり用</v>
      </c>
    </row>
    <row r="729" spans="1:5" ht="12.75" customHeight="1" x14ac:dyDescent="0.15">
      <c r="A729" s="206" t="s">
        <v>2279</v>
      </c>
      <c r="B729" s="206" t="s">
        <v>2280</v>
      </c>
      <c r="C729" s="206" t="s">
        <v>0</v>
      </c>
      <c r="D729" s="206" t="s">
        <v>687</v>
      </c>
      <c r="E729" s="205" t="str">
        <f t="shared" si="11"/>
        <v>＃エコムユニット　</v>
      </c>
    </row>
    <row r="730" spans="1:5" ht="12.75" customHeight="1" x14ac:dyDescent="0.15">
      <c r="A730" s="206" t="s">
        <v>2281</v>
      </c>
      <c r="B730" s="206" t="s">
        <v>2282</v>
      </c>
      <c r="C730" s="206" t="s">
        <v>0</v>
      </c>
      <c r="D730" s="206" t="s">
        <v>640</v>
      </c>
      <c r="E730" s="205" t="str">
        <f t="shared" si="11"/>
        <v>＃エバーラストルーフィング</v>
      </c>
    </row>
    <row r="731" spans="1:5" ht="12.75" customHeight="1" x14ac:dyDescent="0.15">
      <c r="A731" s="206" t="s">
        <v>2283</v>
      </c>
      <c r="B731" s="207" t="s">
        <v>2284</v>
      </c>
      <c r="C731" s="206" t="s">
        <v>1965</v>
      </c>
      <c r="D731" s="206" t="s">
        <v>633</v>
      </c>
      <c r="E731" s="205" t="str">
        <f t="shared" si="11"/>
        <v>オールコート　Ｂ剤</v>
      </c>
    </row>
    <row r="732" spans="1:5" ht="12.75" customHeight="1" x14ac:dyDescent="0.15">
      <c r="A732" s="206" t="s">
        <v>2285</v>
      </c>
      <c r="B732" s="207" t="s">
        <v>2286</v>
      </c>
      <c r="C732" s="206" t="s">
        <v>2287</v>
      </c>
      <c r="D732" s="206" t="s">
        <v>633</v>
      </c>
      <c r="E732" s="205" t="str">
        <f t="shared" si="11"/>
        <v>オールコート　共通Ａ剤</v>
      </c>
    </row>
    <row r="733" spans="1:5" ht="12.75" customHeight="1" x14ac:dyDescent="0.15">
      <c r="A733" s="206" t="s">
        <v>2288</v>
      </c>
      <c r="B733" s="207" t="s">
        <v>2289</v>
      </c>
      <c r="C733" s="206" t="s">
        <v>1965</v>
      </c>
      <c r="D733" s="206" t="s">
        <v>633</v>
      </c>
      <c r="E733" s="205" t="str">
        <f t="shared" si="11"/>
        <v>オールコート　立上りＢ剤</v>
      </c>
    </row>
    <row r="734" spans="1:5" ht="12.75" customHeight="1" x14ac:dyDescent="0.15">
      <c r="A734" s="206" t="s">
        <v>2290</v>
      </c>
      <c r="B734" s="207" t="s">
        <v>2291</v>
      </c>
      <c r="C734" s="206" t="s">
        <v>2292</v>
      </c>
      <c r="D734" s="206" t="s">
        <v>680</v>
      </c>
      <c r="E734" s="205" t="str">
        <f t="shared" si="11"/>
        <v>オルタックＤＲ　Ｒ　</v>
      </c>
    </row>
    <row r="735" spans="1:5" ht="12.75" customHeight="1" x14ac:dyDescent="0.15">
      <c r="A735" s="206" t="s">
        <v>2293</v>
      </c>
      <c r="B735" s="207" t="s">
        <v>2294</v>
      </c>
      <c r="C735" s="207" t="s">
        <v>2295</v>
      </c>
      <c r="D735" s="206" t="s">
        <v>633</v>
      </c>
      <c r="E735" s="205" t="str">
        <f t="shared" si="11"/>
        <v>オルタックＤＲ　Ｒ　硬化剤</v>
      </c>
    </row>
    <row r="736" spans="1:5" ht="12.75" customHeight="1" x14ac:dyDescent="0.15">
      <c r="A736" s="206" t="s">
        <v>2296</v>
      </c>
      <c r="B736" s="207" t="s">
        <v>2297</v>
      </c>
      <c r="C736" s="207" t="s">
        <v>2298</v>
      </c>
      <c r="D736" s="206" t="s">
        <v>633</v>
      </c>
      <c r="E736" s="205" t="str">
        <f t="shared" si="11"/>
        <v>オルタックＤＲ　Ｒ　主剤</v>
      </c>
    </row>
    <row r="737" spans="1:5" ht="12.75" customHeight="1" x14ac:dyDescent="0.15">
      <c r="A737" s="206" t="s">
        <v>2299</v>
      </c>
      <c r="B737" s="207" t="s">
        <v>2300</v>
      </c>
      <c r="C737" s="206" t="s">
        <v>2301</v>
      </c>
      <c r="D737" s="206" t="s">
        <v>680</v>
      </c>
      <c r="E737" s="205" t="str">
        <f t="shared" si="11"/>
        <v>オルタックＤＲ　Ｔ　</v>
      </c>
    </row>
    <row r="738" spans="1:5" ht="12.75" customHeight="1" x14ac:dyDescent="0.15">
      <c r="A738" s="206" t="s">
        <v>2302</v>
      </c>
      <c r="B738" s="207" t="s">
        <v>2303</v>
      </c>
      <c r="C738" s="207" t="s">
        <v>2304</v>
      </c>
      <c r="D738" s="206" t="s">
        <v>633</v>
      </c>
      <c r="E738" s="205" t="str">
        <f t="shared" si="11"/>
        <v>オルタックＤＲ　Ｔ　硬化剤</v>
      </c>
    </row>
    <row r="739" spans="1:5" ht="12.75" customHeight="1" x14ac:dyDescent="0.15">
      <c r="A739" s="206" t="s">
        <v>2305</v>
      </c>
      <c r="B739" s="207" t="s">
        <v>2306</v>
      </c>
      <c r="C739" s="207" t="s">
        <v>2307</v>
      </c>
      <c r="D739" s="206" t="s">
        <v>633</v>
      </c>
      <c r="E739" s="205" t="str">
        <f t="shared" si="11"/>
        <v>オルタックＤＲ　Ｔ　主剤</v>
      </c>
    </row>
    <row r="740" spans="1:5" ht="12.75" customHeight="1" x14ac:dyDescent="0.15">
      <c r="A740" s="206" t="s">
        <v>2308</v>
      </c>
      <c r="B740" s="207" t="s">
        <v>2309</v>
      </c>
      <c r="C740" s="207" t="s">
        <v>2310</v>
      </c>
      <c r="D740" s="206" t="s">
        <v>640</v>
      </c>
      <c r="E740" s="205" t="str">
        <f t="shared" si="11"/>
        <v>オルタックＤＲテープＷ</v>
      </c>
    </row>
    <row r="741" spans="1:5" ht="12.75" customHeight="1" x14ac:dyDescent="0.15">
      <c r="A741" s="206" t="s">
        <v>2311</v>
      </c>
      <c r="B741" s="207" t="s">
        <v>2312</v>
      </c>
      <c r="C741" s="206" t="s">
        <v>2313</v>
      </c>
      <c r="D741" s="206" t="s">
        <v>680</v>
      </c>
      <c r="E741" s="205" t="str">
        <f t="shared" si="11"/>
        <v>オルタックエース　Ｌ＆Ｌ</v>
      </c>
    </row>
    <row r="742" spans="1:5" ht="12.75" customHeight="1" x14ac:dyDescent="0.15">
      <c r="A742" s="206" t="s">
        <v>2314</v>
      </c>
      <c r="B742" s="207" t="s">
        <v>2315</v>
      </c>
      <c r="C742" s="207" t="s">
        <v>2316</v>
      </c>
      <c r="D742" s="206" t="s">
        <v>633</v>
      </c>
      <c r="E742" s="205" t="str">
        <f t="shared" si="11"/>
        <v>オルタックエース　硬化剤</v>
      </c>
    </row>
    <row r="743" spans="1:5" ht="12.75" customHeight="1" x14ac:dyDescent="0.15">
      <c r="A743" s="206" t="s">
        <v>2317</v>
      </c>
      <c r="B743" s="207" t="s">
        <v>2318</v>
      </c>
      <c r="C743" s="207" t="s">
        <v>2316</v>
      </c>
      <c r="D743" s="206" t="s">
        <v>633</v>
      </c>
      <c r="E743" s="205" t="str">
        <f t="shared" si="11"/>
        <v>オルタックエース　主剤</v>
      </c>
    </row>
    <row r="744" spans="1:5" ht="12.75" customHeight="1" x14ac:dyDescent="0.15">
      <c r="A744" s="206" t="s">
        <v>2319</v>
      </c>
      <c r="B744" s="207" t="s">
        <v>2320</v>
      </c>
      <c r="C744" s="207" t="s">
        <v>2316</v>
      </c>
      <c r="D744" s="206" t="s">
        <v>633</v>
      </c>
      <c r="E744" s="205" t="str">
        <f t="shared" si="11"/>
        <v>オルタックエースＵＣ　硬化剤</v>
      </c>
    </row>
    <row r="745" spans="1:5" ht="12.75" customHeight="1" x14ac:dyDescent="0.15">
      <c r="A745" s="206" t="s">
        <v>2321</v>
      </c>
      <c r="B745" s="207" t="s">
        <v>2322</v>
      </c>
      <c r="C745" s="207" t="s">
        <v>2295</v>
      </c>
      <c r="D745" s="206" t="s">
        <v>633</v>
      </c>
      <c r="E745" s="205" t="str">
        <f t="shared" si="11"/>
        <v>オルタックエースＵＣ　主剤</v>
      </c>
    </row>
    <row r="746" spans="1:5" ht="12.75" customHeight="1" x14ac:dyDescent="0.15">
      <c r="A746" s="206" t="s">
        <v>2323</v>
      </c>
      <c r="B746" s="207" t="s">
        <v>2324</v>
      </c>
      <c r="C746" s="207" t="s">
        <v>2316</v>
      </c>
      <c r="D746" s="206" t="s">
        <v>633</v>
      </c>
      <c r="E746" s="205" t="str">
        <f t="shared" si="11"/>
        <v>オルタックエースＶＲ　硬化剤</v>
      </c>
    </row>
    <row r="747" spans="1:5" ht="12.75" customHeight="1" x14ac:dyDescent="0.15">
      <c r="A747" s="206" t="s">
        <v>2325</v>
      </c>
      <c r="B747" s="207" t="s">
        <v>2326</v>
      </c>
      <c r="C747" s="207" t="s">
        <v>2295</v>
      </c>
      <c r="D747" s="206" t="s">
        <v>633</v>
      </c>
      <c r="E747" s="205" t="str">
        <f t="shared" si="11"/>
        <v>オルタックエースＶＲ　主剤</v>
      </c>
    </row>
    <row r="748" spans="1:5" ht="12.75" customHeight="1" x14ac:dyDescent="0.15">
      <c r="A748" s="206" t="s">
        <v>2327</v>
      </c>
      <c r="B748" s="207" t="s">
        <v>2328</v>
      </c>
      <c r="C748" s="206" t="s">
        <v>1100</v>
      </c>
      <c r="D748" s="206" t="s">
        <v>680</v>
      </c>
      <c r="E748" s="205" t="str">
        <f t="shared" si="11"/>
        <v>オルタックコートＤＲ　グレー</v>
      </c>
    </row>
    <row r="749" spans="1:5" ht="12.75" customHeight="1" x14ac:dyDescent="0.15">
      <c r="A749" s="206" t="s">
        <v>2329</v>
      </c>
      <c r="B749" s="207" t="s">
        <v>2330</v>
      </c>
      <c r="C749" s="206" t="s">
        <v>1268</v>
      </c>
      <c r="D749" s="206" t="s">
        <v>680</v>
      </c>
      <c r="E749" s="205" t="str">
        <f t="shared" si="11"/>
        <v>オルタックコートＳＳ　ダークグレー　ＳＳ－１８</v>
      </c>
    </row>
    <row r="750" spans="1:5" ht="12.75" customHeight="1" x14ac:dyDescent="0.15">
      <c r="A750" s="206" t="s">
        <v>2331</v>
      </c>
      <c r="B750" s="207" t="s">
        <v>2332</v>
      </c>
      <c r="C750" s="206" t="s">
        <v>1268</v>
      </c>
      <c r="D750" s="206" t="s">
        <v>680</v>
      </c>
      <c r="E750" s="205" t="str">
        <f t="shared" si="11"/>
        <v>オルタックコートＳＳ　ライトブラウン　ＳＳ－４２</v>
      </c>
    </row>
    <row r="751" spans="1:5" ht="12.75" customHeight="1" x14ac:dyDescent="0.15">
      <c r="A751" s="206" t="s">
        <v>2333</v>
      </c>
      <c r="B751" s="207" t="s">
        <v>2334</v>
      </c>
      <c r="C751" s="206" t="s">
        <v>1268</v>
      </c>
      <c r="D751" s="206" t="s">
        <v>680</v>
      </c>
      <c r="E751" s="205" t="str">
        <f t="shared" si="11"/>
        <v>オルタックコートＳＳ　ダークブラウン　ＳＳ－４８</v>
      </c>
    </row>
    <row r="752" spans="1:5" ht="12.75" customHeight="1" x14ac:dyDescent="0.15">
      <c r="A752" s="206" t="s">
        <v>2335</v>
      </c>
      <c r="B752" s="207" t="s">
        <v>2336</v>
      </c>
      <c r="C752" s="206" t="s">
        <v>1268</v>
      </c>
      <c r="D752" s="206" t="s">
        <v>680</v>
      </c>
      <c r="E752" s="205" t="str">
        <f t="shared" si="11"/>
        <v>オルタックコートＳＳ　グリーン　ＳＳ－２</v>
      </c>
    </row>
    <row r="753" spans="1:5" ht="12.75" customHeight="1" x14ac:dyDescent="0.15">
      <c r="A753" s="206" t="s">
        <v>2337</v>
      </c>
      <c r="B753" s="207" t="s">
        <v>2338</v>
      </c>
      <c r="C753" s="206" t="s">
        <v>1268</v>
      </c>
      <c r="D753" s="206" t="s">
        <v>680</v>
      </c>
      <c r="E753" s="205" t="str">
        <f t="shared" si="11"/>
        <v>オルタックコートＳＳ　ナチュラルブラウン　ＳＳ－４５</v>
      </c>
    </row>
    <row r="754" spans="1:5" ht="12.75" customHeight="1" x14ac:dyDescent="0.15">
      <c r="A754" s="206" t="s">
        <v>2339</v>
      </c>
      <c r="B754" s="207" t="s">
        <v>2340</v>
      </c>
      <c r="C754" s="206" t="s">
        <v>1268</v>
      </c>
      <c r="D754" s="206" t="s">
        <v>680</v>
      </c>
      <c r="E754" s="205" t="str">
        <f t="shared" si="11"/>
        <v>オルタックコートＳＳ　イエローマロン　ＳＳ－９２</v>
      </c>
    </row>
    <row r="755" spans="1:5" ht="12.75" customHeight="1" x14ac:dyDescent="0.15">
      <c r="A755" s="206" t="s">
        <v>2341</v>
      </c>
      <c r="B755" s="207" t="s">
        <v>2342</v>
      </c>
      <c r="C755" s="206" t="s">
        <v>1268</v>
      </c>
      <c r="D755" s="206" t="s">
        <v>680</v>
      </c>
      <c r="E755" s="205" t="str">
        <f t="shared" si="11"/>
        <v>オルタックコートＳＳ　特殊色</v>
      </c>
    </row>
    <row r="756" spans="1:5" ht="12.75" customHeight="1" x14ac:dyDescent="0.15">
      <c r="A756" s="206" t="s">
        <v>2343</v>
      </c>
      <c r="B756" s="207" t="s">
        <v>2344</v>
      </c>
      <c r="C756" s="213" t="s">
        <v>2345</v>
      </c>
      <c r="D756" s="206" t="s">
        <v>633</v>
      </c>
      <c r="E756" s="205" t="str">
        <f t="shared" si="11"/>
        <v>オルタックサンキュア５００　硬化剤</v>
      </c>
    </row>
    <row r="757" spans="1:5" ht="12.75" customHeight="1" x14ac:dyDescent="0.15">
      <c r="A757" s="206" t="s">
        <v>2346</v>
      </c>
      <c r="B757" s="207" t="s">
        <v>2347</v>
      </c>
      <c r="C757" s="207" t="s">
        <v>2348</v>
      </c>
      <c r="D757" s="206" t="s">
        <v>633</v>
      </c>
      <c r="E757" s="205" t="str">
        <f t="shared" si="11"/>
        <v>オルタックサンキュア５００　主剤</v>
      </c>
    </row>
    <row r="758" spans="1:5" ht="12.75" customHeight="1" x14ac:dyDescent="0.15">
      <c r="A758" s="206" t="s">
        <v>2349</v>
      </c>
      <c r="B758" s="207" t="s">
        <v>2350</v>
      </c>
      <c r="C758" s="206" t="s">
        <v>2351</v>
      </c>
      <c r="D758" s="206" t="s">
        <v>680</v>
      </c>
      <c r="E758" s="205" t="str">
        <f t="shared" si="11"/>
        <v>オルタックサンキュア５０</v>
      </c>
    </row>
    <row r="759" spans="1:5" ht="12.75" customHeight="1" x14ac:dyDescent="0.15">
      <c r="A759" s="206" t="s">
        <v>2352</v>
      </c>
      <c r="B759" s="207" t="s">
        <v>2353</v>
      </c>
      <c r="C759" s="213" t="s">
        <v>2354</v>
      </c>
      <c r="D759" s="206" t="s">
        <v>633</v>
      </c>
      <c r="E759" s="205" t="str">
        <f t="shared" si="11"/>
        <v>オルタックサンキュア５０　硬化剤</v>
      </c>
    </row>
    <row r="760" spans="1:5" ht="12.75" customHeight="1" x14ac:dyDescent="0.15">
      <c r="A760" s="206" t="s">
        <v>2355</v>
      </c>
      <c r="B760" s="207" t="s">
        <v>2356</v>
      </c>
      <c r="C760" s="207" t="s">
        <v>2357</v>
      </c>
      <c r="D760" s="206" t="s">
        <v>633</v>
      </c>
      <c r="E760" s="205" t="str">
        <f t="shared" si="11"/>
        <v>オルタックサンキュア５０　主剤</v>
      </c>
    </row>
    <row r="761" spans="1:5" ht="12.75" customHeight="1" x14ac:dyDescent="0.15">
      <c r="A761" s="206" t="s">
        <v>2358</v>
      </c>
      <c r="B761" s="207" t="s">
        <v>2359</v>
      </c>
      <c r="C761" s="206" t="s">
        <v>2360</v>
      </c>
      <c r="D761" s="206" t="s">
        <v>680</v>
      </c>
      <c r="E761" s="205" t="str">
        <f t="shared" si="11"/>
        <v>オルタックサンキュア５００</v>
      </c>
    </row>
    <row r="762" spans="1:5" ht="12.75" customHeight="1" x14ac:dyDescent="0.15">
      <c r="A762" s="206" t="s">
        <v>2361</v>
      </c>
      <c r="B762" s="207" t="s">
        <v>2362</v>
      </c>
      <c r="C762" s="206" t="s">
        <v>2363</v>
      </c>
      <c r="D762" s="206" t="s">
        <v>680</v>
      </c>
      <c r="E762" s="205" t="str">
        <f t="shared" si="11"/>
        <v>オルタックサンキュアＨＳ　６ｋｇ</v>
      </c>
    </row>
    <row r="763" spans="1:5" ht="12.75" customHeight="1" x14ac:dyDescent="0.15">
      <c r="A763" s="206" t="s">
        <v>2364</v>
      </c>
      <c r="B763" s="207" t="s">
        <v>2365</v>
      </c>
      <c r="C763" s="207" t="s">
        <v>2366</v>
      </c>
      <c r="D763" s="206" t="s">
        <v>633</v>
      </c>
      <c r="E763" s="205" t="str">
        <f t="shared" si="11"/>
        <v>オルタックサンキュアＨＳ　６ｋｇ　主剤</v>
      </c>
    </row>
    <row r="764" spans="1:5" ht="12.75" customHeight="1" x14ac:dyDescent="0.15">
      <c r="A764" s="206" t="s">
        <v>2367</v>
      </c>
      <c r="B764" s="207" t="s">
        <v>2368</v>
      </c>
      <c r="C764" s="207" t="s">
        <v>2369</v>
      </c>
      <c r="D764" s="206" t="s">
        <v>633</v>
      </c>
      <c r="E764" s="205" t="str">
        <f t="shared" si="11"/>
        <v>オルタックサンキュアＨＳ　６ｋｇ　硬化剤</v>
      </c>
    </row>
    <row r="765" spans="1:5" ht="12.75" customHeight="1" x14ac:dyDescent="0.15">
      <c r="A765" s="206" t="s">
        <v>2370</v>
      </c>
      <c r="B765" s="207" t="s">
        <v>2371</v>
      </c>
      <c r="C765" s="207" t="s">
        <v>2372</v>
      </c>
      <c r="D765" s="206" t="s">
        <v>633</v>
      </c>
      <c r="E765" s="205" t="str">
        <f t="shared" si="11"/>
        <v>オルタックサンキュアＨＳ　硬化剤</v>
      </c>
    </row>
    <row r="766" spans="1:5" ht="12.75" customHeight="1" x14ac:dyDescent="0.15">
      <c r="A766" s="206" t="s">
        <v>2373</v>
      </c>
      <c r="B766" s="207" t="s">
        <v>2374</v>
      </c>
      <c r="C766" s="207" t="s">
        <v>2375</v>
      </c>
      <c r="D766" s="206" t="s">
        <v>633</v>
      </c>
      <c r="E766" s="205" t="str">
        <f t="shared" si="11"/>
        <v>オルタックサンキュアＨＳ　主剤</v>
      </c>
    </row>
    <row r="767" spans="1:5" ht="12.75" customHeight="1" x14ac:dyDescent="0.15">
      <c r="A767" s="206" t="s">
        <v>2376</v>
      </c>
      <c r="B767" s="207" t="s">
        <v>2377</v>
      </c>
      <c r="C767" s="207" t="s">
        <v>2372</v>
      </c>
      <c r="D767" s="206" t="s">
        <v>633</v>
      </c>
      <c r="E767" s="205" t="str">
        <f t="shared" si="11"/>
        <v>オルタックサンキュアＲ　硬化剤</v>
      </c>
    </row>
    <row r="768" spans="1:5" ht="12.75" customHeight="1" x14ac:dyDescent="0.15">
      <c r="A768" s="206" t="s">
        <v>2378</v>
      </c>
      <c r="B768" s="207" t="s">
        <v>2379</v>
      </c>
      <c r="C768" s="207" t="s">
        <v>2372</v>
      </c>
      <c r="D768" s="206" t="s">
        <v>633</v>
      </c>
      <c r="E768" s="205" t="str">
        <f t="shared" si="11"/>
        <v>オルタックサンキュアＲ　主剤</v>
      </c>
    </row>
    <row r="769" spans="1:5" ht="12.75" customHeight="1" x14ac:dyDescent="0.15">
      <c r="A769" s="206" t="s">
        <v>2380</v>
      </c>
      <c r="B769" s="207" t="s">
        <v>2381</v>
      </c>
      <c r="C769" s="206" t="s">
        <v>2363</v>
      </c>
      <c r="D769" s="206" t="s">
        <v>680</v>
      </c>
      <c r="E769" s="205" t="str">
        <f t="shared" si="11"/>
        <v>オルタックサンキュアＴ　６ｋｇ</v>
      </c>
    </row>
    <row r="770" spans="1:5" ht="12.75" customHeight="1" x14ac:dyDescent="0.15">
      <c r="A770" s="206" t="s">
        <v>2382</v>
      </c>
      <c r="B770" s="207" t="s">
        <v>2383</v>
      </c>
      <c r="C770" s="207" t="s">
        <v>2369</v>
      </c>
      <c r="D770" s="206" t="s">
        <v>633</v>
      </c>
      <c r="E770" s="205" t="str">
        <f t="shared" si="11"/>
        <v>オルタックサンキュアＴ　６ｋｇ　硬化剤</v>
      </c>
    </row>
    <row r="771" spans="1:5" ht="12.75" customHeight="1" x14ac:dyDescent="0.15">
      <c r="A771" s="206" t="s">
        <v>2384</v>
      </c>
      <c r="B771" s="207" t="s">
        <v>2385</v>
      </c>
      <c r="C771" s="207" t="s">
        <v>2366</v>
      </c>
      <c r="D771" s="206" t="s">
        <v>633</v>
      </c>
      <c r="E771" s="205" t="str">
        <f t="shared" ref="E771:E834" si="12">DBCS(B771)</f>
        <v>オルタックサンキュアＴ　６ｋｇ　主剤</v>
      </c>
    </row>
    <row r="772" spans="1:5" ht="12.75" customHeight="1" x14ac:dyDescent="0.15">
      <c r="A772" s="206" t="s">
        <v>2386</v>
      </c>
      <c r="B772" s="207" t="s">
        <v>2387</v>
      </c>
      <c r="C772" s="207" t="s">
        <v>2372</v>
      </c>
      <c r="D772" s="206" t="s">
        <v>633</v>
      </c>
      <c r="E772" s="205" t="str">
        <f t="shared" si="12"/>
        <v>オルタックサンキュアＴ　硬化剤</v>
      </c>
    </row>
    <row r="773" spans="1:5" ht="12.75" customHeight="1" x14ac:dyDescent="0.15">
      <c r="A773" s="206" t="s">
        <v>2388</v>
      </c>
      <c r="B773" s="207" t="s">
        <v>2389</v>
      </c>
      <c r="C773" s="207" t="s">
        <v>2375</v>
      </c>
      <c r="D773" s="206" t="s">
        <v>633</v>
      </c>
      <c r="E773" s="205" t="str">
        <f t="shared" si="12"/>
        <v>オルタックサンキュアＴ　主剤</v>
      </c>
    </row>
    <row r="774" spans="1:5" ht="12.75" customHeight="1" x14ac:dyDescent="0.15">
      <c r="A774" s="206" t="s">
        <v>2390</v>
      </c>
      <c r="B774" s="207" t="s">
        <v>2391</v>
      </c>
      <c r="C774" s="206" t="s">
        <v>2392</v>
      </c>
      <c r="D774" s="206" t="s">
        <v>640</v>
      </c>
      <c r="E774" s="205" t="str">
        <f t="shared" si="12"/>
        <v>オルタックシートＤＲ</v>
      </c>
    </row>
    <row r="775" spans="1:5" ht="12.75" customHeight="1" x14ac:dyDescent="0.15">
      <c r="A775" s="206" t="s">
        <v>2393</v>
      </c>
      <c r="B775" s="206" t="s">
        <v>2394</v>
      </c>
      <c r="C775" s="207" t="s">
        <v>2395</v>
      </c>
      <c r="D775" s="206" t="s">
        <v>640</v>
      </c>
      <c r="E775" s="205" t="str">
        <f t="shared" si="12"/>
        <v>オルタックシートＲ</v>
      </c>
    </row>
    <row r="776" spans="1:5" ht="12.75" customHeight="1" x14ac:dyDescent="0.15">
      <c r="A776" s="206" t="s">
        <v>2396</v>
      </c>
      <c r="B776" s="206" t="s">
        <v>2397</v>
      </c>
      <c r="C776" s="206" t="s">
        <v>0</v>
      </c>
      <c r="D776" s="206" t="s">
        <v>633</v>
      </c>
      <c r="E776" s="205" t="str">
        <f t="shared" si="12"/>
        <v>＃オルタックスプレーＥＳ　イソ　１９ｋｇ</v>
      </c>
    </row>
    <row r="777" spans="1:5" ht="12.75" customHeight="1" x14ac:dyDescent="0.15">
      <c r="A777" s="206" t="s">
        <v>2398</v>
      </c>
      <c r="B777" s="206" t="s">
        <v>2399</v>
      </c>
      <c r="C777" s="206" t="s">
        <v>0</v>
      </c>
      <c r="D777" s="206" t="s">
        <v>633</v>
      </c>
      <c r="E777" s="205" t="str">
        <f t="shared" si="12"/>
        <v>＃オルタックスプレーＥＳ　ポリ　１８ｋｇ</v>
      </c>
    </row>
    <row r="778" spans="1:5" ht="12.75" customHeight="1" x14ac:dyDescent="0.15">
      <c r="A778" s="206" t="s">
        <v>2400</v>
      </c>
      <c r="B778" s="207" t="s">
        <v>2401</v>
      </c>
      <c r="C778" s="206" t="s">
        <v>2402</v>
      </c>
      <c r="D778" s="206" t="s">
        <v>680</v>
      </c>
      <c r="E778" s="205" t="str">
        <f t="shared" si="12"/>
        <v>オルタックスプレーＦＦ　アイボリー</v>
      </c>
    </row>
    <row r="779" spans="1:5" ht="12.75" customHeight="1" x14ac:dyDescent="0.15">
      <c r="A779" s="206" t="s">
        <v>2403</v>
      </c>
      <c r="B779" s="207" t="s">
        <v>2404</v>
      </c>
      <c r="C779" s="206" t="s">
        <v>2402</v>
      </c>
      <c r="D779" s="206" t="s">
        <v>680</v>
      </c>
      <c r="E779" s="205" t="str">
        <f t="shared" si="12"/>
        <v>オルタックスプレーＦＦ　オーカー</v>
      </c>
    </row>
    <row r="780" spans="1:5" ht="12.75" customHeight="1" x14ac:dyDescent="0.15">
      <c r="A780" s="206" t="s">
        <v>2405</v>
      </c>
      <c r="B780" s="207" t="s">
        <v>2406</v>
      </c>
      <c r="C780" s="206" t="s">
        <v>2402</v>
      </c>
      <c r="D780" s="206" t="s">
        <v>680</v>
      </c>
      <c r="E780" s="205" t="str">
        <f t="shared" si="12"/>
        <v>オルタックスプレーＦＦ　グリーン</v>
      </c>
    </row>
    <row r="781" spans="1:5" ht="12.75" customHeight="1" x14ac:dyDescent="0.15">
      <c r="A781" s="206" t="s">
        <v>2407</v>
      </c>
      <c r="B781" s="207" t="s">
        <v>2408</v>
      </c>
      <c r="C781" s="206" t="s">
        <v>2402</v>
      </c>
      <c r="D781" s="206" t="s">
        <v>680</v>
      </c>
      <c r="E781" s="205" t="str">
        <f t="shared" si="12"/>
        <v>オルタックスプレーＦＦ　膜厚管理</v>
      </c>
    </row>
    <row r="782" spans="1:5" ht="12.75" customHeight="1" x14ac:dyDescent="0.15">
      <c r="A782" s="206" t="s">
        <v>2409</v>
      </c>
      <c r="B782" s="207" t="s">
        <v>2410</v>
      </c>
      <c r="C782" s="206" t="s">
        <v>2411</v>
      </c>
      <c r="D782" s="206" t="s">
        <v>680</v>
      </c>
      <c r="E782" s="205" t="str">
        <f t="shared" si="12"/>
        <v>オルタックスプレーＦＦ－Ｓ　アイボリー</v>
      </c>
    </row>
    <row r="783" spans="1:5" ht="12.75" customHeight="1" x14ac:dyDescent="0.15">
      <c r="A783" s="206" t="s">
        <v>2412</v>
      </c>
      <c r="B783" s="207" t="s">
        <v>2413</v>
      </c>
      <c r="C783" s="206" t="s">
        <v>2411</v>
      </c>
      <c r="D783" s="206" t="s">
        <v>680</v>
      </c>
      <c r="E783" s="205" t="str">
        <f t="shared" si="12"/>
        <v>オルタックスプレーＦＦ－Ｓ　オーカー</v>
      </c>
    </row>
    <row r="784" spans="1:5" ht="12.75" customHeight="1" x14ac:dyDescent="0.15">
      <c r="A784" s="206" t="s">
        <v>2414</v>
      </c>
      <c r="B784" s="207" t="s">
        <v>2415</v>
      </c>
      <c r="C784" s="206" t="s">
        <v>2411</v>
      </c>
      <c r="D784" s="206" t="s">
        <v>680</v>
      </c>
      <c r="E784" s="205" t="str">
        <f t="shared" si="12"/>
        <v>オルタックスプレーＦＦ－Ｓ　グリーン</v>
      </c>
    </row>
    <row r="785" spans="1:5" ht="12.75" customHeight="1" x14ac:dyDescent="0.15">
      <c r="A785" s="206" t="s">
        <v>2416</v>
      </c>
      <c r="B785" s="207" t="s">
        <v>2417</v>
      </c>
      <c r="C785" s="206" t="s">
        <v>2411</v>
      </c>
      <c r="D785" s="206" t="s">
        <v>680</v>
      </c>
      <c r="E785" s="205" t="str">
        <f t="shared" si="12"/>
        <v>オルタックスプレーＦＦ－Ｓ　膜厚管理</v>
      </c>
    </row>
    <row r="786" spans="1:5" ht="12.75" customHeight="1" x14ac:dyDescent="0.15">
      <c r="A786" s="206" t="s">
        <v>2418</v>
      </c>
      <c r="B786" s="207" t="s">
        <v>2419</v>
      </c>
      <c r="C786" s="207" t="s">
        <v>2420</v>
      </c>
      <c r="D786" s="206" t="s">
        <v>633</v>
      </c>
      <c r="E786" s="205" t="str">
        <f t="shared" si="12"/>
        <v>オルタックスプレーＦＦ－Ｓ　トナー　アイボリー</v>
      </c>
    </row>
    <row r="787" spans="1:5" ht="12.75" customHeight="1" x14ac:dyDescent="0.15">
      <c r="A787" s="206" t="s">
        <v>2421</v>
      </c>
      <c r="B787" s="207" t="s">
        <v>2422</v>
      </c>
      <c r="C787" s="207" t="s">
        <v>2420</v>
      </c>
      <c r="D787" s="206" t="s">
        <v>633</v>
      </c>
      <c r="E787" s="205" t="str">
        <f t="shared" si="12"/>
        <v>オルタックスプレーＦＦ－Ｓ　トナー　膜厚管理</v>
      </c>
    </row>
    <row r="788" spans="1:5" ht="12.75" customHeight="1" x14ac:dyDescent="0.15">
      <c r="A788" s="206" t="s">
        <v>2423</v>
      </c>
      <c r="B788" s="207" t="s">
        <v>2424</v>
      </c>
      <c r="C788" s="207" t="s">
        <v>2375</v>
      </c>
      <c r="D788" s="206" t="s">
        <v>633</v>
      </c>
      <c r="E788" s="205" t="str">
        <f t="shared" si="12"/>
        <v>オルタックスプレーＦＦ　トナー　アイボリー</v>
      </c>
    </row>
    <row r="789" spans="1:5" ht="12.75" customHeight="1" x14ac:dyDescent="0.15">
      <c r="A789" s="206" t="s">
        <v>2425</v>
      </c>
      <c r="B789" s="207" t="s">
        <v>2426</v>
      </c>
      <c r="C789" s="207" t="s">
        <v>2375</v>
      </c>
      <c r="D789" s="206" t="s">
        <v>633</v>
      </c>
      <c r="E789" s="205" t="str">
        <f t="shared" si="12"/>
        <v>オルタックスプレーＦＦ　トナー膜厚管理</v>
      </c>
    </row>
    <row r="790" spans="1:5" ht="12.75" customHeight="1" x14ac:dyDescent="0.15">
      <c r="A790" s="206" t="s">
        <v>2427</v>
      </c>
      <c r="B790" s="207" t="s">
        <v>2428</v>
      </c>
      <c r="C790" s="206" t="s">
        <v>2429</v>
      </c>
      <c r="D790" s="206" t="s">
        <v>640</v>
      </c>
      <c r="E790" s="205" t="str">
        <f t="shared" si="12"/>
        <v>オルタックテープＷ－ＡＬ</v>
      </c>
    </row>
    <row r="791" spans="1:5" ht="12.75" customHeight="1" x14ac:dyDescent="0.15">
      <c r="A791" s="206" t="s">
        <v>2430</v>
      </c>
      <c r="B791" s="206" t="s">
        <v>2431</v>
      </c>
      <c r="C791" s="206" t="s">
        <v>2432</v>
      </c>
      <c r="D791" s="206" t="s">
        <v>680</v>
      </c>
      <c r="E791" s="205" t="str">
        <f t="shared" si="12"/>
        <v>＃オルタックパークライン黄</v>
      </c>
    </row>
    <row r="792" spans="1:5" ht="12.75" customHeight="1" x14ac:dyDescent="0.15">
      <c r="A792" s="206" t="s">
        <v>2433</v>
      </c>
      <c r="B792" s="206" t="s">
        <v>2434</v>
      </c>
      <c r="C792" s="206" t="s">
        <v>2432</v>
      </c>
      <c r="D792" s="206" t="s">
        <v>680</v>
      </c>
      <c r="E792" s="205" t="str">
        <f t="shared" si="12"/>
        <v>＃オルタックパークライン白</v>
      </c>
    </row>
    <row r="793" spans="1:5" ht="12.75" customHeight="1" x14ac:dyDescent="0.15">
      <c r="A793" s="206" t="s">
        <v>2435</v>
      </c>
      <c r="B793" s="207" t="s">
        <v>2436</v>
      </c>
      <c r="C793" s="206" t="s">
        <v>2437</v>
      </c>
      <c r="D793" s="206" t="s">
        <v>680</v>
      </c>
      <c r="E793" s="205" t="str">
        <f t="shared" si="12"/>
        <v>オルタックプライマーＥ</v>
      </c>
    </row>
    <row r="794" spans="1:5" ht="12.75" customHeight="1" x14ac:dyDescent="0.15">
      <c r="A794" s="206" t="s">
        <v>2438</v>
      </c>
      <c r="B794" s="206" t="s">
        <v>2439</v>
      </c>
      <c r="C794" s="206" t="s">
        <v>0</v>
      </c>
      <c r="D794" s="206" t="s">
        <v>687</v>
      </c>
      <c r="E794" s="205" t="str">
        <f t="shared" si="12"/>
        <v>＃カスタムユニット　</v>
      </c>
    </row>
    <row r="795" spans="1:5" ht="12.75" customHeight="1" x14ac:dyDescent="0.15">
      <c r="A795" s="206" t="s">
        <v>2440</v>
      </c>
      <c r="B795" s="206" t="s">
        <v>2441</v>
      </c>
      <c r="C795" s="206" t="s">
        <v>0</v>
      </c>
      <c r="D795" s="206" t="s">
        <v>640</v>
      </c>
      <c r="E795" s="205" t="str">
        <f t="shared" si="12"/>
        <v>＃ガムクール　ＦＳＩＩ　１＊３ｍ</v>
      </c>
    </row>
    <row r="796" spans="1:5" ht="12.75" customHeight="1" x14ac:dyDescent="0.15">
      <c r="A796" s="206" t="s">
        <v>2442</v>
      </c>
      <c r="B796" s="206" t="s">
        <v>2443</v>
      </c>
      <c r="C796" s="206" t="s">
        <v>0</v>
      </c>
      <c r="D796" s="206" t="s">
        <v>640</v>
      </c>
      <c r="E796" s="205" t="str">
        <f t="shared" si="12"/>
        <v>＃ガムクールＦＸ　１＊３ｍ</v>
      </c>
    </row>
    <row r="797" spans="1:5" ht="12.75" customHeight="1" x14ac:dyDescent="0.15">
      <c r="A797" s="206" t="s">
        <v>2444</v>
      </c>
      <c r="B797" s="206" t="s">
        <v>2445</v>
      </c>
      <c r="C797" s="206" t="s">
        <v>0</v>
      </c>
      <c r="D797" s="206" t="s">
        <v>640</v>
      </c>
      <c r="E797" s="205" t="str">
        <f t="shared" si="12"/>
        <v>＃ガムクールＦＸ　１＊４ｍ</v>
      </c>
    </row>
    <row r="798" spans="1:5" ht="12.75" customHeight="1" x14ac:dyDescent="0.15">
      <c r="A798" s="206" t="s">
        <v>2446</v>
      </c>
      <c r="B798" s="207" t="s">
        <v>2447</v>
      </c>
      <c r="C798" s="207" t="s">
        <v>2448</v>
      </c>
      <c r="D798" s="206" t="s">
        <v>640</v>
      </c>
      <c r="E798" s="205" t="str">
        <f t="shared" si="12"/>
        <v>ガムクールＭＩＩ（ＤＩＹ）</v>
      </c>
    </row>
    <row r="799" spans="1:5" ht="12.75" customHeight="1" x14ac:dyDescent="0.15">
      <c r="A799" s="206" t="s">
        <v>2449</v>
      </c>
      <c r="B799" s="207" t="s">
        <v>2450</v>
      </c>
      <c r="C799" s="206" t="s">
        <v>2451</v>
      </c>
      <c r="D799" s="206" t="s">
        <v>640</v>
      </c>
      <c r="E799" s="205" t="str">
        <f t="shared" si="12"/>
        <v>ガムクールキャップ　Ｌ＆Ｌ</v>
      </c>
    </row>
    <row r="800" spans="1:5" ht="12.75" customHeight="1" x14ac:dyDescent="0.15">
      <c r="A800" s="206" t="s">
        <v>2452</v>
      </c>
      <c r="B800" s="207" t="s">
        <v>2453</v>
      </c>
      <c r="C800" s="206" t="s">
        <v>2451</v>
      </c>
      <c r="D800" s="206" t="s">
        <v>640</v>
      </c>
      <c r="E800" s="205" t="str">
        <f t="shared" si="12"/>
        <v>ガムクールキャップＡＳ</v>
      </c>
    </row>
    <row r="801" spans="1:5" ht="12.75" customHeight="1" x14ac:dyDescent="0.15">
      <c r="A801" s="206" t="s">
        <v>2454</v>
      </c>
      <c r="B801" s="207" t="s">
        <v>2455</v>
      </c>
      <c r="C801" s="206" t="s">
        <v>2451</v>
      </c>
      <c r="D801" s="206" t="s">
        <v>640</v>
      </c>
      <c r="E801" s="205" t="str">
        <f t="shared" si="12"/>
        <v>ガムクールキャップＥＸ・ＭＭ</v>
      </c>
    </row>
    <row r="802" spans="1:5" ht="12.75" customHeight="1" x14ac:dyDescent="0.15">
      <c r="A802" s="206" t="s">
        <v>2456</v>
      </c>
      <c r="B802" s="206" t="s">
        <v>2457</v>
      </c>
      <c r="C802" s="206" t="s">
        <v>0</v>
      </c>
      <c r="D802" s="206" t="s">
        <v>736</v>
      </c>
      <c r="E802" s="205" t="str">
        <f t="shared" si="12"/>
        <v>＃ガムシールパナソニック用</v>
      </c>
    </row>
    <row r="803" spans="1:5" ht="12.75" customHeight="1" x14ac:dyDescent="0.15">
      <c r="A803" s="206" t="s">
        <v>2458</v>
      </c>
      <c r="B803" s="206" t="s">
        <v>2459</v>
      </c>
      <c r="C803" s="206" t="s">
        <v>0</v>
      </c>
      <c r="D803" s="206" t="s">
        <v>640</v>
      </c>
      <c r="E803" s="205" t="str">
        <f t="shared" si="12"/>
        <v>＃ガムパークＡＥ　</v>
      </c>
    </row>
    <row r="804" spans="1:5" ht="12.75" customHeight="1" x14ac:dyDescent="0.15">
      <c r="A804" s="206" t="s">
        <v>2460</v>
      </c>
      <c r="B804" s="206" t="s">
        <v>2461</v>
      </c>
      <c r="C804" s="206" t="s">
        <v>2462</v>
      </c>
      <c r="D804" s="206" t="s">
        <v>680</v>
      </c>
      <c r="E804" s="205" t="str">
        <f t="shared" si="12"/>
        <v>＃ガムホットサーバー</v>
      </c>
    </row>
    <row r="805" spans="1:5" ht="12.75" customHeight="1" x14ac:dyDescent="0.15">
      <c r="A805" s="206" t="s">
        <v>2463</v>
      </c>
      <c r="B805" s="206" t="s">
        <v>2464</v>
      </c>
      <c r="C805" s="206" t="s">
        <v>0</v>
      </c>
      <c r="D805" s="206" t="s">
        <v>640</v>
      </c>
      <c r="E805" s="205" t="str">
        <f t="shared" si="12"/>
        <v>＃ガムリッチ１８カット用</v>
      </c>
    </row>
    <row r="806" spans="1:5" ht="12.75" customHeight="1" x14ac:dyDescent="0.15">
      <c r="A806" s="206" t="s">
        <v>2465</v>
      </c>
      <c r="B806" s="207" t="s">
        <v>2466</v>
      </c>
      <c r="C806" s="206" t="s">
        <v>2467</v>
      </c>
      <c r="D806" s="206" t="s">
        <v>640</v>
      </c>
      <c r="E806" s="205" t="str">
        <f t="shared" si="12"/>
        <v>ガムロンＭＧベースＢ２０（ＤＩＹ）</v>
      </c>
    </row>
    <row r="807" spans="1:5" ht="12.75" customHeight="1" x14ac:dyDescent="0.15">
      <c r="A807" s="206" t="s">
        <v>2468</v>
      </c>
      <c r="B807" s="207" t="s">
        <v>2469</v>
      </c>
      <c r="C807" s="207" t="s">
        <v>2470</v>
      </c>
      <c r="D807" s="206" t="s">
        <v>640</v>
      </c>
      <c r="E807" s="205" t="str">
        <f t="shared" si="12"/>
        <v>ガムロングラスガード</v>
      </c>
    </row>
    <row r="808" spans="1:5" ht="12.75" customHeight="1" x14ac:dyDescent="0.15">
      <c r="A808" s="206" t="s">
        <v>2471</v>
      </c>
      <c r="B808" s="207" t="s">
        <v>2472</v>
      </c>
      <c r="C808" s="213" t="s">
        <v>2473</v>
      </c>
      <c r="D808" s="206" t="s">
        <v>640</v>
      </c>
      <c r="E808" s="205" t="str">
        <f t="shared" si="12"/>
        <v>ガムロングラスガードテープ</v>
      </c>
    </row>
    <row r="809" spans="1:5" ht="12.75" customHeight="1" x14ac:dyDescent="0.15">
      <c r="A809" s="206" t="s">
        <v>2474</v>
      </c>
      <c r="B809" s="207" t="s">
        <v>2475</v>
      </c>
      <c r="C809" s="207" t="s">
        <v>2476</v>
      </c>
      <c r="D809" s="206" t="s">
        <v>637</v>
      </c>
      <c r="E809" s="205" t="str">
        <f t="shared" si="12"/>
        <v>ガムロンタイル　ＧＴ－１０１</v>
      </c>
    </row>
    <row r="810" spans="1:5" ht="12.75" customHeight="1" x14ac:dyDescent="0.15">
      <c r="A810" s="206" t="s">
        <v>2477</v>
      </c>
      <c r="B810" s="207" t="s">
        <v>2478</v>
      </c>
      <c r="C810" s="207" t="s">
        <v>2476</v>
      </c>
      <c r="D810" s="206" t="s">
        <v>637</v>
      </c>
      <c r="E810" s="205" t="str">
        <f t="shared" si="12"/>
        <v>ガムロンタイル　ＧＴ－１０２</v>
      </c>
    </row>
    <row r="811" spans="1:5" ht="12.75" customHeight="1" x14ac:dyDescent="0.15">
      <c r="A811" s="206" t="s">
        <v>2479</v>
      </c>
      <c r="B811" s="207" t="s">
        <v>2480</v>
      </c>
      <c r="C811" s="207" t="s">
        <v>2476</v>
      </c>
      <c r="D811" s="206" t="s">
        <v>637</v>
      </c>
      <c r="E811" s="205" t="str">
        <f t="shared" si="12"/>
        <v>ガムロンタイル　ＧＴ－１０３</v>
      </c>
    </row>
    <row r="812" spans="1:5" ht="12.75" customHeight="1" x14ac:dyDescent="0.15">
      <c r="A812" s="206" t="s">
        <v>2481</v>
      </c>
      <c r="B812" s="207" t="s">
        <v>2482</v>
      </c>
      <c r="C812" s="207" t="s">
        <v>2476</v>
      </c>
      <c r="D812" s="206" t="s">
        <v>637</v>
      </c>
      <c r="E812" s="205" t="str">
        <f t="shared" si="12"/>
        <v>ガムロンタイル　ＧＴ－１０４</v>
      </c>
    </row>
    <row r="813" spans="1:5" ht="12.75" customHeight="1" x14ac:dyDescent="0.15">
      <c r="A813" s="206" t="s">
        <v>2483</v>
      </c>
      <c r="B813" s="207" t="s">
        <v>2484</v>
      </c>
      <c r="C813" s="207" t="s">
        <v>2485</v>
      </c>
      <c r="D813" s="206" t="s">
        <v>680</v>
      </c>
      <c r="E813" s="205" t="str">
        <f t="shared" si="12"/>
        <v>ガムロンフォルトＢ　カット２００</v>
      </c>
    </row>
    <row r="814" spans="1:5" ht="12.75" customHeight="1" x14ac:dyDescent="0.15">
      <c r="A814" s="206" t="s">
        <v>2486</v>
      </c>
      <c r="B814" s="207" t="s">
        <v>2487</v>
      </c>
      <c r="C814" s="213" t="s">
        <v>2488</v>
      </c>
      <c r="D814" s="206" t="s">
        <v>680</v>
      </c>
      <c r="E814" s="205" t="str">
        <f t="shared" si="12"/>
        <v>ガムロンフォルトＢ　カット５００</v>
      </c>
    </row>
    <row r="815" spans="1:5" ht="12.75" customHeight="1" x14ac:dyDescent="0.15">
      <c r="A815" s="206" t="s">
        <v>2489</v>
      </c>
      <c r="B815" s="207" t="s">
        <v>2490</v>
      </c>
      <c r="C815" s="207" t="s">
        <v>2485</v>
      </c>
      <c r="D815" s="206" t="s">
        <v>680</v>
      </c>
      <c r="E815" s="205" t="str">
        <f t="shared" si="12"/>
        <v>ガムロンフォルトＭ　カット２００</v>
      </c>
    </row>
    <row r="816" spans="1:5" ht="12.75" customHeight="1" x14ac:dyDescent="0.15">
      <c r="A816" s="206" t="s">
        <v>2491</v>
      </c>
      <c r="B816" s="207" t="s">
        <v>2492</v>
      </c>
      <c r="C816" s="207" t="s">
        <v>2488</v>
      </c>
      <c r="D816" s="206" t="s">
        <v>680</v>
      </c>
      <c r="E816" s="205" t="str">
        <f t="shared" si="12"/>
        <v>ガムロンフォルトＭ　カット５００</v>
      </c>
    </row>
    <row r="817" spans="1:5" ht="12.75" customHeight="1" x14ac:dyDescent="0.15">
      <c r="A817" s="206" t="s">
        <v>2493</v>
      </c>
      <c r="B817" s="206" t="s">
        <v>2494</v>
      </c>
      <c r="C817" s="206" t="s">
        <v>0</v>
      </c>
      <c r="D817" s="206" t="s">
        <v>640</v>
      </c>
      <c r="E817" s="205" t="str">
        <f t="shared" si="12"/>
        <v>＃ガムロンフォルトＭカット２５０</v>
      </c>
    </row>
    <row r="818" spans="1:5" ht="12.75" customHeight="1" x14ac:dyDescent="0.15">
      <c r="A818" s="206" t="s">
        <v>2495</v>
      </c>
      <c r="B818" s="206" t="s">
        <v>2496</v>
      </c>
      <c r="C818" s="206" t="s">
        <v>0</v>
      </c>
      <c r="D818" s="206" t="s">
        <v>640</v>
      </c>
      <c r="E818" s="205" t="str">
        <f t="shared" si="12"/>
        <v>＃ガムロンフォルトＭカット３３３</v>
      </c>
    </row>
    <row r="819" spans="1:5" ht="12.75" customHeight="1" x14ac:dyDescent="0.15">
      <c r="A819" s="206" t="s">
        <v>2497</v>
      </c>
      <c r="B819" s="206" t="s">
        <v>2498</v>
      </c>
      <c r="C819" s="206" t="s">
        <v>2499</v>
      </c>
      <c r="D819" s="206" t="s">
        <v>637</v>
      </c>
      <c r="E819" s="205" t="str">
        <f t="shared" si="12"/>
        <v>＃ガルバリウムケラバ　シルバー</v>
      </c>
    </row>
    <row r="820" spans="1:5" ht="12.75" customHeight="1" x14ac:dyDescent="0.15">
      <c r="A820" s="206" t="s">
        <v>2500</v>
      </c>
      <c r="B820" s="206" t="s">
        <v>2501</v>
      </c>
      <c r="C820" s="206" t="s">
        <v>2499</v>
      </c>
      <c r="D820" s="206" t="s">
        <v>637</v>
      </c>
      <c r="E820" s="205" t="str">
        <f t="shared" si="12"/>
        <v>＃ガルバリウムケラバ　黒</v>
      </c>
    </row>
    <row r="821" spans="1:5" ht="12.75" customHeight="1" x14ac:dyDescent="0.15">
      <c r="A821" s="206" t="s">
        <v>2502</v>
      </c>
      <c r="B821" s="206" t="s">
        <v>2503</v>
      </c>
      <c r="C821" s="206" t="s">
        <v>2499</v>
      </c>
      <c r="D821" s="206" t="s">
        <v>637</v>
      </c>
      <c r="E821" s="205" t="str">
        <f t="shared" si="12"/>
        <v>＃ガルバリウムケラバ　茶</v>
      </c>
    </row>
    <row r="822" spans="1:5" ht="12.75" customHeight="1" x14ac:dyDescent="0.15">
      <c r="A822" s="206" t="s">
        <v>2504</v>
      </c>
      <c r="B822" s="206" t="s">
        <v>2505</v>
      </c>
      <c r="C822" s="206" t="s">
        <v>2499</v>
      </c>
      <c r="D822" s="206" t="s">
        <v>637</v>
      </c>
      <c r="E822" s="205" t="str">
        <f t="shared" si="12"/>
        <v>＃ガルバリウムケラバＬ　シルバー</v>
      </c>
    </row>
    <row r="823" spans="1:5" ht="12.75" customHeight="1" x14ac:dyDescent="0.15">
      <c r="A823" s="206" t="s">
        <v>2506</v>
      </c>
      <c r="B823" s="206" t="s">
        <v>2507</v>
      </c>
      <c r="C823" s="206" t="s">
        <v>2499</v>
      </c>
      <c r="D823" s="206" t="s">
        <v>637</v>
      </c>
      <c r="E823" s="205" t="str">
        <f t="shared" si="12"/>
        <v>＃ガルバリウムケラバＬ　黒</v>
      </c>
    </row>
    <row r="824" spans="1:5" ht="12.75" customHeight="1" x14ac:dyDescent="0.15">
      <c r="A824" s="206" t="s">
        <v>2508</v>
      </c>
      <c r="B824" s="206" t="s">
        <v>2509</v>
      </c>
      <c r="C824" s="206" t="s">
        <v>2499</v>
      </c>
      <c r="D824" s="206" t="s">
        <v>637</v>
      </c>
      <c r="E824" s="205" t="str">
        <f t="shared" si="12"/>
        <v>＃ガルバリウムケラバＬ　茶</v>
      </c>
    </row>
    <row r="825" spans="1:5" ht="12.75" customHeight="1" x14ac:dyDescent="0.15">
      <c r="A825" s="206" t="s">
        <v>2510</v>
      </c>
      <c r="B825" s="206" t="s">
        <v>2511</v>
      </c>
      <c r="C825" s="206" t="s">
        <v>2499</v>
      </c>
      <c r="D825" s="206" t="s">
        <v>637</v>
      </c>
      <c r="E825" s="205" t="str">
        <f t="shared" si="12"/>
        <v>＃ガルバリウムトップ　シルバー</v>
      </c>
    </row>
    <row r="826" spans="1:5" ht="12.75" customHeight="1" x14ac:dyDescent="0.15">
      <c r="A826" s="206" t="s">
        <v>2512</v>
      </c>
      <c r="B826" s="206" t="s">
        <v>2513</v>
      </c>
      <c r="C826" s="206" t="s">
        <v>2499</v>
      </c>
      <c r="D826" s="206" t="s">
        <v>637</v>
      </c>
      <c r="E826" s="205" t="str">
        <f t="shared" si="12"/>
        <v>＃ガルバリウムトップ　黒</v>
      </c>
    </row>
    <row r="827" spans="1:5" ht="12.75" customHeight="1" x14ac:dyDescent="0.15">
      <c r="A827" s="206" t="s">
        <v>2514</v>
      </c>
      <c r="B827" s="206" t="s">
        <v>2515</v>
      </c>
      <c r="C827" s="206" t="s">
        <v>2499</v>
      </c>
      <c r="D827" s="206" t="s">
        <v>637</v>
      </c>
      <c r="E827" s="205" t="str">
        <f t="shared" si="12"/>
        <v>＃ガルバリウムトップ　茶</v>
      </c>
    </row>
    <row r="828" spans="1:5" ht="12.75" customHeight="1" x14ac:dyDescent="0.15">
      <c r="A828" s="206" t="s">
        <v>2516</v>
      </c>
      <c r="B828" s="206" t="s">
        <v>2517</v>
      </c>
      <c r="C828" s="206" t="s">
        <v>2499</v>
      </c>
      <c r="D828" s="206" t="s">
        <v>637</v>
      </c>
      <c r="E828" s="205" t="str">
        <f t="shared" si="12"/>
        <v>＃ガルバリウムノキサキ　シルバー</v>
      </c>
    </row>
    <row r="829" spans="1:5" ht="12.75" customHeight="1" x14ac:dyDescent="0.15">
      <c r="A829" s="206" t="s">
        <v>2518</v>
      </c>
      <c r="B829" s="206" t="s">
        <v>2519</v>
      </c>
      <c r="C829" s="206" t="s">
        <v>2499</v>
      </c>
      <c r="D829" s="206" t="s">
        <v>637</v>
      </c>
      <c r="E829" s="205" t="str">
        <f t="shared" si="12"/>
        <v>＃ガルバリウムノキサキ　黒</v>
      </c>
    </row>
    <row r="830" spans="1:5" ht="12.75" customHeight="1" x14ac:dyDescent="0.15">
      <c r="A830" s="206" t="s">
        <v>2520</v>
      </c>
      <c r="B830" s="206" t="s">
        <v>2521</v>
      </c>
      <c r="C830" s="210" t="s">
        <v>2499</v>
      </c>
      <c r="D830" s="206" t="s">
        <v>637</v>
      </c>
      <c r="E830" s="205" t="str">
        <f t="shared" si="12"/>
        <v>＃ガルバリウムノキサキ　茶</v>
      </c>
    </row>
    <row r="831" spans="1:5" ht="12.75" customHeight="1" x14ac:dyDescent="0.15">
      <c r="A831" s="206" t="s">
        <v>2522</v>
      </c>
      <c r="B831" s="206" t="s">
        <v>2523</v>
      </c>
      <c r="C831" s="206" t="s">
        <v>2499</v>
      </c>
      <c r="D831" s="206" t="s">
        <v>637</v>
      </c>
      <c r="E831" s="205" t="str">
        <f t="shared" si="12"/>
        <v>＃ガルバリウムノキサキＬ　シルバー</v>
      </c>
    </row>
    <row r="832" spans="1:5" ht="12.75" customHeight="1" x14ac:dyDescent="0.15">
      <c r="A832" s="206" t="s">
        <v>2524</v>
      </c>
      <c r="B832" s="206" t="s">
        <v>2525</v>
      </c>
      <c r="C832" s="206" t="s">
        <v>2499</v>
      </c>
      <c r="D832" s="206" t="s">
        <v>637</v>
      </c>
      <c r="E832" s="205" t="str">
        <f t="shared" si="12"/>
        <v>＃ガルバリウムノキサキＬ　黒</v>
      </c>
    </row>
    <row r="833" spans="1:5" ht="12.75" customHeight="1" x14ac:dyDescent="0.15">
      <c r="A833" s="206" t="s">
        <v>2526</v>
      </c>
      <c r="B833" s="206" t="s">
        <v>2527</v>
      </c>
      <c r="C833" s="206" t="s">
        <v>2499</v>
      </c>
      <c r="D833" s="206" t="s">
        <v>637</v>
      </c>
      <c r="E833" s="205" t="str">
        <f t="shared" si="12"/>
        <v>＃ガルバリウムノキサキＬ　茶</v>
      </c>
    </row>
    <row r="834" spans="1:5" ht="12.75" customHeight="1" x14ac:dyDescent="0.15">
      <c r="A834" s="206" t="s">
        <v>2528</v>
      </c>
      <c r="B834" s="207" t="s">
        <v>2529</v>
      </c>
      <c r="C834" s="206" t="s">
        <v>2530</v>
      </c>
      <c r="D834" s="206" t="s">
        <v>751</v>
      </c>
      <c r="E834" s="205" t="str">
        <f t="shared" si="12"/>
        <v>ライナーキープ１００　</v>
      </c>
    </row>
    <row r="835" spans="1:5" ht="12.75" customHeight="1" x14ac:dyDescent="0.15">
      <c r="A835" s="206" t="s">
        <v>2531</v>
      </c>
      <c r="B835" s="207" t="s">
        <v>2532</v>
      </c>
      <c r="C835" s="206" t="s">
        <v>2530</v>
      </c>
      <c r="D835" s="206" t="s">
        <v>751</v>
      </c>
      <c r="E835" s="205" t="str">
        <f t="shared" ref="E835:E898" si="13">DBCS(B835)</f>
        <v>ライナーキープ１００　Ｔ－</v>
      </c>
    </row>
    <row r="836" spans="1:5" ht="12.75" customHeight="1" x14ac:dyDescent="0.15">
      <c r="A836" s="206" t="s">
        <v>2533</v>
      </c>
      <c r="B836" s="207" t="s">
        <v>2534</v>
      </c>
      <c r="C836" s="206" t="s">
        <v>2535</v>
      </c>
      <c r="D836" s="206" t="s">
        <v>766</v>
      </c>
      <c r="E836" s="205" t="str">
        <f t="shared" si="13"/>
        <v>ライナーキープ１００　出隅</v>
      </c>
    </row>
    <row r="837" spans="1:5" ht="12.75" customHeight="1" x14ac:dyDescent="0.15">
      <c r="A837" s="206" t="s">
        <v>2536</v>
      </c>
      <c r="B837" s="207" t="s">
        <v>2537</v>
      </c>
      <c r="C837" s="206" t="s">
        <v>2535</v>
      </c>
      <c r="D837" s="206" t="s">
        <v>766</v>
      </c>
      <c r="E837" s="205" t="str">
        <f t="shared" si="13"/>
        <v>ライナーキープ１００　出隅　Ｔ－</v>
      </c>
    </row>
    <row r="838" spans="1:5" ht="12.75" customHeight="1" x14ac:dyDescent="0.15">
      <c r="A838" s="206" t="s">
        <v>2538</v>
      </c>
      <c r="B838" s="207" t="s">
        <v>2539</v>
      </c>
      <c r="C838" s="206" t="s">
        <v>0</v>
      </c>
      <c r="D838" s="206" t="s">
        <v>766</v>
      </c>
      <c r="E838" s="205" t="str">
        <f t="shared" si="13"/>
        <v>ライナーキープ１００　小口Ａ　Ｔ－</v>
      </c>
    </row>
    <row r="839" spans="1:5" ht="12.75" customHeight="1" x14ac:dyDescent="0.15">
      <c r="A839" s="206" t="s">
        <v>2540</v>
      </c>
      <c r="B839" s="207" t="s">
        <v>2541</v>
      </c>
      <c r="C839" s="206" t="s">
        <v>0</v>
      </c>
      <c r="D839" s="206" t="s">
        <v>766</v>
      </c>
      <c r="E839" s="205" t="str">
        <f t="shared" si="13"/>
        <v>ライナーキープ１００　小口Ｂ　Ｔ－</v>
      </c>
    </row>
    <row r="840" spans="1:5" ht="12.75" customHeight="1" x14ac:dyDescent="0.15">
      <c r="A840" s="206" t="s">
        <v>2542</v>
      </c>
      <c r="B840" s="207" t="s">
        <v>2543</v>
      </c>
      <c r="C840" s="206" t="s">
        <v>2535</v>
      </c>
      <c r="D840" s="206" t="s">
        <v>766</v>
      </c>
      <c r="E840" s="205" t="str">
        <f t="shared" si="13"/>
        <v>ライナーキープ１００　入隅</v>
      </c>
    </row>
    <row r="841" spans="1:5" ht="12.75" customHeight="1" x14ac:dyDescent="0.15">
      <c r="A841" s="206" t="s">
        <v>2544</v>
      </c>
      <c r="B841" s="207" t="s">
        <v>2545</v>
      </c>
      <c r="C841" s="206" t="s">
        <v>2535</v>
      </c>
      <c r="D841" s="206" t="s">
        <v>766</v>
      </c>
      <c r="E841" s="205" t="str">
        <f t="shared" si="13"/>
        <v>ライナーキープ１００　入隅　Ｔ－</v>
      </c>
    </row>
    <row r="842" spans="1:5" ht="12.75" customHeight="1" x14ac:dyDescent="0.15">
      <c r="A842" s="206" t="s">
        <v>2546</v>
      </c>
      <c r="B842" s="207" t="s">
        <v>2547</v>
      </c>
      <c r="C842" s="206" t="s">
        <v>2548</v>
      </c>
      <c r="D842" s="206" t="s">
        <v>680</v>
      </c>
      <c r="E842" s="205" t="str">
        <f t="shared" si="13"/>
        <v>ライナーキープ１００　部品セット　Ｔ－</v>
      </c>
    </row>
    <row r="843" spans="1:5" ht="12.75" customHeight="1" x14ac:dyDescent="0.15">
      <c r="A843" s="206" t="s">
        <v>2549</v>
      </c>
      <c r="B843" s="207" t="s">
        <v>2550</v>
      </c>
      <c r="C843" s="206" t="s">
        <v>2530</v>
      </c>
      <c r="D843" s="206" t="s">
        <v>751</v>
      </c>
      <c r="E843" s="205" t="str">
        <f t="shared" si="13"/>
        <v>ライナーキープ１００　Ｔ－３</v>
      </c>
    </row>
    <row r="844" spans="1:5" ht="12.75" customHeight="1" x14ac:dyDescent="0.15">
      <c r="A844" s="206" t="s">
        <v>2551</v>
      </c>
      <c r="B844" s="207" t="s">
        <v>2552</v>
      </c>
      <c r="C844" s="206" t="s">
        <v>2535</v>
      </c>
      <c r="D844" s="206" t="s">
        <v>766</v>
      </c>
      <c r="E844" s="205" t="str">
        <f t="shared" si="13"/>
        <v>ライナーキープ１００　出隅　Ｔ－３</v>
      </c>
    </row>
    <row r="845" spans="1:5" ht="12.75" customHeight="1" x14ac:dyDescent="0.15">
      <c r="A845" s="206" t="s">
        <v>2553</v>
      </c>
      <c r="B845" s="207" t="s">
        <v>2554</v>
      </c>
      <c r="C845" s="206" t="s">
        <v>0</v>
      </c>
      <c r="D845" s="206" t="s">
        <v>766</v>
      </c>
      <c r="E845" s="205" t="str">
        <f t="shared" si="13"/>
        <v>ライナーキープ１００　小口Ａ</v>
      </c>
    </row>
    <row r="846" spans="1:5" ht="12.75" customHeight="1" x14ac:dyDescent="0.15">
      <c r="A846" s="206" t="s">
        <v>2555</v>
      </c>
      <c r="B846" s="207" t="s">
        <v>2556</v>
      </c>
      <c r="C846" s="206" t="s">
        <v>0</v>
      </c>
      <c r="D846" s="206" t="s">
        <v>766</v>
      </c>
      <c r="E846" s="205" t="str">
        <f t="shared" si="13"/>
        <v>ライナーキープ１００　小口Ａ　Ｔ－３</v>
      </c>
    </row>
    <row r="847" spans="1:5" ht="12.75" customHeight="1" x14ac:dyDescent="0.15">
      <c r="A847" s="206" t="s">
        <v>2557</v>
      </c>
      <c r="B847" s="207" t="s">
        <v>2558</v>
      </c>
      <c r="C847" s="206" t="s">
        <v>0</v>
      </c>
      <c r="D847" s="206" t="s">
        <v>766</v>
      </c>
      <c r="E847" s="205" t="str">
        <f t="shared" si="13"/>
        <v>ライナーキープ１００　小口Ｂ</v>
      </c>
    </row>
    <row r="848" spans="1:5" ht="12.75" customHeight="1" x14ac:dyDescent="0.15">
      <c r="A848" s="206" t="s">
        <v>2559</v>
      </c>
      <c r="B848" s="207" t="s">
        <v>2560</v>
      </c>
      <c r="C848" s="206" t="s">
        <v>0</v>
      </c>
      <c r="D848" s="206" t="s">
        <v>766</v>
      </c>
      <c r="E848" s="205" t="str">
        <f t="shared" si="13"/>
        <v>ライナーキープ１００　小口Ｂ　Ｔ－３</v>
      </c>
    </row>
    <row r="849" spans="1:5" ht="12.75" customHeight="1" x14ac:dyDescent="0.15">
      <c r="A849" s="206" t="s">
        <v>2561</v>
      </c>
      <c r="B849" s="207" t="s">
        <v>2562</v>
      </c>
      <c r="C849" s="206" t="s">
        <v>2535</v>
      </c>
      <c r="D849" s="206" t="s">
        <v>766</v>
      </c>
      <c r="E849" s="205" t="str">
        <f t="shared" si="13"/>
        <v>ライナーキープ１００　入隅　Ｔ－３</v>
      </c>
    </row>
    <row r="850" spans="1:5" ht="12.75" customHeight="1" x14ac:dyDescent="0.15">
      <c r="A850" s="206" t="s">
        <v>2563</v>
      </c>
      <c r="B850" s="207" t="s">
        <v>2564</v>
      </c>
      <c r="C850" s="206" t="s">
        <v>2548</v>
      </c>
      <c r="D850" s="206" t="s">
        <v>680</v>
      </c>
      <c r="E850" s="205" t="str">
        <f t="shared" si="13"/>
        <v>ライナーキープ１００　部品セット</v>
      </c>
    </row>
    <row r="851" spans="1:5" ht="12.75" customHeight="1" x14ac:dyDescent="0.15">
      <c r="A851" s="206" t="s">
        <v>2565</v>
      </c>
      <c r="B851" s="207" t="s">
        <v>2566</v>
      </c>
      <c r="C851" s="206" t="s">
        <v>2548</v>
      </c>
      <c r="D851" s="206" t="s">
        <v>680</v>
      </c>
      <c r="E851" s="205" t="str">
        <f t="shared" si="13"/>
        <v>ライナーキープ１００　部品セット　Ｔ－３</v>
      </c>
    </row>
    <row r="852" spans="1:5" ht="12.75" customHeight="1" x14ac:dyDescent="0.15">
      <c r="A852" s="206" t="s">
        <v>2567</v>
      </c>
      <c r="B852" s="207" t="s">
        <v>2568</v>
      </c>
      <c r="C852" s="206" t="s">
        <v>2530</v>
      </c>
      <c r="D852" s="206" t="s">
        <v>751</v>
      </c>
      <c r="E852" s="205" t="str">
        <f t="shared" si="13"/>
        <v>ライナーキープ１１５　</v>
      </c>
    </row>
    <row r="853" spans="1:5" ht="12.75" customHeight="1" x14ac:dyDescent="0.15">
      <c r="A853" s="206" t="s">
        <v>2569</v>
      </c>
      <c r="B853" s="207" t="s">
        <v>2570</v>
      </c>
      <c r="C853" s="206" t="s">
        <v>2530</v>
      </c>
      <c r="D853" s="206" t="s">
        <v>751</v>
      </c>
      <c r="E853" s="205" t="str">
        <f t="shared" si="13"/>
        <v>ライナーキープ１１５　Ｔ－３</v>
      </c>
    </row>
    <row r="854" spans="1:5" ht="12.75" customHeight="1" x14ac:dyDescent="0.15">
      <c r="A854" s="206" t="s">
        <v>2571</v>
      </c>
      <c r="B854" s="207" t="s">
        <v>2572</v>
      </c>
      <c r="C854" s="206" t="s">
        <v>2535</v>
      </c>
      <c r="D854" s="206" t="s">
        <v>766</v>
      </c>
      <c r="E854" s="205" t="str">
        <f t="shared" si="13"/>
        <v>ライナーキープ１１５　出隅</v>
      </c>
    </row>
    <row r="855" spans="1:5" ht="12.75" customHeight="1" x14ac:dyDescent="0.15">
      <c r="A855" s="206" t="s">
        <v>2573</v>
      </c>
      <c r="B855" s="207" t="s">
        <v>2574</v>
      </c>
      <c r="C855" s="206" t="s">
        <v>2535</v>
      </c>
      <c r="D855" s="206" t="s">
        <v>766</v>
      </c>
      <c r="E855" s="205" t="str">
        <f t="shared" si="13"/>
        <v>ライナーキープ１１５　出隅　Ｔ－３</v>
      </c>
    </row>
    <row r="856" spans="1:5" ht="12.75" customHeight="1" x14ac:dyDescent="0.15">
      <c r="A856" s="206" t="s">
        <v>2575</v>
      </c>
      <c r="B856" s="207" t="s">
        <v>2576</v>
      </c>
      <c r="C856" s="206" t="s">
        <v>0</v>
      </c>
      <c r="D856" s="206" t="s">
        <v>766</v>
      </c>
      <c r="E856" s="205" t="str">
        <f t="shared" si="13"/>
        <v>ライナーキープ１１５　小口Ａ　Ｔ－３</v>
      </c>
    </row>
    <row r="857" spans="1:5" ht="12.75" customHeight="1" x14ac:dyDescent="0.15">
      <c r="A857" s="206" t="s">
        <v>2577</v>
      </c>
      <c r="B857" s="207" t="s">
        <v>2578</v>
      </c>
      <c r="C857" s="206" t="s">
        <v>2535</v>
      </c>
      <c r="D857" s="206" t="s">
        <v>766</v>
      </c>
      <c r="E857" s="205" t="str">
        <f t="shared" si="13"/>
        <v>ライナーキープ１１５　入隅</v>
      </c>
    </row>
    <row r="858" spans="1:5" ht="12.75" customHeight="1" x14ac:dyDescent="0.15">
      <c r="A858" s="206" t="s">
        <v>2579</v>
      </c>
      <c r="B858" s="207" t="s">
        <v>2580</v>
      </c>
      <c r="C858" s="206" t="s">
        <v>2535</v>
      </c>
      <c r="D858" s="206" t="s">
        <v>766</v>
      </c>
      <c r="E858" s="205" t="str">
        <f t="shared" si="13"/>
        <v>ライナーキープ１１５　入隅　Ｔ－３</v>
      </c>
    </row>
    <row r="859" spans="1:5" ht="12.75" customHeight="1" x14ac:dyDescent="0.15">
      <c r="A859" s="206" t="s">
        <v>2581</v>
      </c>
      <c r="B859" s="207" t="s">
        <v>2582</v>
      </c>
      <c r="C859" s="206" t="s">
        <v>2548</v>
      </c>
      <c r="D859" s="206" t="s">
        <v>680</v>
      </c>
      <c r="E859" s="205" t="str">
        <f t="shared" si="13"/>
        <v>ライナーキープ１１５　部品セット　Ｔ－３</v>
      </c>
    </row>
    <row r="860" spans="1:5" ht="12.75" customHeight="1" x14ac:dyDescent="0.15">
      <c r="A860" s="206" t="s">
        <v>2583</v>
      </c>
      <c r="B860" s="207" t="s">
        <v>2584</v>
      </c>
      <c r="C860" s="206" t="s">
        <v>2548</v>
      </c>
      <c r="D860" s="206" t="s">
        <v>680</v>
      </c>
      <c r="E860" s="205" t="str">
        <f t="shared" si="13"/>
        <v>ライナーキープ１１５　部品セット　Ｔ－</v>
      </c>
    </row>
    <row r="861" spans="1:5" ht="12.75" customHeight="1" x14ac:dyDescent="0.15">
      <c r="A861" s="206" t="s">
        <v>2585</v>
      </c>
      <c r="B861" s="207" t="s">
        <v>2586</v>
      </c>
      <c r="C861" s="206" t="s">
        <v>2530</v>
      </c>
      <c r="D861" s="206" t="s">
        <v>751</v>
      </c>
      <c r="E861" s="205" t="str">
        <f t="shared" si="13"/>
        <v>ライナーキープ１１５　Ｔ－</v>
      </c>
    </row>
    <row r="862" spans="1:5" ht="12.75" customHeight="1" x14ac:dyDescent="0.15">
      <c r="A862" s="206" t="s">
        <v>2587</v>
      </c>
      <c r="B862" s="207" t="s">
        <v>2588</v>
      </c>
      <c r="C862" s="206" t="s">
        <v>2535</v>
      </c>
      <c r="D862" s="206" t="s">
        <v>766</v>
      </c>
      <c r="E862" s="205" t="str">
        <f t="shared" si="13"/>
        <v>ライナーキープ１１５　出隅　Ｔ－</v>
      </c>
    </row>
    <row r="863" spans="1:5" ht="12.75" customHeight="1" x14ac:dyDescent="0.15">
      <c r="A863" s="206" t="s">
        <v>2589</v>
      </c>
      <c r="B863" s="207" t="s">
        <v>2590</v>
      </c>
      <c r="C863" s="206" t="s">
        <v>0</v>
      </c>
      <c r="D863" s="206" t="s">
        <v>766</v>
      </c>
      <c r="E863" s="205" t="str">
        <f t="shared" si="13"/>
        <v>ライナーキープ１１５　小口Ａ</v>
      </c>
    </row>
    <row r="864" spans="1:5" ht="12.75" customHeight="1" x14ac:dyDescent="0.15">
      <c r="A864" s="206" t="s">
        <v>2591</v>
      </c>
      <c r="B864" s="207" t="s">
        <v>2592</v>
      </c>
      <c r="C864" s="206" t="s">
        <v>0</v>
      </c>
      <c r="D864" s="206" t="s">
        <v>766</v>
      </c>
      <c r="E864" s="205" t="str">
        <f t="shared" si="13"/>
        <v>ライナーキープ１１５　小口Ａ　Ｔ－</v>
      </c>
    </row>
    <row r="865" spans="1:5" ht="12.75" customHeight="1" x14ac:dyDescent="0.15">
      <c r="A865" s="206" t="s">
        <v>2593</v>
      </c>
      <c r="B865" s="207" t="s">
        <v>2594</v>
      </c>
      <c r="C865" s="206" t="s">
        <v>0</v>
      </c>
      <c r="D865" s="206" t="s">
        <v>766</v>
      </c>
      <c r="E865" s="205" t="str">
        <f t="shared" si="13"/>
        <v>ライナーキープ１１５　小口Ｂ</v>
      </c>
    </row>
    <row r="866" spans="1:5" ht="12.75" customHeight="1" x14ac:dyDescent="0.15">
      <c r="A866" s="206" t="s">
        <v>2595</v>
      </c>
      <c r="B866" s="207" t="s">
        <v>2596</v>
      </c>
      <c r="C866" s="206" t="s">
        <v>0</v>
      </c>
      <c r="D866" s="206" t="s">
        <v>766</v>
      </c>
      <c r="E866" s="205" t="str">
        <f t="shared" si="13"/>
        <v>ライナーキープ１１５　小口Ｂ　Ｔ－</v>
      </c>
    </row>
    <row r="867" spans="1:5" ht="12.75" customHeight="1" x14ac:dyDescent="0.15">
      <c r="A867" s="206" t="s">
        <v>2597</v>
      </c>
      <c r="B867" s="207" t="s">
        <v>2598</v>
      </c>
      <c r="C867" s="206" t="s">
        <v>0</v>
      </c>
      <c r="D867" s="206" t="s">
        <v>766</v>
      </c>
      <c r="E867" s="205" t="str">
        <f t="shared" si="13"/>
        <v>ライナーキープ１１５　小口Ｂ　Ｔ－３</v>
      </c>
    </row>
    <row r="868" spans="1:5" ht="12.75" customHeight="1" x14ac:dyDescent="0.15">
      <c r="A868" s="206" t="s">
        <v>2599</v>
      </c>
      <c r="B868" s="207" t="s">
        <v>2600</v>
      </c>
      <c r="C868" s="206" t="s">
        <v>2535</v>
      </c>
      <c r="D868" s="206" t="s">
        <v>766</v>
      </c>
      <c r="E868" s="205" t="str">
        <f t="shared" si="13"/>
        <v>ライナーキープ１１５　入隅　Ｔ－</v>
      </c>
    </row>
    <row r="869" spans="1:5" ht="12.75" customHeight="1" x14ac:dyDescent="0.15">
      <c r="A869" s="206" t="s">
        <v>2601</v>
      </c>
      <c r="B869" s="207" t="s">
        <v>2602</v>
      </c>
      <c r="C869" s="206" t="s">
        <v>2548</v>
      </c>
      <c r="D869" s="206" t="s">
        <v>680</v>
      </c>
      <c r="E869" s="205" t="str">
        <f t="shared" si="13"/>
        <v>ライナーキープ１１５　部品セット</v>
      </c>
    </row>
    <row r="870" spans="1:5" ht="12.75" customHeight="1" x14ac:dyDescent="0.15">
      <c r="A870" s="206" t="s">
        <v>2603</v>
      </c>
      <c r="B870" s="207" t="s">
        <v>2604</v>
      </c>
      <c r="C870" s="206" t="s">
        <v>2530</v>
      </c>
      <c r="D870" s="206" t="s">
        <v>751</v>
      </c>
      <c r="E870" s="205" t="str">
        <f t="shared" si="13"/>
        <v>ライナーキープ１３５　</v>
      </c>
    </row>
    <row r="871" spans="1:5" ht="12.75" customHeight="1" x14ac:dyDescent="0.15">
      <c r="A871" s="206" t="s">
        <v>2605</v>
      </c>
      <c r="B871" s="207" t="s">
        <v>2606</v>
      </c>
      <c r="C871" s="206" t="s">
        <v>2548</v>
      </c>
      <c r="D871" s="206" t="s">
        <v>680</v>
      </c>
      <c r="E871" s="205" t="str">
        <f t="shared" si="13"/>
        <v>ライナーキープ１３５　部品セット　Ｔ－</v>
      </c>
    </row>
    <row r="872" spans="1:5" ht="12.75" customHeight="1" x14ac:dyDescent="0.15">
      <c r="A872" s="206" t="s">
        <v>2607</v>
      </c>
      <c r="B872" s="207" t="s">
        <v>2608</v>
      </c>
      <c r="C872" s="206" t="s">
        <v>2530</v>
      </c>
      <c r="D872" s="206" t="s">
        <v>751</v>
      </c>
      <c r="E872" s="205" t="str">
        <f t="shared" si="13"/>
        <v>ライナーキープ１３５　Ｔ－</v>
      </c>
    </row>
    <row r="873" spans="1:5" ht="12.75" customHeight="1" x14ac:dyDescent="0.15">
      <c r="A873" s="206" t="s">
        <v>2609</v>
      </c>
      <c r="B873" s="207" t="s">
        <v>2610</v>
      </c>
      <c r="C873" s="206" t="s">
        <v>2530</v>
      </c>
      <c r="D873" s="206" t="s">
        <v>751</v>
      </c>
      <c r="E873" s="205" t="str">
        <f t="shared" si="13"/>
        <v>ライナーキープ１３５　Ｔ－３</v>
      </c>
    </row>
    <row r="874" spans="1:5" ht="12.75" customHeight="1" x14ac:dyDescent="0.15">
      <c r="A874" s="206" t="s">
        <v>2611</v>
      </c>
      <c r="B874" s="207" t="s">
        <v>2612</v>
      </c>
      <c r="C874" s="206" t="s">
        <v>2535</v>
      </c>
      <c r="D874" s="206" t="s">
        <v>766</v>
      </c>
      <c r="E874" s="205" t="str">
        <f t="shared" si="13"/>
        <v>ライナーキープ１３５　出隅</v>
      </c>
    </row>
    <row r="875" spans="1:5" ht="12.75" customHeight="1" x14ac:dyDescent="0.15">
      <c r="A875" s="206" t="s">
        <v>2613</v>
      </c>
      <c r="B875" s="207" t="s">
        <v>2614</v>
      </c>
      <c r="C875" s="206" t="s">
        <v>2535</v>
      </c>
      <c r="D875" s="206" t="s">
        <v>766</v>
      </c>
      <c r="E875" s="205" t="str">
        <f t="shared" si="13"/>
        <v>ライナーキープ１３５　出隅　Ｔ－</v>
      </c>
    </row>
    <row r="876" spans="1:5" ht="12.75" customHeight="1" x14ac:dyDescent="0.15">
      <c r="A876" s="206" t="s">
        <v>2615</v>
      </c>
      <c r="B876" s="207" t="s">
        <v>2616</v>
      </c>
      <c r="C876" s="206" t="s">
        <v>2535</v>
      </c>
      <c r="D876" s="206" t="s">
        <v>766</v>
      </c>
      <c r="E876" s="205" t="str">
        <f t="shared" si="13"/>
        <v>ライナーキープ１３５　出隅　Ｔ－３</v>
      </c>
    </row>
    <row r="877" spans="1:5" ht="12.75" customHeight="1" x14ac:dyDescent="0.15">
      <c r="A877" s="206" t="s">
        <v>2617</v>
      </c>
      <c r="B877" s="207" t="s">
        <v>2618</v>
      </c>
      <c r="C877" s="206" t="s">
        <v>0</v>
      </c>
      <c r="D877" s="206" t="s">
        <v>766</v>
      </c>
      <c r="E877" s="205" t="str">
        <f t="shared" si="13"/>
        <v>ライナーキープ１３５　小口Ａ</v>
      </c>
    </row>
    <row r="878" spans="1:5" ht="12.75" customHeight="1" x14ac:dyDescent="0.15">
      <c r="A878" s="206" t="s">
        <v>2619</v>
      </c>
      <c r="B878" s="207" t="s">
        <v>2620</v>
      </c>
      <c r="C878" s="206" t="s">
        <v>0</v>
      </c>
      <c r="D878" s="206" t="s">
        <v>766</v>
      </c>
      <c r="E878" s="205" t="str">
        <f t="shared" si="13"/>
        <v>ライナーキープ１３５　小口Ａ　Ｔ－</v>
      </c>
    </row>
    <row r="879" spans="1:5" ht="12.75" customHeight="1" x14ac:dyDescent="0.15">
      <c r="A879" s="206" t="s">
        <v>2621</v>
      </c>
      <c r="B879" s="207" t="s">
        <v>2622</v>
      </c>
      <c r="C879" s="206" t="s">
        <v>0</v>
      </c>
      <c r="D879" s="206" t="s">
        <v>766</v>
      </c>
      <c r="E879" s="205" t="str">
        <f t="shared" si="13"/>
        <v>ライナーキープ１３５　小口Ａ　Ｔ－３</v>
      </c>
    </row>
    <row r="880" spans="1:5" ht="12.75" customHeight="1" x14ac:dyDescent="0.15">
      <c r="A880" s="206" t="s">
        <v>2623</v>
      </c>
      <c r="B880" s="207" t="s">
        <v>2624</v>
      </c>
      <c r="C880" s="206" t="s">
        <v>0</v>
      </c>
      <c r="D880" s="206" t="s">
        <v>766</v>
      </c>
      <c r="E880" s="205" t="str">
        <f t="shared" si="13"/>
        <v>ライナーキープ１３５　小口Ｂ</v>
      </c>
    </row>
    <row r="881" spans="1:5" ht="12.75" customHeight="1" x14ac:dyDescent="0.15">
      <c r="A881" s="206" t="s">
        <v>2625</v>
      </c>
      <c r="B881" s="207" t="s">
        <v>2626</v>
      </c>
      <c r="C881" s="206" t="s">
        <v>0</v>
      </c>
      <c r="D881" s="206" t="s">
        <v>766</v>
      </c>
      <c r="E881" s="205" t="str">
        <f t="shared" si="13"/>
        <v>ライナーキープ１３５　小口Ｂ　Ｔ－</v>
      </c>
    </row>
    <row r="882" spans="1:5" ht="12.75" customHeight="1" x14ac:dyDescent="0.15">
      <c r="A882" s="206" t="s">
        <v>2627</v>
      </c>
      <c r="B882" s="207" t="s">
        <v>2628</v>
      </c>
      <c r="C882" s="206" t="s">
        <v>0</v>
      </c>
      <c r="D882" s="206" t="s">
        <v>766</v>
      </c>
      <c r="E882" s="205" t="str">
        <f t="shared" si="13"/>
        <v>ライナーキープ１３５　小口Ｂ　Ｔ－３</v>
      </c>
    </row>
    <row r="883" spans="1:5" ht="12.75" customHeight="1" x14ac:dyDescent="0.15">
      <c r="A883" s="206" t="s">
        <v>2629</v>
      </c>
      <c r="B883" s="207" t="s">
        <v>2630</v>
      </c>
      <c r="C883" s="206" t="s">
        <v>2535</v>
      </c>
      <c r="D883" s="206" t="s">
        <v>766</v>
      </c>
      <c r="E883" s="205" t="str">
        <f t="shared" si="13"/>
        <v>ライナーキープ１３５　入隅</v>
      </c>
    </row>
    <row r="884" spans="1:5" ht="12.75" customHeight="1" x14ac:dyDescent="0.15">
      <c r="A884" s="206" t="s">
        <v>2631</v>
      </c>
      <c r="B884" s="207" t="s">
        <v>2632</v>
      </c>
      <c r="C884" s="206" t="s">
        <v>2535</v>
      </c>
      <c r="D884" s="206" t="s">
        <v>766</v>
      </c>
      <c r="E884" s="205" t="str">
        <f t="shared" si="13"/>
        <v>ライナーキープ１３５　入隅　Ｔ－</v>
      </c>
    </row>
    <row r="885" spans="1:5" ht="12.75" customHeight="1" x14ac:dyDescent="0.15">
      <c r="A885" s="206" t="s">
        <v>2633</v>
      </c>
      <c r="B885" s="207" t="s">
        <v>2634</v>
      </c>
      <c r="C885" s="206" t="s">
        <v>2535</v>
      </c>
      <c r="D885" s="206" t="s">
        <v>766</v>
      </c>
      <c r="E885" s="205" t="str">
        <f t="shared" si="13"/>
        <v>ライナーキープ１３５　入隅　Ｔ－３</v>
      </c>
    </row>
    <row r="886" spans="1:5" ht="12.75" customHeight="1" x14ac:dyDescent="0.15">
      <c r="A886" s="206" t="s">
        <v>2635</v>
      </c>
      <c r="B886" s="207" t="s">
        <v>2636</v>
      </c>
      <c r="C886" s="206" t="s">
        <v>2548</v>
      </c>
      <c r="D886" s="206" t="s">
        <v>680</v>
      </c>
      <c r="E886" s="205" t="str">
        <f t="shared" si="13"/>
        <v>ライナーキープ１３５　部品セット</v>
      </c>
    </row>
    <row r="887" spans="1:5" ht="12.75" customHeight="1" x14ac:dyDescent="0.15">
      <c r="A887" s="206" t="s">
        <v>2637</v>
      </c>
      <c r="B887" s="207" t="s">
        <v>2638</v>
      </c>
      <c r="C887" s="206" t="s">
        <v>2548</v>
      </c>
      <c r="D887" s="206" t="s">
        <v>680</v>
      </c>
      <c r="E887" s="205" t="str">
        <f t="shared" si="13"/>
        <v>ライナーキープ１３５　部品セット　Ｔ－３</v>
      </c>
    </row>
    <row r="888" spans="1:5" ht="12.75" customHeight="1" x14ac:dyDescent="0.15">
      <c r="A888" s="206" t="s">
        <v>2639</v>
      </c>
      <c r="B888" s="207" t="s">
        <v>2640</v>
      </c>
      <c r="C888" s="206" t="s">
        <v>2530</v>
      </c>
      <c r="D888" s="206" t="s">
        <v>751</v>
      </c>
      <c r="E888" s="205" t="str">
        <f t="shared" si="13"/>
        <v>ライナーキープ１６５　</v>
      </c>
    </row>
    <row r="889" spans="1:5" ht="12.75" customHeight="1" x14ac:dyDescent="0.15">
      <c r="A889" s="206" t="s">
        <v>2641</v>
      </c>
      <c r="B889" s="207" t="s">
        <v>2642</v>
      </c>
      <c r="C889" s="206" t="s">
        <v>2535</v>
      </c>
      <c r="D889" s="206" t="s">
        <v>766</v>
      </c>
      <c r="E889" s="205" t="str">
        <f t="shared" si="13"/>
        <v>ライナーキープ１６５　入隅　Ｔ－</v>
      </c>
    </row>
    <row r="890" spans="1:5" ht="12.75" customHeight="1" x14ac:dyDescent="0.15">
      <c r="A890" s="206" t="s">
        <v>2643</v>
      </c>
      <c r="B890" s="207" t="s">
        <v>2644</v>
      </c>
      <c r="C890" s="206" t="s">
        <v>2548</v>
      </c>
      <c r="D890" s="206" t="s">
        <v>680</v>
      </c>
      <c r="E890" s="205" t="str">
        <f t="shared" si="13"/>
        <v>ライナーキープ１６５　部品セット　Ｔ－</v>
      </c>
    </row>
    <row r="891" spans="1:5" ht="12.75" customHeight="1" x14ac:dyDescent="0.15">
      <c r="A891" s="206" t="s">
        <v>2645</v>
      </c>
      <c r="B891" s="207" t="s">
        <v>2646</v>
      </c>
      <c r="C891" s="206" t="s">
        <v>2530</v>
      </c>
      <c r="D891" s="206" t="s">
        <v>751</v>
      </c>
      <c r="E891" s="205" t="str">
        <f t="shared" si="13"/>
        <v>ライナーキープ１６５　Ｔ－</v>
      </c>
    </row>
    <row r="892" spans="1:5" ht="12.75" customHeight="1" x14ac:dyDescent="0.15">
      <c r="A892" s="206" t="s">
        <v>2647</v>
      </c>
      <c r="B892" s="207" t="s">
        <v>2648</v>
      </c>
      <c r="C892" s="206" t="s">
        <v>2530</v>
      </c>
      <c r="D892" s="206" t="s">
        <v>751</v>
      </c>
      <c r="E892" s="205" t="str">
        <f t="shared" si="13"/>
        <v>ライナーキープ１６５　Ｔ－３</v>
      </c>
    </row>
    <row r="893" spans="1:5" ht="12.75" customHeight="1" x14ac:dyDescent="0.15">
      <c r="A893" s="206" t="s">
        <v>2649</v>
      </c>
      <c r="B893" s="207" t="s">
        <v>2650</v>
      </c>
      <c r="C893" s="206" t="s">
        <v>2535</v>
      </c>
      <c r="D893" s="206" t="s">
        <v>766</v>
      </c>
      <c r="E893" s="205" t="str">
        <f t="shared" si="13"/>
        <v>ライナーキープ１６５　出隅</v>
      </c>
    </row>
    <row r="894" spans="1:5" ht="12.75" customHeight="1" x14ac:dyDescent="0.15">
      <c r="A894" s="206" t="s">
        <v>2651</v>
      </c>
      <c r="B894" s="207" t="s">
        <v>2652</v>
      </c>
      <c r="C894" s="206" t="s">
        <v>2535</v>
      </c>
      <c r="D894" s="206" t="s">
        <v>766</v>
      </c>
      <c r="E894" s="205" t="str">
        <f t="shared" si="13"/>
        <v>ライナーキープ１６５　出隅　Ｔ－</v>
      </c>
    </row>
    <row r="895" spans="1:5" ht="12.75" customHeight="1" x14ac:dyDescent="0.15">
      <c r="A895" s="206" t="s">
        <v>2653</v>
      </c>
      <c r="B895" s="207" t="s">
        <v>2654</v>
      </c>
      <c r="C895" s="206" t="s">
        <v>2535</v>
      </c>
      <c r="D895" s="206" t="s">
        <v>766</v>
      </c>
      <c r="E895" s="205" t="str">
        <f t="shared" si="13"/>
        <v>ライナーキープ１６５　出隅　Ｔ－３</v>
      </c>
    </row>
    <row r="896" spans="1:5" ht="12.75" customHeight="1" x14ac:dyDescent="0.15">
      <c r="A896" s="206" t="s">
        <v>2655</v>
      </c>
      <c r="B896" s="207" t="s">
        <v>2656</v>
      </c>
      <c r="C896" s="206" t="s">
        <v>0</v>
      </c>
      <c r="D896" s="206" t="s">
        <v>766</v>
      </c>
      <c r="E896" s="205" t="str">
        <f t="shared" si="13"/>
        <v>ライナーキープ１６５　小口Ａ</v>
      </c>
    </row>
    <row r="897" spans="1:5" ht="12.75" customHeight="1" x14ac:dyDescent="0.15">
      <c r="A897" s="206" t="s">
        <v>2657</v>
      </c>
      <c r="B897" s="207" t="s">
        <v>2658</v>
      </c>
      <c r="C897" s="206" t="s">
        <v>0</v>
      </c>
      <c r="D897" s="206" t="s">
        <v>766</v>
      </c>
      <c r="E897" s="205" t="str">
        <f t="shared" si="13"/>
        <v>ライナーキープ１６５　小口Ａ　Ｔ－</v>
      </c>
    </row>
    <row r="898" spans="1:5" ht="12.75" customHeight="1" x14ac:dyDescent="0.15">
      <c r="A898" s="206" t="s">
        <v>2659</v>
      </c>
      <c r="B898" s="207" t="s">
        <v>2660</v>
      </c>
      <c r="C898" s="206" t="s">
        <v>0</v>
      </c>
      <c r="D898" s="206" t="s">
        <v>766</v>
      </c>
      <c r="E898" s="205" t="str">
        <f t="shared" si="13"/>
        <v>ライナーキープ１６５　小口Ａ　Ｔ－３</v>
      </c>
    </row>
    <row r="899" spans="1:5" ht="12.75" customHeight="1" x14ac:dyDescent="0.15">
      <c r="A899" s="206" t="s">
        <v>2661</v>
      </c>
      <c r="B899" s="207" t="s">
        <v>2662</v>
      </c>
      <c r="C899" s="206" t="s">
        <v>0</v>
      </c>
      <c r="D899" s="206" t="s">
        <v>766</v>
      </c>
      <c r="E899" s="205" t="str">
        <f t="shared" ref="E899:E962" si="14">DBCS(B899)</f>
        <v>ライナーキープ１６５　小口Ｂ</v>
      </c>
    </row>
    <row r="900" spans="1:5" ht="12.75" customHeight="1" x14ac:dyDescent="0.15">
      <c r="A900" s="206" t="s">
        <v>2663</v>
      </c>
      <c r="B900" s="207" t="s">
        <v>2664</v>
      </c>
      <c r="C900" s="206" t="s">
        <v>0</v>
      </c>
      <c r="D900" s="206" t="s">
        <v>766</v>
      </c>
      <c r="E900" s="205" t="str">
        <f t="shared" si="14"/>
        <v>ライナーキープ１６５　小口Ｂ　Ｔ－</v>
      </c>
    </row>
    <row r="901" spans="1:5" ht="12.75" customHeight="1" x14ac:dyDescent="0.15">
      <c r="A901" s="206" t="s">
        <v>2665</v>
      </c>
      <c r="B901" s="207" t="s">
        <v>2666</v>
      </c>
      <c r="C901" s="206" t="s">
        <v>0</v>
      </c>
      <c r="D901" s="206" t="s">
        <v>766</v>
      </c>
      <c r="E901" s="205" t="str">
        <f t="shared" si="14"/>
        <v>ライナーキープ１６５　小口Ｂ　Ｔ－３</v>
      </c>
    </row>
    <row r="902" spans="1:5" ht="12.75" customHeight="1" x14ac:dyDescent="0.15">
      <c r="A902" s="206" t="s">
        <v>2667</v>
      </c>
      <c r="B902" s="207" t="s">
        <v>2668</v>
      </c>
      <c r="C902" s="206" t="s">
        <v>2535</v>
      </c>
      <c r="D902" s="206" t="s">
        <v>766</v>
      </c>
      <c r="E902" s="205" t="str">
        <f t="shared" si="14"/>
        <v>ライナーキープ１６５　入隅</v>
      </c>
    </row>
    <row r="903" spans="1:5" ht="12.75" customHeight="1" x14ac:dyDescent="0.15">
      <c r="A903" s="206" t="s">
        <v>2669</v>
      </c>
      <c r="B903" s="207" t="s">
        <v>2670</v>
      </c>
      <c r="C903" s="206" t="s">
        <v>2535</v>
      </c>
      <c r="D903" s="206" t="s">
        <v>766</v>
      </c>
      <c r="E903" s="205" t="str">
        <f t="shared" si="14"/>
        <v>ライナーキープ１６５　入隅　Ｔ－３</v>
      </c>
    </row>
    <row r="904" spans="1:5" ht="12.75" customHeight="1" x14ac:dyDescent="0.15">
      <c r="A904" s="206" t="s">
        <v>2671</v>
      </c>
      <c r="B904" s="207" t="s">
        <v>2672</v>
      </c>
      <c r="C904" s="206" t="s">
        <v>2548</v>
      </c>
      <c r="D904" s="206" t="s">
        <v>680</v>
      </c>
      <c r="E904" s="205" t="str">
        <f t="shared" si="14"/>
        <v>ライナーキープ１６５　部品セット</v>
      </c>
    </row>
    <row r="905" spans="1:5" ht="12.75" customHeight="1" x14ac:dyDescent="0.15">
      <c r="A905" s="206" t="s">
        <v>2673</v>
      </c>
      <c r="B905" s="207" t="s">
        <v>2674</v>
      </c>
      <c r="C905" s="206" t="s">
        <v>2548</v>
      </c>
      <c r="D905" s="206" t="s">
        <v>680</v>
      </c>
      <c r="E905" s="205" t="str">
        <f t="shared" si="14"/>
        <v>ライナーキープ１６５　部品セット　Ｔ－３</v>
      </c>
    </row>
    <row r="906" spans="1:5" ht="12.75" customHeight="1" x14ac:dyDescent="0.15">
      <c r="A906" s="206" t="s">
        <v>2675</v>
      </c>
      <c r="B906" s="207" t="s">
        <v>2676</v>
      </c>
      <c r="C906" s="206" t="s">
        <v>2530</v>
      </c>
      <c r="D906" s="206" t="s">
        <v>751</v>
      </c>
      <c r="E906" s="205" t="str">
        <f t="shared" si="14"/>
        <v>ライナーキープ１９０　</v>
      </c>
    </row>
    <row r="907" spans="1:5" ht="12.75" customHeight="1" x14ac:dyDescent="0.15">
      <c r="A907" s="206" t="s">
        <v>2677</v>
      </c>
      <c r="B907" s="207" t="s">
        <v>2678</v>
      </c>
      <c r="C907" s="206" t="s">
        <v>2535</v>
      </c>
      <c r="D907" s="206" t="s">
        <v>766</v>
      </c>
      <c r="E907" s="205" t="str">
        <f t="shared" si="14"/>
        <v>ライナーキープ１９０　出隅　Ｔ－</v>
      </c>
    </row>
    <row r="908" spans="1:5" ht="12.75" customHeight="1" x14ac:dyDescent="0.15">
      <c r="A908" s="206" t="s">
        <v>2679</v>
      </c>
      <c r="B908" s="207" t="s">
        <v>2680</v>
      </c>
      <c r="C908" s="206" t="s">
        <v>0</v>
      </c>
      <c r="D908" s="206" t="s">
        <v>766</v>
      </c>
      <c r="E908" s="205" t="str">
        <f t="shared" si="14"/>
        <v>ライナーキープ１９０　小口Ａ　Ｔ－３</v>
      </c>
    </row>
    <row r="909" spans="1:5" ht="12.75" customHeight="1" x14ac:dyDescent="0.15">
      <c r="A909" s="206" t="s">
        <v>2681</v>
      </c>
      <c r="B909" s="207" t="s">
        <v>2682</v>
      </c>
      <c r="C909" s="206" t="s">
        <v>0</v>
      </c>
      <c r="D909" s="206" t="s">
        <v>766</v>
      </c>
      <c r="E909" s="205" t="str">
        <f t="shared" si="14"/>
        <v>ライナーキープ１９０　小口Ｂ　Ｔ－３</v>
      </c>
    </row>
    <row r="910" spans="1:5" ht="12.75" customHeight="1" x14ac:dyDescent="0.15">
      <c r="A910" s="206" t="s">
        <v>2683</v>
      </c>
      <c r="B910" s="207" t="s">
        <v>2684</v>
      </c>
      <c r="C910" s="206" t="s">
        <v>2535</v>
      </c>
      <c r="D910" s="206" t="s">
        <v>766</v>
      </c>
      <c r="E910" s="205" t="str">
        <f t="shared" si="14"/>
        <v>ライナーキープ１９０　入隅　Ｔ－</v>
      </c>
    </row>
    <row r="911" spans="1:5" ht="12.75" customHeight="1" x14ac:dyDescent="0.15">
      <c r="A911" s="206" t="s">
        <v>2685</v>
      </c>
      <c r="B911" s="207" t="s">
        <v>2686</v>
      </c>
      <c r="C911" s="206" t="s">
        <v>2548</v>
      </c>
      <c r="D911" s="206" t="s">
        <v>680</v>
      </c>
      <c r="E911" s="205" t="str">
        <f t="shared" si="14"/>
        <v>ライナーキープ１９０　部品セット　Ｔ－３</v>
      </c>
    </row>
    <row r="912" spans="1:5" ht="12.75" customHeight="1" x14ac:dyDescent="0.15">
      <c r="A912" s="206" t="s">
        <v>2687</v>
      </c>
      <c r="B912" s="207" t="s">
        <v>2688</v>
      </c>
      <c r="C912" s="206" t="s">
        <v>2548</v>
      </c>
      <c r="D912" s="206" t="s">
        <v>680</v>
      </c>
      <c r="E912" s="205" t="str">
        <f t="shared" si="14"/>
        <v>ライナーキープ１９０　部品セット　Ｔ－</v>
      </c>
    </row>
    <row r="913" spans="1:5" ht="12.75" customHeight="1" x14ac:dyDescent="0.15">
      <c r="A913" s="206" t="s">
        <v>2689</v>
      </c>
      <c r="B913" s="207" t="s">
        <v>2690</v>
      </c>
      <c r="C913" s="206" t="s">
        <v>2530</v>
      </c>
      <c r="D913" s="206" t="s">
        <v>751</v>
      </c>
      <c r="E913" s="205" t="str">
        <f t="shared" si="14"/>
        <v>ライナーキープ１９０　Ｔ－</v>
      </c>
    </row>
    <row r="914" spans="1:5" ht="12.75" customHeight="1" x14ac:dyDescent="0.15">
      <c r="A914" s="206" t="s">
        <v>2691</v>
      </c>
      <c r="B914" s="207" t="s">
        <v>2692</v>
      </c>
      <c r="C914" s="206" t="s">
        <v>2530</v>
      </c>
      <c r="D914" s="206" t="s">
        <v>751</v>
      </c>
      <c r="E914" s="205" t="str">
        <f t="shared" si="14"/>
        <v>ライナーキープ１９０　Ｔ－３</v>
      </c>
    </row>
    <row r="915" spans="1:5" ht="12.75" customHeight="1" x14ac:dyDescent="0.15">
      <c r="A915" s="206" t="s">
        <v>2693</v>
      </c>
      <c r="B915" s="207" t="s">
        <v>2694</v>
      </c>
      <c r="C915" s="206" t="s">
        <v>2535</v>
      </c>
      <c r="D915" s="206" t="s">
        <v>766</v>
      </c>
      <c r="E915" s="205" t="str">
        <f t="shared" si="14"/>
        <v>ライナーキープ１９０　出隅</v>
      </c>
    </row>
    <row r="916" spans="1:5" ht="12.75" customHeight="1" x14ac:dyDescent="0.15">
      <c r="A916" s="206" t="s">
        <v>2695</v>
      </c>
      <c r="B916" s="207" t="s">
        <v>2696</v>
      </c>
      <c r="C916" s="206" t="s">
        <v>2535</v>
      </c>
      <c r="D916" s="206" t="s">
        <v>766</v>
      </c>
      <c r="E916" s="205" t="str">
        <f t="shared" si="14"/>
        <v>ライナーキープ１９０　出隅　Ｔ－３</v>
      </c>
    </row>
    <row r="917" spans="1:5" ht="12.75" customHeight="1" x14ac:dyDescent="0.15">
      <c r="A917" s="206" t="s">
        <v>2697</v>
      </c>
      <c r="B917" s="207" t="s">
        <v>2698</v>
      </c>
      <c r="C917" s="206" t="s">
        <v>0</v>
      </c>
      <c r="D917" s="206" t="s">
        <v>766</v>
      </c>
      <c r="E917" s="205" t="str">
        <f t="shared" si="14"/>
        <v>ライナーキープ１９０　小口Ａ</v>
      </c>
    </row>
    <row r="918" spans="1:5" ht="12.75" customHeight="1" x14ac:dyDescent="0.15">
      <c r="A918" s="206" t="s">
        <v>2699</v>
      </c>
      <c r="B918" s="207" t="s">
        <v>2700</v>
      </c>
      <c r="C918" s="206" t="s">
        <v>0</v>
      </c>
      <c r="D918" s="206" t="s">
        <v>766</v>
      </c>
      <c r="E918" s="205" t="str">
        <f t="shared" si="14"/>
        <v>ライナーキープ１９０　小口Ａ　Ｔ－</v>
      </c>
    </row>
    <row r="919" spans="1:5" ht="12.75" customHeight="1" x14ac:dyDescent="0.15">
      <c r="A919" s="206" t="s">
        <v>2701</v>
      </c>
      <c r="B919" s="207" t="s">
        <v>2702</v>
      </c>
      <c r="C919" s="206" t="s">
        <v>0</v>
      </c>
      <c r="D919" s="206" t="s">
        <v>766</v>
      </c>
      <c r="E919" s="205" t="str">
        <f t="shared" si="14"/>
        <v>ライナーキープ１９０　小口Ｂ</v>
      </c>
    </row>
    <row r="920" spans="1:5" ht="12.75" customHeight="1" x14ac:dyDescent="0.15">
      <c r="A920" s="206" t="s">
        <v>2703</v>
      </c>
      <c r="B920" s="207" t="s">
        <v>2704</v>
      </c>
      <c r="C920" s="206" t="s">
        <v>0</v>
      </c>
      <c r="D920" s="206" t="s">
        <v>766</v>
      </c>
      <c r="E920" s="205" t="str">
        <f t="shared" si="14"/>
        <v>ライナーキープ１９０　小口Ｂ　Ｔ－</v>
      </c>
    </row>
    <row r="921" spans="1:5" ht="12.75" customHeight="1" x14ac:dyDescent="0.15">
      <c r="A921" s="206" t="s">
        <v>2705</v>
      </c>
      <c r="B921" s="207" t="s">
        <v>2706</v>
      </c>
      <c r="C921" s="206" t="s">
        <v>2535</v>
      </c>
      <c r="D921" s="206" t="s">
        <v>766</v>
      </c>
      <c r="E921" s="205" t="str">
        <f t="shared" si="14"/>
        <v>ライナーキープ１９０　入隅</v>
      </c>
    </row>
    <row r="922" spans="1:5" ht="12.75" customHeight="1" x14ac:dyDescent="0.15">
      <c r="A922" s="206" t="s">
        <v>2707</v>
      </c>
      <c r="B922" s="207" t="s">
        <v>2708</v>
      </c>
      <c r="C922" s="206" t="s">
        <v>2535</v>
      </c>
      <c r="D922" s="206" t="s">
        <v>766</v>
      </c>
      <c r="E922" s="205" t="str">
        <f t="shared" si="14"/>
        <v>ライナーキープ１９０　入隅　Ｔ－３</v>
      </c>
    </row>
    <row r="923" spans="1:5" ht="12.75" customHeight="1" x14ac:dyDescent="0.15">
      <c r="A923" s="206" t="s">
        <v>2709</v>
      </c>
      <c r="B923" s="207" t="s">
        <v>2710</v>
      </c>
      <c r="C923" s="206" t="s">
        <v>2548</v>
      </c>
      <c r="D923" s="206" t="s">
        <v>680</v>
      </c>
      <c r="E923" s="205" t="str">
        <f t="shared" si="14"/>
        <v>ライナーキープ１９０　部品セット</v>
      </c>
    </row>
    <row r="924" spans="1:5" ht="12.75" customHeight="1" x14ac:dyDescent="0.15">
      <c r="A924" s="206" t="s">
        <v>2711</v>
      </c>
      <c r="B924" s="207" t="s">
        <v>2712</v>
      </c>
      <c r="C924" s="206" t="s">
        <v>2530</v>
      </c>
      <c r="D924" s="206" t="s">
        <v>751</v>
      </c>
      <c r="E924" s="205" t="str">
        <f t="shared" si="14"/>
        <v>ライナーキープ２２５　</v>
      </c>
    </row>
    <row r="925" spans="1:5" ht="12.75" customHeight="1" x14ac:dyDescent="0.15">
      <c r="A925" s="206" t="s">
        <v>2713</v>
      </c>
      <c r="B925" s="207" t="s">
        <v>2714</v>
      </c>
      <c r="C925" s="206" t="s">
        <v>2530</v>
      </c>
      <c r="D925" s="206" t="s">
        <v>751</v>
      </c>
      <c r="E925" s="205" t="str">
        <f t="shared" si="14"/>
        <v>ライナーキープ２２５　Ｔ－３</v>
      </c>
    </row>
    <row r="926" spans="1:5" ht="12.75" customHeight="1" x14ac:dyDescent="0.15">
      <c r="A926" s="206" t="s">
        <v>2715</v>
      </c>
      <c r="B926" s="207" t="s">
        <v>2716</v>
      </c>
      <c r="C926" s="206" t="s">
        <v>2535</v>
      </c>
      <c r="D926" s="206" t="s">
        <v>766</v>
      </c>
      <c r="E926" s="205" t="str">
        <f t="shared" si="14"/>
        <v>ライナーキープ２２５　出隅　Ｔ－</v>
      </c>
    </row>
    <row r="927" spans="1:5" ht="12.75" customHeight="1" x14ac:dyDescent="0.15">
      <c r="A927" s="206" t="s">
        <v>2717</v>
      </c>
      <c r="B927" s="207" t="s">
        <v>2718</v>
      </c>
      <c r="C927" s="206" t="s">
        <v>2535</v>
      </c>
      <c r="D927" s="206" t="s">
        <v>766</v>
      </c>
      <c r="E927" s="205" t="str">
        <f t="shared" si="14"/>
        <v>ライナーキープ２２５　出隅　Ｔ－３</v>
      </c>
    </row>
    <row r="928" spans="1:5" ht="12.75" customHeight="1" x14ac:dyDescent="0.15">
      <c r="A928" s="206" t="s">
        <v>2719</v>
      </c>
      <c r="B928" s="207" t="s">
        <v>2720</v>
      </c>
      <c r="C928" s="206" t="s">
        <v>2535</v>
      </c>
      <c r="D928" s="206" t="s">
        <v>766</v>
      </c>
      <c r="E928" s="205" t="str">
        <f t="shared" si="14"/>
        <v>ライナーキープ２２５　入隅　Ｔ－</v>
      </c>
    </row>
    <row r="929" spans="1:5" ht="12.75" customHeight="1" x14ac:dyDescent="0.15">
      <c r="A929" s="206" t="s">
        <v>2721</v>
      </c>
      <c r="B929" s="207" t="s">
        <v>2722</v>
      </c>
      <c r="C929" s="206" t="s">
        <v>2535</v>
      </c>
      <c r="D929" s="206" t="s">
        <v>766</v>
      </c>
      <c r="E929" s="205" t="str">
        <f t="shared" si="14"/>
        <v>ライナーキープ２２５　入隅　Ｔ－３</v>
      </c>
    </row>
    <row r="930" spans="1:5" ht="12.75" customHeight="1" x14ac:dyDescent="0.15">
      <c r="A930" s="206" t="s">
        <v>2723</v>
      </c>
      <c r="B930" s="207" t="s">
        <v>2724</v>
      </c>
      <c r="C930" s="206" t="s">
        <v>2725</v>
      </c>
      <c r="D930" s="206" t="s">
        <v>680</v>
      </c>
      <c r="E930" s="205" t="str">
        <f t="shared" si="14"/>
        <v>ライナーキープ２２５　部品セット　Ｔ－３</v>
      </c>
    </row>
    <row r="931" spans="1:5" ht="12.75" customHeight="1" x14ac:dyDescent="0.15">
      <c r="A931" s="206" t="s">
        <v>2726</v>
      </c>
      <c r="B931" s="207" t="s">
        <v>2727</v>
      </c>
      <c r="C931" s="206" t="s">
        <v>2725</v>
      </c>
      <c r="D931" s="206" t="s">
        <v>680</v>
      </c>
      <c r="E931" s="205" t="str">
        <f t="shared" si="14"/>
        <v>ライナーキープ２２５　部品セット　Ｔ－</v>
      </c>
    </row>
    <row r="932" spans="1:5" ht="12.75" customHeight="1" x14ac:dyDescent="0.15">
      <c r="A932" s="206" t="s">
        <v>2728</v>
      </c>
      <c r="B932" s="207" t="s">
        <v>2729</v>
      </c>
      <c r="C932" s="206" t="s">
        <v>2530</v>
      </c>
      <c r="D932" s="206" t="s">
        <v>751</v>
      </c>
      <c r="E932" s="205" t="str">
        <f t="shared" si="14"/>
        <v>ライナーキープ２２５　Ｔ－</v>
      </c>
    </row>
    <row r="933" spans="1:5" ht="12.75" customHeight="1" x14ac:dyDescent="0.15">
      <c r="A933" s="206" t="s">
        <v>2730</v>
      </c>
      <c r="B933" s="207" t="s">
        <v>2731</v>
      </c>
      <c r="C933" s="206" t="s">
        <v>2535</v>
      </c>
      <c r="D933" s="206" t="s">
        <v>766</v>
      </c>
      <c r="E933" s="205" t="str">
        <f t="shared" si="14"/>
        <v>ライナーキープ２２５　出隅</v>
      </c>
    </row>
    <row r="934" spans="1:5" ht="12.75" customHeight="1" x14ac:dyDescent="0.15">
      <c r="A934" s="206" t="s">
        <v>2732</v>
      </c>
      <c r="B934" s="207" t="s">
        <v>2733</v>
      </c>
      <c r="C934" s="206" t="s">
        <v>0</v>
      </c>
      <c r="D934" s="206" t="s">
        <v>766</v>
      </c>
      <c r="E934" s="205" t="str">
        <f t="shared" si="14"/>
        <v>ライナーキープ２２５　小口Ａ</v>
      </c>
    </row>
    <row r="935" spans="1:5" ht="12.75" customHeight="1" x14ac:dyDescent="0.15">
      <c r="A935" s="206" t="s">
        <v>2734</v>
      </c>
      <c r="B935" s="207" t="s">
        <v>2735</v>
      </c>
      <c r="C935" s="206" t="s">
        <v>0</v>
      </c>
      <c r="D935" s="206" t="s">
        <v>766</v>
      </c>
      <c r="E935" s="205" t="str">
        <f t="shared" si="14"/>
        <v>ライナーキープ２２５　小口Ａ　Ｔ－</v>
      </c>
    </row>
    <row r="936" spans="1:5" ht="12.75" customHeight="1" x14ac:dyDescent="0.15">
      <c r="A936" s="206" t="s">
        <v>2736</v>
      </c>
      <c r="B936" s="207" t="s">
        <v>2737</v>
      </c>
      <c r="C936" s="206" t="s">
        <v>2725</v>
      </c>
      <c r="D936" s="206" t="s">
        <v>766</v>
      </c>
      <c r="E936" s="205" t="str">
        <f t="shared" si="14"/>
        <v>ライナーキープ２２５　小口Ａ　Ｔ－３</v>
      </c>
    </row>
    <row r="937" spans="1:5" ht="12.75" customHeight="1" x14ac:dyDescent="0.15">
      <c r="A937" s="206" t="s">
        <v>2738</v>
      </c>
      <c r="B937" s="207" t="s">
        <v>2739</v>
      </c>
      <c r="C937" s="206" t="s">
        <v>0</v>
      </c>
      <c r="D937" s="206" t="s">
        <v>766</v>
      </c>
      <c r="E937" s="205" t="str">
        <f t="shared" si="14"/>
        <v>ライナーキープ２２５　小口Ｂ</v>
      </c>
    </row>
    <row r="938" spans="1:5" ht="12.75" customHeight="1" x14ac:dyDescent="0.15">
      <c r="A938" s="206" t="s">
        <v>2740</v>
      </c>
      <c r="B938" s="207" t="s">
        <v>2741</v>
      </c>
      <c r="C938" s="206" t="s">
        <v>0</v>
      </c>
      <c r="D938" s="206" t="s">
        <v>766</v>
      </c>
      <c r="E938" s="205" t="str">
        <f t="shared" si="14"/>
        <v>ライナーキープ２２５　小口Ｂ　Ｔ－</v>
      </c>
    </row>
    <row r="939" spans="1:5" ht="12.75" customHeight="1" x14ac:dyDescent="0.15">
      <c r="A939" s="206" t="s">
        <v>2742</v>
      </c>
      <c r="B939" s="207" t="s">
        <v>2743</v>
      </c>
      <c r="C939" s="206" t="s">
        <v>0</v>
      </c>
      <c r="D939" s="206" t="s">
        <v>766</v>
      </c>
      <c r="E939" s="205" t="str">
        <f t="shared" si="14"/>
        <v>ライナーキープ２２５　小口Ｂ　Ｔ－３</v>
      </c>
    </row>
    <row r="940" spans="1:5" ht="12.75" customHeight="1" x14ac:dyDescent="0.15">
      <c r="A940" s="206" t="s">
        <v>2744</v>
      </c>
      <c r="B940" s="207" t="s">
        <v>2745</v>
      </c>
      <c r="C940" s="206" t="s">
        <v>2535</v>
      </c>
      <c r="D940" s="206" t="s">
        <v>766</v>
      </c>
      <c r="E940" s="205" t="str">
        <f t="shared" si="14"/>
        <v>ライナーキープ２２５　入隅</v>
      </c>
    </row>
    <row r="941" spans="1:5" ht="12.75" customHeight="1" x14ac:dyDescent="0.15">
      <c r="A941" s="206" t="s">
        <v>2746</v>
      </c>
      <c r="B941" s="207" t="s">
        <v>2747</v>
      </c>
      <c r="C941" s="206" t="s">
        <v>2725</v>
      </c>
      <c r="D941" s="206" t="s">
        <v>680</v>
      </c>
      <c r="E941" s="205" t="str">
        <f t="shared" si="14"/>
        <v>ライナーキープ２２５　部品セット</v>
      </c>
    </row>
    <row r="942" spans="1:5" ht="12.75" customHeight="1" x14ac:dyDescent="0.15">
      <c r="A942" s="206" t="s">
        <v>2748</v>
      </c>
      <c r="B942" s="207" t="s">
        <v>2749</v>
      </c>
      <c r="C942" s="206" t="s">
        <v>2530</v>
      </c>
      <c r="D942" s="206" t="s">
        <v>751</v>
      </c>
      <c r="E942" s="205" t="str">
        <f t="shared" si="14"/>
        <v>ライナーキープ２５０　</v>
      </c>
    </row>
    <row r="943" spans="1:5" ht="12.75" customHeight="1" x14ac:dyDescent="0.15">
      <c r="A943" s="206" t="s">
        <v>2750</v>
      </c>
      <c r="B943" s="207" t="s">
        <v>2751</v>
      </c>
      <c r="C943" s="206" t="s">
        <v>0</v>
      </c>
      <c r="D943" s="206" t="s">
        <v>766</v>
      </c>
      <c r="E943" s="205" t="str">
        <f t="shared" si="14"/>
        <v>ライナーキープ２５０　小口Ｂ　Ｔ－３</v>
      </c>
    </row>
    <row r="944" spans="1:5" ht="12.75" customHeight="1" x14ac:dyDescent="0.15">
      <c r="A944" s="206" t="s">
        <v>2752</v>
      </c>
      <c r="B944" s="207" t="s">
        <v>2753</v>
      </c>
      <c r="C944" s="206" t="s">
        <v>2725</v>
      </c>
      <c r="D944" s="206" t="s">
        <v>680</v>
      </c>
      <c r="E944" s="205" t="str">
        <f t="shared" si="14"/>
        <v>ライナーキープ２５０　部品セット　Ｔ－</v>
      </c>
    </row>
    <row r="945" spans="1:5" ht="12.75" customHeight="1" x14ac:dyDescent="0.15">
      <c r="A945" s="206" t="s">
        <v>2754</v>
      </c>
      <c r="B945" s="207" t="s">
        <v>2755</v>
      </c>
      <c r="C945" s="206" t="s">
        <v>2530</v>
      </c>
      <c r="D945" s="206" t="s">
        <v>751</v>
      </c>
      <c r="E945" s="205" t="str">
        <f t="shared" si="14"/>
        <v>ライナーキープ２５０　Ｔ－</v>
      </c>
    </row>
    <row r="946" spans="1:5" ht="12.75" customHeight="1" x14ac:dyDescent="0.15">
      <c r="A946" s="206" t="s">
        <v>2756</v>
      </c>
      <c r="B946" s="207" t="s">
        <v>2757</v>
      </c>
      <c r="C946" s="206" t="s">
        <v>2530</v>
      </c>
      <c r="D946" s="206" t="s">
        <v>751</v>
      </c>
      <c r="E946" s="205" t="str">
        <f t="shared" si="14"/>
        <v>ライナーキープ２５０　Ｔ－３</v>
      </c>
    </row>
    <row r="947" spans="1:5" ht="12.75" customHeight="1" x14ac:dyDescent="0.15">
      <c r="A947" s="206" t="s">
        <v>2758</v>
      </c>
      <c r="B947" s="207" t="s">
        <v>2759</v>
      </c>
      <c r="C947" s="206" t="s">
        <v>2535</v>
      </c>
      <c r="D947" s="206" t="s">
        <v>766</v>
      </c>
      <c r="E947" s="205" t="str">
        <f t="shared" si="14"/>
        <v>ライナーキープ２５０　出隅</v>
      </c>
    </row>
    <row r="948" spans="1:5" ht="12.75" customHeight="1" x14ac:dyDescent="0.15">
      <c r="A948" s="206" t="s">
        <v>2760</v>
      </c>
      <c r="B948" s="207" t="s">
        <v>2761</v>
      </c>
      <c r="C948" s="206" t="s">
        <v>2535</v>
      </c>
      <c r="D948" s="206" t="s">
        <v>766</v>
      </c>
      <c r="E948" s="205" t="str">
        <f t="shared" si="14"/>
        <v>ライナーキープ２５０　出隅　Ｔ－</v>
      </c>
    </row>
    <row r="949" spans="1:5" ht="12.75" customHeight="1" x14ac:dyDescent="0.15">
      <c r="A949" s="206" t="s">
        <v>2762</v>
      </c>
      <c r="B949" s="207" t="s">
        <v>2763</v>
      </c>
      <c r="C949" s="206" t="s">
        <v>2535</v>
      </c>
      <c r="D949" s="206" t="s">
        <v>766</v>
      </c>
      <c r="E949" s="205" t="str">
        <f t="shared" si="14"/>
        <v>ライナーキープ２５０　出隅　Ｔ－３</v>
      </c>
    </row>
    <row r="950" spans="1:5" ht="12.75" customHeight="1" x14ac:dyDescent="0.15">
      <c r="A950" s="206" t="s">
        <v>2764</v>
      </c>
      <c r="B950" s="207" t="s">
        <v>2765</v>
      </c>
      <c r="C950" s="206" t="s">
        <v>0</v>
      </c>
      <c r="D950" s="206" t="s">
        <v>766</v>
      </c>
      <c r="E950" s="205" t="str">
        <f t="shared" si="14"/>
        <v>ライナーキープ２５０　小口Ａ</v>
      </c>
    </row>
    <row r="951" spans="1:5" ht="12.75" customHeight="1" x14ac:dyDescent="0.15">
      <c r="A951" s="206" t="s">
        <v>2766</v>
      </c>
      <c r="B951" s="207" t="s">
        <v>2767</v>
      </c>
      <c r="C951" s="206" t="s">
        <v>0</v>
      </c>
      <c r="D951" s="206" t="s">
        <v>766</v>
      </c>
      <c r="E951" s="205" t="str">
        <f t="shared" si="14"/>
        <v>ライナーキープ２５０　小口Ａ　Ｔ－</v>
      </c>
    </row>
    <row r="952" spans="1:5" ht="12.75" customHeight="1" x14ac:dyDescent="0.15">
      <c r="A952" s="206" t="s">
        <v>2768</v>
      </c>
      <c r="B952" s="207" t="s">
        <v>2769</v>
      </c>
      <c r="C952" s="206" t="s">
        <v>0</v>
      </c>
      <c r="D952" s="206" t="s">
        <v>766</v>
      </c>
      <c r="E952" s="205" t="str">
        <f t="shared" si="14"/>
        <v>ライナーキープ２５０　小口Ａ　Ｔ－３</v>
      </c>
    </row>
    <row r="953" spans="1:5" ht="12.75" customHeight="1" x14ac:dyDescent="0.15">
      <c r="A953" s="206" t="s">
        <v>2770</v>
      </c>
      <c r="B953" s="207" t="s">
        <v>2771</v>
      </c>
      <c r="C953" s="206" t="s">
        <v>0</v>
      </c>
      <c r="D953" s="206" t="s">
        <v>766</v>
      </c>
      <c r="E953" s="205" t="str">
        <f t="shared" si="14"/>
        <v>ライナーキープ２５０　小口Ｂ</v>
      </c>
    </row>
    <row r="954" spans="1:5" ht="12.75" customHeight="1" x14ac:dyDescent="0.15">
      <c r="A954" s="206" t="s">
        <v>2772</v>
      </c>
      <c r="B954" s="207" t="s">
        <v>2773</v>
      </c>
      <c r="C954" s="206" t="s">
        <v>0</v>
      </c>
      <c r="D954" s="206" t="s">
        <v>766</v>
      </c>
      <c r="E954" s="205" t="str">
        <f t="shared" si="14"/>
        <v>ライナーキープ２５０　小口Ｂ　Ｔ－</v>
      </c>
    </row>
    <row r="955" spans="1:5" ht="12.75" customHeight="1" x14ac:dyDescent="0.15">
      <c r="A955" s="206" t="s">
        <v>2774</v>
      </c>
      <c r="B955" s="207" t="s">
        <v>2775</v>
      </c>
      <c r="C955" s="206" t="s">
        <v>2535</v>
      </c>
      <c r="D955" s="206" t="s">
        <v>766</v>
      </c>
      <c r="E955" s="205" t="str">
        <f t="shared" si="14"/>
        <v>ライナーキープ２５０　入隅</v>
      </c>
    </row>
    <row r="956" spans="1:5" ht="12.75" customHeight="1" x14ac:dyDescent="0.15">
      <c r="A956" s="206" t="s">
        <v>2776</v>
      </c>
      <c r="B956" s="207" t="s">
        <v>2777</v>
      </c>
      <c r="C956" s="206" t="s">
        <v>2535</v>
      </c>
      <c r="D956" s="206" t="s">
        <v>766</v>
      </c>
      <c r="E956" s="205" t="str">
        <f t="shared" si="14"/>
        <v>ライナーキープ２５０　入隅　Ｔ－</v>
      </c>
    </row>
    <row r="957" spans="1:5" ht="12.75" customHeight="1" x14ac:dyDescent="0.15">
      <c r="A957" s="206" t="s">
        <v>2778</v>
      </c>
      <c r="B957" s="207" t="s">
        <v>2779</v>
      </c>
      <c r="C957" s="206" t="s">
        <v>2535</v>
      </c>
      <c r="D957" s="206" t="s">
        <v>766</v>
      </c>
      <c r="E957" s="205" t="str">
        <f t="shared" si="14"/>
        <v>ライナーキープ２５０　入隅　Ｔ－３</v>
      </c>
    </row>
    <row r="958" spans="1:5" ht="12.75" customHeight="1" x14ac:dyDescent="0.15">
      <c r="A958" s="206" t="s">
        <v>2780</v>
      </c>
      <c r="B958" s="207" t="s">
        <v>2781</v>
      </c>
      <c r="C958" s="206" t="s">
        <v>2725</v>
      </c>
      <c r="D958" s="206" t="s">
        <v>680</v>
      </c>
      <c r="E958" s="205" t="str">
        <f t="shared" si="14"/>
        <v>ライナーキープ２５０　部品セット</v>
      </c>
    </row>
    <row r="959" spans="1:5" ht="12.75" customHeight="1" x14ac:dyDescent="0.15">
      <c r="A959" s="206" t="s">
        <v>2782</v>
      </c>
      <c r="B959" s="207" t="s">
        <v>2783</v>
      </c>
      <c r="C959" s="206" t="s">
        <v>2725</v>
      </c>
      <c r="D959" s="206" t="s">
        <v>680</v>
      </c>
      <c r="E959" s="205" t="str">
        <f t="shared" si="14"/>
        <v>ライナーキープ２５０　部品セット　Ｔ－３</v>
      </c>
    </row>
    <row r="960" spans="1:5" ht="12.75" customHeight="1" x14ac:dyDescent="0.15">
      <c r="A960" s="206" t="s">
        <v>2784</v>
      </c>
      <c r="B960" s="206" t="s">
        <v>2785</v>
      </c>
      <c r="C960" s="206" t="s">
        <v>2451</v>
      </c>
      <c r="D960" s="206" t="s">
        <v>640</v>
      </c>
      <c r="E960" s="205" t="str">
        <f t="shared" si="14"/>
        <v>＃キャップシート</v>
      </c>
    </row>
    <row r="961" spans="1:5" ht="12.75" customHeight="1" x14ac:dyDescent="0.15">
      <c r="A961" s="206" t="s">
        <v>2786</v>
      </c>
      <c r="B961" s="207" t="s">
        <v>2787</v>
      </c>
      <c r="C961" s="207" t="s">
        <v>2788</v>
      </c>
      <c r="D961" s="206" t="s">
        <v>646</v>
      </c>
      <c r="E961" s="205" t="str">
        <f t="shared" si="14"/>
        <v>ギルフォーム　２５Ｗ</v>
      </c>
    </row>
    <row r="962" spans="1:5" ht="12.75" customHeight="1" x14ac:dyDescent="0.15">
      <c r="A962" s="206" t="s">
        <v>2789</v>
      </c>
      <c r="B962" s="207" t="s">
        <v>2790</v>
      </c>
      <c r="C962" s="207" t="s">
        <v>2791</v>
      </c>
      <c r="D962" s="206" t="s">
        <v>646</v>
      </c>
      <c r="E962" s="205" t="str">
        <f t="shared" si="14"/>
        <v>ギルフォーム　３０Ｗ</v>
      </c>
    </row>
    <row r="963" spans="1:5" ht="12.75" customHeight="1" x14ac:dyDescent="0.15">
      <c r="A963" s="206" t="s">
        <v>2792</v>
      </c>
      <c r="B963" s="207" t="s">
        <v>2793</v>
      </c>
      <c r="C963" s="207" t="s">
        <v>2794</v>
      </c>
      <c r="D963" s="206" t="s">
        <v>646</v>
      </c>
      <c r="E963" s="205" t="str">
        <f t="shared" ref="E963:E1026" si="15">DBCS(B963)</f>
        <v>ギルフォーム　３５Ｗ</v>
      </c>
    </row>
    <row r="964" spans="1:5" ht="12.75" customHeight="1" x14ac:dyDescent="0.15">
      <c r="A964" s="206" t="s">
        <v>2795</v>
      </c>
      <c r="B964" s="207" t="s">
        <v>2796</v>
      </c>
      <c r="C964" s="207" t="s">
        <v>2797</v>
      </c>
      <c r="D964" s="206" t="s">
        <v>646</v>
      </c>
      <c r="E964" s="205" t="str">
        <f t="shared" si="15"/>
        <v>ギルフォーム　４０ＡＩ</v>
      </c>
    </row>
    <row r="965" spans="1:5" ht="12.75" customHeight="1" x14ac:dyDescent="0.15">
      <c r="A965" s="206" t="s">
        <v>2798</v>
      </c>
      <c r="B965" s="207" t="s">
        <v>2799</v>
      </c>
      <c r="C965" s="207" t="s">
        <v>2800</v>
      </c>
      <c r="D965" s="206" t="s">
        <v>646</v>
      </c>
      <c r="E965" s="205" t="str">
        <f t="shared" si="15"/>
        <v>ギルフォーム　４０Ｗ</v>
      </c>
    </row>
    <row r="966" spans="1:5" ht="12.75" customHeight="1" x14ac:dyDescent="0.15">
      <c r="A966" s="206" t="s">
        <v>2801</v>
      </c>
      <c r="B966" s="207" t="s">
        <v>2802</v>
      </c>
      <c r="C966" s="207" t="s">
        <v>2797</v>
      </c>
      <c r="D966" s="206" t="s">
        <v>646</v>
      </c>
      <c r="E966" s="205" t="str">
        <f t="shared" si="15"/>
        <v>ギルフォーム　４５ＡＩ</v>
      </c>
    </row>
    <row r="967" spans="1:5" ht="12.75" customHeight="1" x14ac:dyDescent="0.15">
      <c r="A967" s="206" t="s">
        <v>2803</v>
      </c>
      <c r="B967" s="207" t="s">
        <v>2804</v>
      </c>
      <c r="C967" s="207" t="s">
        <v>2805</v>
      </c>
      <c r="D967" s="206" t="s">
        <v>646</v>
      </c>
      <c r="E967" s="205" t="str">
        <f t="shared" si="15"/>
        <v>ギルフォーム　５０ＡＩ</v>
      </c>
    </row>
    <row r="968" spans="1:5" ht="12.75" customHeight="1" x14ac:dyDescent="0.15">
      <c r="A968" s="206" t="s">
        <v>2806</v>
      </c>
      <c r="B968" s="207" t="s">
        <v>2807</v>
      </c>
      <c r="C968" s="207" t="s">
        <v>2808</v>
      </c>
      <c r="D968" s="206" t="s">
        <v>646</v>
      </c>
      <c r="E968" s="205" t="str">
        <f t="shared" si="15"/>
        <v>ギルフォーム　５０Ｗ</v>
      </c>
    </row>
    <row r="969" spans="1:5" ht="12.75" customHeight="1" x14ac:dyDescent="0.15">
      <c r="A969" s="206" t="s">
        <v>2809</v>
      </c>
      <c r="B969" s="207" t="s">
        <v>2810</v>
      </c>
      <c r="C969" s="207" t="s">
        <v>2811</v>
      </c>
      <c r="D969" s="206" t="s">
        <v>646</v>
      </c>
      <c r="E969" s="205" t="str">
        <f t="shared" si="15"/>
        <v>ギルフォーム　６０Ｗ</v>
      </c>
    </row>
    <row r="970" spans="1:5" ht="12.75" customHeight="1" x14ac:dyDescent="0.15">
      <c r="A970" s="206" t="s">
        <v>2812</v>
      </c>
      <c r="B970" s="207" t="s">
        <v>2813</v>
      </c>
      <c r="C970" s="207" t="s">
        <v>2814</v>
      </c>
      <c r="D970" s="206" t="s">
        <v>646</v>
      </c>
      <c r="E970" s="205" t="str">
        <f t="shared" si="15"/>
        <v>ギルフォーム　７０Ｓ</v>
      </c>
    </row>
    <row r="971" spans="1:5" ht="12.75" customHeight="1" x14ac:dyDescent="0.15">
      <c r="A971" s="206" t="s">
        <v>2815</v>
      </c>
      <c r="B971" s="207" t="s">
        <v>2816</v>
      </c>
      <c r="C971" s="207" t="s">
        <v>2817</v>
      </c>
      <c r="D971" s="206" t="s">
        <v>646</v>
      </c>
      <c r="E971" s="205" t="str">
        <f t="shared" si="15"/>
        <v>ギルフォーム　７０Ｗ</v>
      </c>
    </row>
    <row r="972" spans="1:5" ht="12.75" customHeight="1" x14ac:dyDescent="0.15">
      <c r="A972" s="206" t="s">
        <v>2818</v>
      </c>
      <c r="B972" s="207" t="s">
        <v>2819</v>
      </c>
      <c r="C972" s="207" t="s">
        <v>2820</v>
      </c>
      <c r="D972" s="206" t="s">
        <v>646</v>
      </c>
      <c r="E972" s="205" t="str">
        <f t="shared" si="15"/>
        <v>ギルフォーム　７５Ｓ</v>
      </c>
    </row>
    <row r="973" spans="1:5" ht="12.75" customHeight="1" x14ac:dyDescent="0.15">
      <c r="A973" s="206" t="s">
        <v>2821</v>
      </c>
      <c r="B973" s="207" t="s">
        <v>2822</v>
      </c>
      <c r="C973" s="207" t="s">
        <v>2817</v>
      </c>
      <c r="D973" s="206" t="s">
        <v>646</v>
      </c>
      <c r="E973" s="205" t="str">
        <f t="shared" si="15"/>
        <v>ギルフォーム　７５Ｗ</v>
      </c>
    </row>
    <row r="974" spans="1:5" ht="12.75" customHeight="1" x14ac:dyDescent="0.15">
      <c r="A974" s="206" t="s">
        <v>2823</v>
      </c>
      <c r="B974" s="206" t="s">
        <v>2824</v>
      </c>
      <c r="C974" s="206" t="s">
        <v>2451</v>
      </c>
      <c r="D974" s="206" t="s">
        <v>640</v>
      </c>
      <c r="E974" s="205" t="str">
        <f t="shared" si="15"/>
        <v>＃グラスバリアシートＡＳ　新緑</v>
      </c>
    </row>
    <row r="975" spans="1:5" ht="12.75" customHeight="1" x14ac:dyDescent="0.15">
      <c r="A975" s="206" t="s">
        <v>2825</v>
      </c>
      <c r="B975" s="206" t="s">
        <v>2826</v>
      </c>
      <c r="C975" s="206" t="s">
        <v>2451</v>
      </c>
      <c r="D975" s="206" t="s">
        <v>640</v>
      </c>
      <c r="E975" s="205" t="str">
        <f t="shared" si="15"/>
        <v>＃グラスバリアシートＡＳ　赤茶</v>
      </c>
    </row>
    <row r="976" spans="1:5" ht="12.75" customHeight="1" x14ac:dyDescent="0.15">
      <c r="A976" s="206" t="s">
        <v>2827</v>
      </c>
      <c r="B976" s="206" t="s">
        <v>2828</v>
      </c>
      <c r="C976" s="206" t="s">
        <v>2451</v>
      </c>
      <c r="D976" s="206" t="s">
        <v>640</v>
      </c>
      <c r="E976" s="205" t="str">
        <f t="shared" si="15"/>
        <v>＃グラスバリアシートＡＳ　天然砂ＴＳ</v>
      </c>
    </row>
    <row r="977" spans="1:5" ht="12.75" customHeight="1" x14ac:dyDescent="0.15">
      <c r="A977" s="206" t="s">
        <v>2829</v>
      </c>
      <c r="B977" s="206" t="s">
        <v>2830</v>
      </c>
      <c r="C977" s="206" t="s">
        <v>2451</v>
      </c>
      <c r="D977" s="206" t="s">
        <v>640</v>
      </c>
      <c r="E977" s="205" t="str">
        <f t="shared" si="15"/>
        <v>＃グラスバリアシートＡＳ新緑（ＤＩＹ）</v>
      </c>
    </row>
    <row r="978" spans="1:5" ht="12.75" customHeight="1" x14ac:dyDescent="0.15">
      <c r="A978" s="206" t="s">
        <v>2831</v>
      </c>
      <c r="B978" s="206" t="s">
        <v>2832</v>
      </c>
      <c r="C978" s="206" t="s">
        <v>2451</v>
      </c>
      <c r="D978" s="206" t="s">
        <v>640</v>
      </c>
      <c r="E978" s="205" t="str">
        <f t="shared" si="15"/>
        <v>＃グラスバリアシートＡＳ赤茶（ＤＩＹ）</v>
      </c>
    </row>
    <row r="979" spans="1:5" ht="12.75" customHeight="1" x14ac:dyDescent="0.15">
      <c r="A979" s="206" t="s">
        <v>2833</v>
      </c>
      <c r="B979" s="206" t="s">
        <v>2834</v>
      </c>
      <c r="C979" s="206" t="s">
        <v>2451</v>
      </c>
      <c r="D979" s="206" t="s">
        <v>640</v>
      </c>
      <c r="E979" s="205" t="str">
        <f t="shared" si="15"/>
        <v>＃グラスバリアシートＡＳ天然（ＤＩＹ）</v>
      </c>
    </row>
    <row r="980" spans="1:5" ht="12.75" customHeight="1" x14ac:dyDescent="0.15">
      <c r="A980" s="206" t="s">
        <v>2835</v>
      </c>
      <c r="B980" s="206" t="s">
        <v>2836</v>
      </c>
      <c r="C980" s="206" t="s">
        <v>2837</v>
      </c>
      <c r="D980" s="206" t="s">
        <v>640</v>
      </c>
      <c r="E980" s="205" t="str">
        <f t="shared" si="15"/>
        <v>＃グラスバリアテープ１００　新緑</v>
      </c>
    </row>
    <row r="981" spans="1:5" ht="12.75" customHeight="1" x14ac:dyDescent="0.15">
      <c r="A981" s="206" t="s">
        <v>2838</v>
      </c>
      <c r="B981" s="206" t="s">
        <v>2839</v>
      </c>
      <c r="C981" s="206" t="s">
        <v>2837</v>
      </c>
      <c r="D981" s="206" t="s">
        <v>640</v>
      </c>
      <c r="E981" s="205" t="str">
        <f t="shared" si="15"/>
        <v>＃グラスバリアテープ１００　赤茶</v>
      </c>
    </row>
    <row r="982" spans="1:5" ht="12.75" customHeight="1" x14ac:dyDescent="0.15">
      <c r="A982" s="206" t="s">
        <v>2840</v>
      </c>
      <c r="B982" s="206" t="s">
        <v>2841</v>
      </c>
      <c r="C982" s="206" t="s">
        <v>2837</v>
      </c>
      <c r="D982" s="206" t="s">
        <v>640</v>
      </c>
      <c r="E982" s="205" t="str">
        <f t="shared" si="15"/>
        <v>＃グラスバリアテープ１００　天然砂ＴＳ</v>
      </c>
    </row>
    <row r="983" spans="1:5" ht="12.75" customHeight="1" x14ac:dyDescent="0.15">
      <c r="A983" s="206" t="s">
        <v>2842</v>
      </c>
      <c r="B983" s="206" t="s">
        <v>2843</v>
      </c>
      <c r="C983" s="206" t="s">
        <v>2844</v>
      </c>
      <c r="D983" s="206" t="s">
        <v>640</v>
      </c>
      <c r="E983" s="205" t="str">
        <f t="shared" si="15"/>
        <v>＃グラスバリアテープ１００新緑（ＤＩＹ）</v>
      </c>
    </row>
    <row r="984" spans="1:5" ht="12.75" customHeight="1" x14ac:dyDescent="0.15">
      <c r="A984" s="206" t="s">
        <v>2845</v>
      </c>
      <c r="B984" s="206" t="s">
        <v>2846</v>
      </c>
      <c r="C984" s="206" t="s">
        <v>2844</v>
      </c>
      <c r="D984" s="206" t="s">
        <v>640</v>
      </c>
      <c r="E984" s="205" t="str">
        <f t="shared" si="15"/>
        <v>＃グラスバリアテープ１００赤茶（ＤＩＹ）</v>
      </c>
    </row>
    <row r="985" spans="1:5" ht="12.75" customHeight="1" x14ac:dyDescent="0.15">
      <c r="A985" s="206" t="s">
        <v>2847</v>
      </c>
      <c r="B985" s="206" t="s">
        <v>2848</v>
      </c>
      <c r="C985" s="206" t="s">
        <v>2844</v>
      </c>
      <c r="D985" s="206" t="s">
        <v>640</v>
      </c>
      <c r="E985" s="205" t="str">
        <f t="shared" si="15"/>
        <v>＃グラスバリアテープ１００天然（ＤＩＹ）</v>
      </c>
    </row>
    <row r="986" spans="1:5" ht="12.75" customHeight="1" x14ac:dyDescent="0.15">
      <c r="A986" s="206" t="s">
        <v>2849</v>
      </c>
      <c r="B986" s="206" t="s">
        <v>2850</v>
      </c>
      <c r="C986" s="206" t="s">
        <v>2851</v>
      </c>
      <c r="D986" s="206" t="s">
        <v>637</v>
      </c>
      <c r="E986" s="205" t="str">
        <f t="shared" si="15"/>
        <v>＃グラスバリアパッチ１２０　新緑</v>
      </c>
    </row>
    <row r="987" spans="1:5" ht="12.75" customHeight="1" x14ac:dyDescent="0.15">
      <c r="A987" s="206" t="s">
        <v>2852</v>
      </c>
      <c r="B987" s="206" t="s">
        <v>2853</v>
      </c>
      <c r="C987" s="206" t="s">
        <v>2851</v>
      </c>
      <c r="D987" s="206" t="s">
        <v>637</v>
      </c>
      <c r="E987" s="205" t="str">
        <f t="shared" si="15"/>
        <v>＃グラスバリアパッチ１２０　赤茶</v>
      </c>
    </row>
    <row r="988" spans="1:5" ht="12.75" customHeight="1" x14ac:dyDescent="0.15">
      <c r="A988" s="206" t="s">
        <v>2854</v>
      </c>
      <c r="B988" s="206" t="s">
        <v>2855</v>
      </c>
      <c r="C988" s="206" t="s">
        <v>2851</v>
      </c>
      <c r="D988" s="206" t="s">
        <v>637</v>
      </c>
      <c r="E988" s="205" t="str">
        <f t="shared" si="15"/>
        <v>＃グラスバリアパッチ１２０　天然砂ＴＳ</v>
      </c>
    </row>
    <row r="989" spans="1:5" ht="12.75" customHeight="1" x14ac:dyDescent="0.15">
      <c r="A989" s="206" t="s">
        <v>2856</v>
      </c>
      <c r="B989" s="206" t="s">
        <v>2857</v>
      </c>
      <c r="C989" s="206" t="s">
        <v>0</v>
      </c>
      <c r="D989" s="206" t="s">
        <v>637</v>
      </c>
      <c r="E989" s="205" t="str">
        <f t="shared" si="15"/>
        <v>＃グラスバリアパッチ１４０　新緑</v>
      </c>
    </row>
    <row r="990" spans="1:5" ht="12.75" customHeight="1" x14ac:dyDescent="0.15">
      <c r="A990" s="206" t="s">
        <v>2858</v>
      </c>
      <c r="B990" s="206" t="s">
        <v>2859</v>
      </c>
      <c r="C990" s="206" t="s">
        <v>0</v>
      </c>
      <c r="D990" s="206" t="s">
        <v>637</v>
      </c>
      <c r="E990" s="205" t="str">
        <f t="shared" si="15"/>
        <v>＃グラスバリアパッチ１４０　赤茶</v>
      </c>
    </row>
    <row r="991" spans="1:5" ht="12.75" customHeight="1" x14ac:dyDescent="0.15">
      <c r="A991" s="206" t="s">
        <v>2860</v>
      </c>
      <c r="B991" s="206" t="s">
        <v>2861</v>
      </c>
      <c r="C991" s="206" t="s">
        <v>0</v>
      </c>
      <c r="D991" s="206" t="s">
        <v>637</v>
      </c>
      <c r="E991" s="205" t="str">
        <f t="shared" si="15"/>
        <v>＃グラスバリアパッチ１４０　天然砂ＴＳ</v>
      </c>
    </row>
    <row r="992" spans="1:5" ht="12.75" customHeight="1" x14ac:dyDescent="0.15">
      <c r="A992" s="206" t="s">
        <v>2862</v>
      </c>
      <c r="B992" s="206" t="s">
        <v>2863</v>
      </c>
      <c r="C992" s="206" t="s">
        <v>2851</v>
      </c>
      <c r="D992" s="206" t="s">
        <v>637</v>
      </c>
      <c r="E992" s="205" t="str">
        <f t="shared" si="15"/>
        <v>＃グラスバリアパッチ新緑（ＤＩＹ）</v>
      </c>
    </row>
    <row r="993" spans="1:5" ht="12.75" customHeight="1" x14ac:dyDescent="0.15">
      <c r="A993" s="206" t="s">
        <v>2864</v>
      </c>
      <c r="B993" s="206" t="s">
        <v>2865</v>
      </c>
      <c r="C993" s="206" t="s">
        <v>2851</v>
      </c>
      <c r="D993" s="206" t="s">
        <v>637</v>
      </c>
      <c r="E993" s="205" t="str">
        <f t="shared" si="15"/>
        <v>＃グラスバリアパッチ赤茶（ＤＩＹ）</v>
      </c>
    </row>
    <row r="994" spans="1:5" ht="12.75" customHeight="1" x14ac:dyDescent="0.15">
      <c r="A994" s="206" t="s">
        <v>2866</v>
      </c>
      <c r="B994" s="206" t="s">
        <v>2867</v>
      </c>
      <c r="C994" s="206" t="s">
        <v>2851</v>
      </c>
      <c r="D994" s="206" t="s">
        <v>637</v>
      </c>
      <c r="E994" s="205" t="str">
        <f t="shared" si="15"/>
        <v>＃グラスバリアパッチ天然砂ＴＳ（ＤＩＹ）</v>
      </c>
    </row>
    <row r="995" spans="1:5" ht="12.75" customHeight="1" x14ac:dyDescent="0.15">
      <c r="A995" s="206" t="s">
        <v>2868</v>
      </c>
      <c r="B995" s="206" t="s">
        <v>2869</v>
      </c>
      <c r="C995" s="206" t="s">
        <v>0</v>
      </c>
      <c r="D995" s="206" t="s">
        <v>2870</v>
      </c>
      <c r="E995" s="205" t="str">
        <f t="shared" si="15"/>
        <v>＃クリンケトル１３０Ｌ</v>
      </c>
    </row>
    <row r="996" spans="1:5" ht="12.75" customHeight="1" x14ac:dyDescent="0.15">
      <c r="A996" s="206" t="s">
        <v>2871</v>
      </c>
      <c r="B996" s="206" t="s">
        <v>2872</v>
      </c>
      <c r="C996" s="206" t="s">
        <v>0</v>
      </c>
      <c r="D996" s="206" t="s">
        <v>2870</v>
      </c>
      <c r="E996" s="205" t="str">
        <f t="shared" si="15"/>
        <v>＃クリンケトル１３０Ｌ　内釜</v>
      </c>
    </row>
    <row r="997" spans="1:5" ht="12.75" customHeight="1" x14ac:dyDescent="0.15">
      <c r="A997" s="206" t="s">
        <v>2873</v>
      </c>
      <c r="B997" s="206" t="s">
        <v>2874</v>
      </c>
      <c r="C997" s="206" t="s">
        <v>0</v>
      </c>
      <c r="D997" s="206" t="s">
        <v>2870</v>
      </c>
      <c r="E997" s="205" t="str">
        <f t="shared" si="15"/>
        <v>＃クリンケトル３００Ｌ</v>
      </c>
    </row>
    <row r="998" spans="1:5" ht="12.75" customHeight="1" x14ac:dyDescent="0.15">
      <c r="A998" s="206" t="s">
        <v>2875</v>
      </c>
      <c r="B998" s="206" t="s">
        <v>2876</v>
      </c>
      <c r="C998" s="206" t="s">
        <v>0</v>
      </c>
      <c r="D998" s="206" t="s">
        <v>2870</v>
      </c>
      <c r="E998" s="205" t="str">
        <f t="shared" si="15"/>
        <v>＃クリンケトル３００Ｌ　内釜</v>
      </c>
    </row>
    <row r="999" spans="1:5" ht="12.75" customHeight="1" x14ac:dyDescent="0.15">
      <c r="A999" s="206" t="s">
        <v>2877</v>
      </c>
      <c r="B999" s="207" t="s">
        <v>2878</v>
      </c>
      <c r="C999" s="206" t="s">
        <v>2879</v>
      </c>
      <c r="D999" s="206" t="s">
        <v>751</v>
      </c>
      <c r="E999" s="205" t="str">
        <f t="shared" si="15"/>
        <v>ライナーコーピング１３５　Ｔ－４</v>
      </c>
    </row>
    <row r="1000" spans="1:5" ht="12.75" customHeight="1" x14ac:dyDescent="0.15">
      <c r="A1000" s="206" t="s">
        <v>2880</v>
      </c>
      <c r="B1000" s="207" t="s">
        <v>2881</v>
      </c>
      <c r="C1000" s="206" t="s">
        <v>2882</v>
      </c>
      <c r="D1000" s="206" t="s">
        <v>766</v>
      </c>
      <c r="E1000" s="205" t="str">
        <f t="shared" si="15"/>
        <v>ライナーコーピング１３５　出隅　Ｔ－４</v>
      </c>
    </row>
    <row r="1001" spans="1:5" ht="12.75" customHeight="1" x14ac:dyDescent="0.15">
      <c r="A1001" s="206" t="s">
        <v>2883</v>
      </c>
      <c r="B1001" s="207" t="s">
        <v>2884</v>
      </c>
      <c r="C1001" s="206" t="s">
        <v>0</v>
      </c>
      <c r="D1001" s="206" t="s">
        <v>766</v>
      </c>
      <c r="E1001" s="205" t="str">
        <f t="shared" si="15"/>
        <v>ライナーコーピング１３５　小口Ａ　Ｔ－４</v>
      </c>
    </row>
    <row r="1002" spans="1:5" ht="12.75" customHeight="1" x14ac:dyDescent="0.15">
      <c r="A1002" s="206" t="s">
        <v>2885</v>
      </c>
      <c r="B1002" s="207" t="s">
        <v>2886</v>
      </c>
      <c r="C1002" s="206" t="s">
        <v>0</v>
      </c>
      <c r="D1002" s="206" t="s">
        <v>766</v>
      </c>
      <c r="E1002" s="205" t="str">
        <f t="shared" si="15"/>
        <v>ライナーコーピング１３５　小口Ｂ　Ｔ－４</v>
      </c>
    </row>
    <row r="1003" spans="1:5" ht="12.75" customHeight="1" x14ac:dyDescent="0.15">
      <c r="A1003" s="206" t="s">
        <v>2887</v>
      </c>
      <c r="B1003" s="207" t="s">
        <v>2888</v>
      </c>
      <c r="C1003" s="206" t="s">
        <v>2882</v>
      </c>
      <c r="D1003" s="206" t="s">
        <v>766</v>
      </c>
      <c r="E1003" s="205" t="str">
        <f t="shared" si="15"/>
        <v>ライナーコーピング１３５　入隅　Ｔ－４</v>
      </c>
    </row>
    <row r="1004" spans="1:5" ht="12.75" customHeight="1" x14ac:dyDescent="0.15">
      <c r="A1004" s="206" t="s">
        <v>2889</v>
      </c>
      <c r="B1004" s="207" t="s">
        <v>2890</v>
      </c>
      <c r="C1004" s="206" t="s">
        <v>2891</v>
      </c>
      <c r="D1004" s="206" t="s">
        <v>680</v>
      </c>
      <c r="E1004" s="205" t="str">
        <f t="shared" si="15"/>
        <v>ライナーコーピング１３５　部品セット　Ｔ－４</v>
      </c>
    </row>
    <row r="1005" spans="1:5" ht="12.75" customHeight="1" x14ac:dyDescent="0.15">
      <c r="A1005" s="206" t="s">
        <v>2892</v>
      </c>
      <c r="B1005" s="207" t="s">
        <v>2893</v>
      </c>
      <c r="C1005" s="206" t="s">
        <v>2879</v>
      </c>
      <c r="D1005" s="206" t="s">
        <v>751</v>
      </c>
      <c r="E1005" s="205" t="str">
        <f t="shared" si="15"/>
        <v>ライナーコーピング１５０　Ｔ－４</v>
      </c>
    </row>
    <row r="1006" spans="1:5" ht="12.75" customHeight="1" x14ac:dyDescent="0.15">
      <c r="A1006" s="206" t="s">
        <v>2894</v>
      </c>
      <c r="B1006" s="207" t="s">
        <v>2895</v>
      </c>
      <c r="C1006" s="206" t="s">
        <v>2882</v>
      </c>
      <c r="D1006" s="206" t="s">
        <v>766</v>
      </c>
      <c r="E1006" s="205" t="str">
        <f t="shared" si="15"/>
        <v>ライナーコーピング１５０　出隅　Ｔ－４</v>
      </c>
    </row>
    <row r="1007" spans="1:5" ht="12.75" customHeight="1" x14ac:dyDescent="0.15">
      <c r="A1007" s="206" t="s">
        <v>2896</v>
      </c>
      <c r="B1007" s="207" t="s">
        <v>2897</v>
      </c>
      <c r="C1007" s="206" t="s">
        <v>0</v>
      </c>
      <c r="D1007" s="206" t="s">
        <v>766</v>
      </c>
      <c r="E1007" s="205" t="str">
        <f t="shared" si="15"/>
        <v>ライナーコーピング１５０　小口Ａ　Ｔ－４</v>
      </c>
    </row>
    <row r="1008" spans="1:5" ht="12.75" customHeight="1" x14ac:dyDescent="0.15">
      <c r="A1008" s="206" t="s">
        <v>2898</v>
      </c>
      <c r="B1008" s="207" t="s">
        <v>2899</v>
      </c>
      <c r="C1008" s="206" t="s">
        <v>0</v>
      </c>
      <c r="D1008" s="206" t="s">
        <v>766</v>
      </c>
      <c r="E1008" s="205" t="str">
        <f t="shared" si="15"/>
        <v>ライナーコーピング１５０　小口Ｂ　Ｔ－４</v>
      </c>
    </row>
    <row r="1009" spans="1:5" ht="12.75" customHeight="1" x14ac:dyDescent="0.15">
      <c r="A1009" s="206" t="s">
        <v>2900</v>
      </c>
      <c r="B1009" s="207" t="s">
        <v>2901</v>
      </c>
      <c r="C1009" s="206" t="s">
        <v>2882</v>
      </c>
      <c r="D1009" s="206" t="s">
        <v>766</v>
      </c>
      <c r="E1009" s="205" t="str">
        <f t="shared" si="15"/>
        <v>ライナーコーピング１５０　入隅　Ｔ－４</v>
      </c>
    </row>
    <row r="1010" spans="1:5" ht="12.75" customHeight="1" x14ac:dyDescent="0.15">
      <c r="A1010" s="206" t="s">
        <v>2902</v>
      </c>
      <c r="B1010" s="207" t="s">
        <v>2903</v>
      </c>
      <c r="C1010" s="206" t="s">
        <v>2891</v>
      </c>
      <c r="D1010" s="206" t="s">
        <v>680</v>
      </c>
      <c r="E1010" s="205" t="str">
        <f t="shared" si="15"/>
        <v>ライナーコーピング１５０　部品セット　Ｔ－４</v>
      </c>
    </row>
    <row r="1011" spans="1:5" ht="12.75" customHeight="1" x14ac:dyDescent="0.15">
      <c r="A1011" s="206" t="s">
        <v>2904</v>
      </c>
      <c r="B1011" s="207" t="s">
        <v>2905</v>
      </c>
      <c r="C1011" s="206" t="s">
        <v>2879</v>
      </c>
      <c r="D1011" s="206" t="s">
        <v>751</v>
      </c>
      <c r="E1011" s="205" t="str">
        <f t="shared" si="15"/>
        <v>ライナーコーピング１７５　Ｔ－４</v>
      </c>
    </row>
    <row r="1012" spans="1:5" ht="12.75" customHeight="1" x14ac:dyDescent="0.15">
      <c r="A1012" s="206" t="s">
        <v>2906</v>
      </c>
      <c r="B1012" s="207" t="s">
        <v>2907</v>
      </c>
      <c r="C1012" s="206" t="s">
        <v>2882</v>
      </c>
      <c r="D1012" s="206" t="s">
        <v>766</v>
      </c>
      <c r="E1012" s="205" t="str">
        <f t="shared" si="15"/>
        <v>ライナーコーピング１７５　出隅　Ｔ－４</v>
      </c>
    </row>
    <row r="1013" spans="1:5" ht="12.75" customHeight="1" x14ac:dyDescent="0.15">
      <c r="A1013" s="206" t="s">
        <v>2908</v>
      </c>
      <c r="B1013" s="207" t="s">
        <v>2909</v>
      </c>
      <c r="C1013" s="206" t="s">
        <v>0</v>
      </c>
      <c r="D1013" s="206" t="s">
        <v>766</v>
      </c>
      <c r="E1013" s="205" t="str">
        <f t="shared" si="15"/>
        <v>ライナーコーピング１７５　小口Ａ　Ｔ－４</v>
      </c>
    </row>
    <row r="1014" spans="1:5" ht="12.75" customHeight="1" x14ac:dyDescent="0.15">
      <c r="A1014" s="206" t="s">
        <v>2910</v>
      </c>
      <c r="B1014" s="207" t="s">
        <v>2911</v>
      </c>
      <c r="C1014" s="206" t="s">
        <v>0</v>
      </c>
      <c r="D1014" s="206" t="s">
        <v>766</v>
      </c>
      <c r="E1014" s="205" t="str">
        <f t="shared" si="15"/>
        <v>ライナーコーピング１７５　小口Ｂ　Ｔ－４</v>
      </c>
    </row>
    <row r="1015" spans="1:5" ht="12.75" customHeight="1" x14ac:dyDescent="0.15">
      <c r="A1015" s="206" t="s">
        <v>2912</v>
      </c>
      <c r="B1015" s="207" t="s">
        <v>2913</v>
      </c>
      <c r="C1015" s="206" t="s">
        <v>2882</v>
      </c>
      <c r="D1015" s="206" t="s">
        <v>766</v>
      </c>
      <c r="E1015" s="205" t="str">
        <f t="shared" si="15"/>
        <v>ライナーコーピング１７５　入隅　Ｔ－４</v>
      </c>
    </row>
    <row r="1016" spans="1:5" ht="12.75" customHeight="1" x14ac:dyDescent="0.15">
      <c r="A1016" s="206" t="s">
        <v>2914</v>
      </c>
      <c r="B1016" s="207" t="s">
        <v>2915</v>
      </c>
      <c r="C1016" s="206" t="s">
        <v>2916</v>
      </c>
      <c r="D1016" s="206" t="s">
        <v>680</v>
      </c>
      <c r="E1016" s="205" t="str">
        <f t="shared" si="15"/>
        <v>ライナーコーピング１７５　部品セット　Ｔ－４</v>
      </c>
    </row>
    <row r="1017" spans="1:5" ht="12.75" customHeight="1" x14ac:dyDescent="0.15">
      <c r="A1017" s="206" t="s">
        <v>2917</v>
      </c>
      <c r="B1017" s="207" t="s">
        <v>2918</v>
      </c>
      <c r="C1017" s="206" t="s">
        <v>2879</v>
      </c>
      <c r="D1017" s="206" t="s">
        <v>751</v>
      </c>
      <c r="E1017" s="205" t="str">
        <f t="shared" si="15"/>
        <v>ライナーコーピング２００　Ｔ－４</v>
      </c>
    </row>
    <row r="1018" spans="1:5" ht="12.75" customHeight="1" x14ac:dyDescent="0.15">
      <c r="A1018" s="206" t="s">
        <v>2919</v>
      </c>
      <c r="B1018" s="207" t="s">
        <v>2920</v>
      </c>
      <c r="C1018" s="206" t="s">
        <v>2882</v>
      </c>
      <c r="D1018" s="206" t="s">
        <v>766</v>
      </c>
      <c r="E1018" s="205" t="str">
        <f t="shared" si="15"/>
        <v>ライナーコーピング２００　出隅　Ｔ－４</v>
      </c>
    </row>
    <row r="1019" spans="1:5" ht="12.75" customHeight="1" x14ac:dyDescent="0.15">
      <c r="A1019" s="206" t="s">
        <v>2921</v>
      </c>
      <c r="B1019" s="207" t="s">
        <v>2922</v>
      </c>
      <c r="C1019" s="206" t="s">
        <v>0</v>
      </c>
      <c r="D1019" s="206" t="s">
        <v>766</v>
      </c>
      <c r="E1019" s="205" t="str">
        <f t="shared" si="15"/>
        <v>ライナーコーピング２００　小口Ａ　Ｔ－４</v>
      </c>
    </row>
    <row r="1020" spans="1:5" ht="12.75" customHeight="1" x14ac:dyDescent="0.15">
      <c r="A1020" s="206" t="s">
        <v>2923</v>
      </c>
      <c r="B1020" s="207" t="s">
        <v>2924</v>
      </c>
      <c r="C1020" s="206" t="s">
        <v>0</v>
      </c>
      <c r="D1020" s="206" t="s">
        <v>766</v>
      </c>
      <c r="E1020" s="205" t="str">
        <f t="shared" si="15"/>
        <v>ライナーコーピング２００　小口Ｂ　Ｔ－４</v>
      </c>
    </row>
    <row r="1021" spans="1:5" ht="12.75" customHeight="1" x14ac:dyDescent="0.15">
      <c r="A1021" s="206" t="s">
        <v>2925</v>
      </c>
      <c r="B1021" s="207" t="s">
        <v>2926</v>
      </c>
      <c r="C1021" s="206" t="s">
        <v>2882</v>
      </c>
      <c r="D1021" s="206" t="s">
        <v>766</v>
      </c>
      <c r="E1021" s="205" t="str">
        <f t="shared" si="15"/>
        <v>ライナーコーピング２００　入隅　Ｔ－４</v>
      </c>
    </row>
    <row r="1022" spans="1:5" ht="12.75" customHeight="1" x14ac:dyDescent="0.15">
      <c r="A1022" s="206" t="s">
        <v>2927</v>
      </c>
      <c r="B1022" s="207" t="s">
        <v>2928</v>
      </c>
      <c r="C1022" s="206" t="s">
        <v>2916</v>
      </c>
      <c r="D1022" s="206" t="s">
        <v>680</v>
      </c>
      <c r="E1022" s="205" t="str">
        <f t="shared" si="15"/>
        <v>ライナーコーピング２００　部品セット　Ｔ－４</v>
      </c>
    </row>
    <row r="1023" spans="1:5" ht="12.75" customHeight="1" x14ac:dyDescent="0.15">
      <c r="A1023" s="206" t="s">
        <v>2929</v>
      </c>
      <c r="B1023" s="207" t="s">
        <v>2930</v>
      </c>
      <c r="C1023" s="206" t="s">
        <v>2879</v>
      </c>
      <c r="D1023" s="206" t="s">
        <v>751</v>
      </c>
      <c r="E1023" s="205" t="str">
        <f t="shared" si="15"/>
        <v>ライナーコーピング２２５　Ｔ－４</v>
      </c>
    </row>
    <row r="1024" spans="1:5" ht="12.75" customHeight="1" x14ac:dyDescent="0.15">
      <c r="A1024" s="206" t="s">
        <v>2931</v>
      </c>
      <c r="B1024" s="207" t="s">
        <v>2932</v>
      </c>
      <c r="C1024" s="206" t="s">
        <v>2882</v>
      </c>
      <c r="D1024" s="206" t="s">
        <v>766</v>
      </c>
      <c r="E1024" s="205" t="str">
        <f t="shared" si="15"/>
        <v>ライナーコーピング２２５　出隅　Ｔ－４</v>
      </c>
    </row>
    <row r="1025" spans="1:5" ht="12.75" customHeight="1" x14ac:dyDescent="0.15">
      <c r="A1025" s="206" t="s">
        <v>2933</v>
      </c>
      <c r="B1025" s="207" t="s">
        <v>2934</v>
      </c>
      <c r="C1025" s="206" t="s">
        <v>0</v>
      </c>
      <c r="D1025" s="206" t="s">
        <v>766</v>
      </c>
      <c r="E1025" s="205" t="str">
        <f t="shared" si="15"/>
        <v>ライナーコーピング２２５　小口Ａ　Ｔ－４</v>
      </c>
    </row>
    <row r="1026" spans="1:5" ht="12.75" customHeight="1" x14ac:dyDescent="0.15">
      <c r="A1026" s="206" t="s">
        <v>2935</v>
      </c>
      <c r="B1026" s="207" t="s">
        <v>2936</v>
      </c>
      <c r="C1026" s="206" t="s">
        <v>0</v>
      </c>
      <c r="D1026" s="206" t="s">
        <v>766</v>
      </c>
      <c r="E1026" s="205" t="str">
        <f t="shared" si="15"/>
        <v>ライナーコーピング２２５　小口Ｂ　Ｔ－４</v>
      </c>
    </row>
    <row r="1027" spans="1:5" ht="12.75" customHeight="1" x14ac:dyDescent="0.15">
      <c r="A1027" s="206" t="s">
        <v>2937</v>
      </c>
      <c r="B1027" s="207" t="s">
        <v>2938</v>
      </c>
      <c r="C1027" s="206" t="s">
        <v>2882</v>
      </c>
      <c r="D1027" s="206" t="s">
        <v>766</v>
      </c>
      <c r="E1027" s="205" t="str">
        <f t="shared" ref="E1027:E1090" si="16">DBCS(B1027)</f>
        <v>ライナーコーピング２２５　入隅　Ｔ－４</v>
      </c>
    </row>
    <row r="1028" spans="1:5" ht="12.75" customHeight="1" x14ac:dyDescent="0.15">
      <c r="A1028" s="206" t="s">
        <v>2939</v>
      </c>
      <c r="B1028" s="207" t="s">
        <v>2940</v>
      </c>
      <c r="C1028" s="206" t="s">
        <v>2916</v>
      </c>
      <c r="D1028" s="206" t="s">
        <v>680</v>
      </c>
      <c r="E1028" s="205" t="str">
        <f t="shared" si="16"/>
        <v>ライナーコーピング２２５　部品セット　Ｔ－４</v>
      </c>
    </row>
    <row r="1029" spans="1:5" ht="12.75" customHeight="1" x14ac:dyDescent="0.15">
      <c r="A1029" s="206" t="s">
        <v>2941</v>
      </c>
      <c r="B1029" s="207" t="s">
        <v>2942</v>
      </c>
      <c r="C1029" s="206" t="s">
        <v>2879</v>
      </c>
      <c r="D1029" s="206" t="s">
        <v>751</v>
      </c>
      <c r="E1029" s="205" t="str">
        <f t="shared" si="16"/>
        <v>ライナーコーピング２５０Ｋ　Ｔ－１１</v>
      </c>
    </row>
    <row r="1030" spans="1:5" ht="12.75" customHeight="1" x14ac:dyDescent="0.15">
      <c r="A1030" s="206" t="s">
        <v>2943</v>
      </c>
      <c r="B1030" s="207" t="s">
        <v>2944</v>
      </c>
      <c r="C1030" s="206" t="s">
        <v>2879</v>
      </c>
      <c r="D1030" s="206" t="s">
        <v>751</v>
      </c>
      <c r="E1030" s="205" t="str">
        <f t="shared" si="16"/>
        <v>ライナーコーピング２５０Ｋ　Ｔ－３</v>
      </c>
    </row>
    <row r="1031" spans="1:5" ht="12.75" customHeight="1" x14ac:dyDescent="0.15">
      <c r="A1031" s="206" t="s">
        <v>2945</v>
      </c>
      <c r="B1031" s="207" t="s">
        <v>2946</v>
      </c>
      <c r="C1031" s="206" t="s">
        <v>2879</v>
      </c>
      <c r="D1031" s="206" t="s">
        <v>751</v>
      </c>
      <c r="E1031" s="205" t="str">
        <f t="shared" si="16"/>
        <v>ライナーコーピング２５０Ｋ　Ｔ－４</v>
      </c>
    </row>
    <row r="1032" spans="1:5" ht="12.75" customHeight="1" x14ac:dyDescent="0.15">
      <c r="A1032" s="206" t="s">
        <v>2947</v>
      </c>
      <c r="B1032" s="207" t="s">
        <v>2948</v>
      </c>
      <c r="C1032" s="206" t="s">
        <v>2882</v>
      </c>
      <c r="D1032" s="206" t="s">
        <v>766</v>
      </c>
      <c r="E1032" s="205" t="str">
        <f t="shared" si="16"/>
        <v>ライナーコーピング２５０Ｋ　出隅　Ｔ－１１</v>
      </c>
    </row>
    <row r="1033" spans="1:5" ht="12.75" customHeight="1" x14ac:dyDescent="0.15">
      <c r="A1033" s="206" t="s">
        <v>2949</v>
      </c>
      <c r="B1033" s="207" t="s">
        <v>2950</v>
      </c>
      <c r="C1033" s="206" t="s">
        <v>2882</v>
      </c>
      <c r="D1033" s="206" t="s">
        <v>766</v>
      </c>
      <c r="E1033" s="205" t="str">
        <f t="shared" si="16"/>
        <v>ライナーコーピング２５０Ｋ　出隅　Ｔ－３</v>
      </c>
    </row>
    <row r="1034" spans="1:5" ht="12.75" customHeight="1" x14ac:dyDescent="0.15">
      <c r="A1034" s="206" t="s">
        <v>2951</v>
      </c>
      <c r="B1034" s="207" t="s">
        <v>2952</v>
      </c>
      <c r="C1034" s="206" t="s">
        <v>2882</v>
      </c>
      <c r="D1034" s="206" t="s">
        <v>766</v>
      </c>
      <c r="E1034" s="205" t="str">
        <f t="shared" si="16"/>
        <v>ライナーコーピング２５０Ｋ　出隅　Ｔ－４</v>
      </c>
    </row>
    <row r="1035" spans="1:5" ht="12.75" customHeight="1" x14ac:dyDescent="0.15">
      <c r="A1035" s="206" t="s">
        <v>2953</v>
      </c>
      <c r="B1035" s="207" t="s">
        <v>2954</v>
      </c>
      <c r="C1035" s="206" t="s">
        <v>0</v>
      </c>
      <c r="D1035" s="206" t="s">
        <v>766</v>
      </c>
      <c r="E1035" s="205" t="str">
        <f t="shared" si="16"/>
        <v>ライナーコーピング２５０Ｋ　小口Ａ　Ｔ－１１</v>
      </c>
    </row>
    <row r="1036" spans="1:5" ht="12.75" customHeight="1" x14ac:dyDescent="0.15">
      <c r="A1036" s="206" t="s">
        <v>2955</v>
      </c>
      <c r="B1036" s="207" t="s">
        <v>2956</v>
      </c>
      <c r="C1036" s="206" t="s">
        <v>0</v>
      </c>
      <c r="D1036" s="206" t="s">
        <v>766</v>
      </c>
      <c r="E1036" s="205" t="str">
        <f t="shared" si="16"/>
        <v>ライナーコーピング２５０Ｋ　小口Ａ　Ｔ－３</v>
      </c>
    </row>
    <row r="1037" spans="1:5" ht="12.75" customHeight="1" x14ac:dyDescent="0.15">
      <c r="A1037" s="206" t="s">
        <v>2957</v>
      </c>
      <c r="B1037" s="207" t="s">
        <v>2958</v>
      </c>
      <c r="C1037" s="206" t="s">
        <v>0</v>
      </c>
      <c r="D1037" s="206" t="s">
        <v>766</v>
      </c>
      <c r="E1037" s="205" t="str">
        <f t="shared" si="16"/>
        <v>ライナーコーピング２５０Ｋ　小口Ａ　Ｔ－４</v>
      </c>
    </row>
    <row r="1038" spans="1:5" ht="12.75" customHeight="1" x14ac:dyDescent="0.15">
      <c r="A1038" s="206" t="s">
        <v>2959</v>
      </c>
      <c r="B1038" s="207" t="s">
        <v>2960</v>
      </c>
      <c r="C1038" s="206" t="s">
        <v>0</v>
      </c>
      <c r="D1038" s="206" t="s">
        <v>766</v>
      </c>
      <c r="E1038" s="205" t="str">
        <f t="shared" si="16"/>
        <v>ライナーコーピング２５０Ｋ　小口Ｂ　　Ｔ－１１</v>
      </c>
    </row>
    <row r="1039" spans="1:5" ht="12.75" customHeight="1" x14ac:dyDescent="0.15">
      <c r="A1039" s="206" t="s">
        <v>2961</v>
      </c>
      <c r="B1039" s="207" t="s">
        <v>2962</v>
      </c>
      <c r="C1039" s="206" t="s">
        <v>0</v>
      </c>
      <c r="D1039" s="206" t="s">
        <v>766</v>
      </c>
      <c r="E1039" s="205" t="str">
        <f t="shared" si="16"/>
        <v>ライナーコーピング２５０Ｋ　小口Ｂ　Ｔ－３</v>
      </c>
    </row>
    <row r="1040" spans="1:5" ht="12.75" customHeight="1" x14ac:dyDescent="0.15">
      <c r="A1040" s="206" t="s">
        <v>2963</v>
      </c>
      <c r="B1040" s="207" t="s">
        <v>2964</v>
      </c>
      <c r="C1040" s="206" t="s">
        <v>0</v>
      </c>
      <c r="D1040" s="206" t="s">
        <v>766</v>
      </c>
      <c r="E1040" s="205" t="str">
        <f t="shared" si="16"/>
        <v>ライナーコーピング２５０Ｋ　小口Ｂ　Ｔ－４</v>
      </c>
    </row>
    <row r="1041" spans="1:5" ht="12.75" customHeight="1" x14ac:dyDescent="0.15">
      <c r="A1041" s="206" t="s">
        <v>2965</v>
      </c>
      <c r="B1041" s="207" t="s">
        <v>2966</v>
      </c>
      <c r="C1041" s="206" t="s">
        <v>2882</v>
      </c>
      <c r="D1041" s="206" t="s">
        <v>766</v>
      </c>
      <c r="E1041" s="205" t="str">
        <f t="shared" si="16"/>
        <v>ライナーコーピング２５０Ｋ　入隅　Ｔ－１１</v>
      </c>
    </row>
    <row r="1042" spans="1:5" ht="12.75" customHeight="1" x14ac:dyDescent="0.15">
      <c r="A1042" s="206" t="s">
        <v>2967</v>
      </c>
      <c r="B1042" s="207" t="s">
        <v>2968</v>
      </c>
      <c r="C1042" s="206" t="s">
        <v>2882</v>
      </c>
      <c r="D1042" s="206" t="s">
        <v>766</v>
      </c>
      <c r="E1042" s="205" t="str">
        <f t="shared" si="16"/>
        <v>ライナーコーピング２５０Ｋ　入隅　Ｔ－３</v>
      </c>
    </row>
    <row r="1043" spans="1:5" ht="12.75" customHeight="1" x14ac:dyDescent="0.15">
      <c r="A1043" s="206" t="s">
        <v>2969</v>
      </c>
      <c r="B1043" s="207" t="s">
        <v>2970</v>
      </c>
      <c r="C1043" s="206" t="s">
        <v>2882</v>
      </c>
      <c r="D1043" s="206" t="s">
        <v>766</v>
      </c>
      <c r="E1043" s="205" t="str">
        <f t="shared" si="16"/>
        <v>ライナーコーピング２５０Ｋ　入隅　Ｔ－４</v>
      </c>
    </row>
    <row r="1044" spans="1:5" ht="12.75" customHeight="1" x14ac:dyDescent="0.15">
      <c r="A1044" s="206" t="s">
        <v>2971</v>
      </c>
      <c r="B1044" s="207" t="s">
        <v>2972</v>
      </c>
      <c r="C1044" s="206" t="s">
        <v>2916</v>
      </c>
      <c r="D1044" s="206" t="s">
        <v>680</v>
      </c>
      <c r="E1044" s="205" t="str">
        <f t="shared" si="16"/>
        <v>ライナーコーピング２５０Ｋ　部品セット　Ｔ－１１</v>
      </c>
    </row>
    <row r="1045" spans="1:5" ht="12.75" customHeight="1" x14ac:dyDescent="0.15">
      <c r="A1045" s="206" t="s">
        <v>2973</v>
      </c>
      <c r="B1045" s="207" t="s">
        <v>2974</v>
      </c>
      <c r="C1045" s="206" t="s">
        <v>2916</v>
      </c>
      <c r="D1045" s="206" t="s">
        <v>680</v>
      </c>
      <c r="E1045" s="205" t="str">
        <f t="shared" si="16"/>
        <v>ライナーコーピング２５０Ｋ　部品セット　Ｔ－３</v>
      </c>
    </row>
    <row r="1046" spans="1:5" ht="12.75" customHeight="1" x14ac:dyDescent="0.15">
      <c r="A1046" s="206" t="s">
        <v>2975</v>
      </c>
      <c r="B1046" s="207" t="s">
        <v>2976</v>
      </c>
      <c r="C1046" s="206" t="s">
        <v>2916</v>
      </c>
      <c r="D1046" s="206" t="s">
        <v>680</v>
      </c>
      <c r="E1046" s="205" t="str">
        <f t="shared" si="16"/>
        <v>ライナーコーピング２５０Ｋ　部品セット　Ｔ－４</v>
      </c>
    </row>
    <row r="1047" spans="1:5" ht="12.75" customHeight="1" x14ac:dyDescent="0.15">
      <c r="A1047" s="206" t="s">
        <v>2977</v>
      </c>
      <c r="B1047" s="207" t="s">
        <v>2978</v>
      </c>
      <c r="C1047" s="206" t="s">
        <v>2879</v>
      </c>
      <c r="D1047" s="206" t="s">
        <v>751</v>
      </c>
      <c r="E1047" s="205" t="str">
        <f t="shared" si="16"/>
        <v>ライナーコーピング２５０　Ｔ－４</v>
      </c>
    </row>
    <row r="1048" spans="1:5" ht="12.75" customHeight="1" x14ac:dyDescent="0.15">
      <c r="A1048" s="206" t="s">
        <v>2979</v>
      </c>
      <c r="B1048" s="207" t="s">
        <v>2980</v>
      </c>
      <c r="C1048" s="206" t="s">
        <v>2882</v>
      </c>
      <c r="D1048" s="206" t="s">
        <v>766</v>
      </c>
      <c r="E1048" s="205" t="str">
        <f t="shared" si="16"/>
        <v>ライナーコーピング２５０　出隅　Ｔ－４</v>
      </c>
    </row>
    <row r="1049" spans="1:5" ht="12.75" customHeight="1" x14ac:dyDescent="0.15">
      <c r="A1049" s="206" t="s">
        <v>2981</v>
      </c>
      <c r="B1049" s="207" t="s">
        <v>2982</v>
      </c>
      <c r="C1049" s="206" t="s">
        <v>0</v>
      </c>
      <c r="D1049" s="206" t="s">
        <v>766</v>
      </c>
      <c r="E1049" s="205" t="str">
        <f t="shared" si="16"/>
        <v>ライナーコーピング２５０　小口Ａ　Ｔ－４</v>
      </c>
    </row>
    <row r="1050" spans="1:5" ht="12.75" customHeight="1" x14ac:dyDescent="0.15">
      <c r="A1050" s="206" t="s">
        <v>2983</v>
      </c>
      <c r="B1050" s="207" t="s">
        <v>2984</v>
      </c>
      <c r="C1050" s="206" t="s">
        <v>0</v>
      </c>
      <c r="D1050" s="206" t="s">
        <v>766</v>
      </c>
      <c r="E1050" s="205" t="str">
        <f t="shared" si="16"/>
        <v>ライナーコーピング２５０　小口Ｂ　Ｔ－４</v>
      </c>
    </row>
    <row r="1051" spans="1:5" ht="12.75" customHeight="1" x14ac:dyDescent="0.15">
      <c r="A1051" s="206" t="s">
        <v>2985</v>
      </c>
      <c r="B1051" s="207" t="s">
        <v>2986</v>
      </c>
      <c r="C1051" s="206" t="s">
        <v>2882</v>
      </c>
      <c r="D1051" s="206" t="s">
        <v>766</v>
      </c>
      <c r="E1051" s="205" t="str">
        <f t="shared" si="16"/>
        <v>ライナーコーピング２５０　入隅　Ｔ－４</v>
      </c>
    </row>
    <row r="1052" spans="1:5" ht="12.75" customHeight="1" x14ac:dyDescent="0.15">
      <c r="A1052" s="206" t="s">
        <v>2987</v>
      </c>
      <c r="B1052" s="207" t="s">
        <v>2988</v>
      </c>
      <c r="C1052" s="206" t="s">
        <v>2916</v>
      </c>
      <c r="D1052" s="206" t="s">
        <v>680</v>
      </c>
      <c r="E1052" s="205" t="str">
        <f t="shared" si="16"/>
        <v>ライナーコーピング２５０　部品セット　Ｔ－４</v>
      </c>
    </row>
    <row r="1053" spans="1:5" ht="12.75" customHeight="1" x14ac:dyDescent="0.15">
      <c r="A1053" s="206" t="s">
        <v>2989</v>
      </c>
      <c r="B1053" s="207" t="s">
        <v>2990</v>
      </c>
      <c r="C1053" s="206" t="s">
        <v>2879</v>
      </c>
      <c r="D1053" s="206" t="s">
        <v>751</v>
      </c>
      <c r="E1053" s="205" t="str">
        <f t="shared" si="16"/>
        <v>ライナーコーピング２７５　Ｔ－４</v>
      </c>
    </row>
    <row r="1054" spans="1:5" ht="12.75" customHeight="1" x14ac:dyDescent="0.15">
      <c r="A1054" s="206" t="s">
        <v>2991</v>
      </c>
      <c r="B1054" s="207" t="s">
        <v>2992</v>
      </c>
      <c r="C1054" s="206" t="s">
        <v>2882</v>
      </c>
      <c r="D1054" s="206" t="s">
        <v>766</v>
      </c>
      <c r="E1054" s="205" t="str">
        <f t="shared" si="16"/>
        <v>ライナーコーピング２７５　出隅　Ｔ－４</v>
      </c>
    </row>
    <row r="1055" spans="1:5" ht="12.75" customHeight="1" x14ac:dyDescent="0.15">
      <c r="A1055" s="206" t="s">
        <v>2993</v>
      </c>
      <c r="B1055" s="207" t="s">
        <v>2994</v>
      </c>
      <c r="C1055" s="206" t="s">
        <v>0</v>
      </c>
      <c r="D1055" s="206" t="s">
        <v>766</v>
      </c>
      <c r="E1055" s="205" t="str">
        <f t="shared" si="16"/>
        <v>ライナーコーピング２７５　小口Ａ　Ｔ－４</v>
      </c>
    </row>
    <row r="1056" spans="1:5" ht="12.75" customHeight="1" x14ac:dyDescent="0.15">
      <c r="A1056" s="206" t="s">
        <v>2995</v>
      </c>
      <c r="B1056" s="207" t="s">
        <v>2996</v>
      </c>
      <c r="C1056" s="206" t="s">
        <v>0</v>
      </c>
      <c r="D1056" s="206" t="s">
        <v>766</v>
      </c>
      <c r="E1056" s="205" t="str">
        <f t="shared" si="16"/>
        <v>ライナーコーピング２７５　小口Ｂ　Ｔ－４</v>
      </c>
    </row>
    <row r="1057" spans="1:5" ht="12.75" customHeight="1" x14ac:dyDescent="0.15">
      <c r="A1057" s="206" t="s">
        <v>2997</v>
      </c>
      <c r="B1057" s="207" t="s">
        <v>2998</v>
      </c>
      <c r="C1057" s="206" t="s">
        <v>2882</v>
      </c>
      <c r="D1057" s="206" t="s">
        <v>766</v>
      </c>
      <c r="E1057" s="205" t="str">
        <f t="shared" si="16"/>
        <v>ライナーコーピング２７５　入隅　Ｔ－４</v>
      </c>
    </row>
    <row r="1058" spans="1:5" ht="12.75" customHeight="1" x14ac:dyDescent="0.15">
      <c r="A1058" s="206" t="s">
        <v>2999</v>
      </c>
      <c r="B1058" s="207" t="s">
        <v>3000</v>
      </c>
      <c r="C1058" s="206" t="s">
        <v>2916</v>
      </c>
      <c r="D1058" s="206" t="s">
        <v>680</v>
      </c>
      <c r="E1058" s="205" t="str">
        <f t="shared" si="16"/>
        <v>ライナーコーピング２７５　部品セット　Ｔ－４</v>
      </c>
    </row>
    <row r="1059" spans="1:5" ht="12.75" customHeight="1" x14ac:dyDescent="0.15">
      <c r="A1059" s="206" t="s">
        <v>3001</v>
      </c>
      <c r="B1059" s="207" t="s">
        <v>3002</v>
      </c>
      <c r="C1059" s="206" t="s">
        <v>2879</v>
      </c>
      <c r="D1059" s="206" t="s">
        <v>751</v>
      </c>
      <c r="E1059" s="205" t="str">
        <f t="shared" si="16"/>
        <v>ライナーコーピング３００Ｋ　Ｔ－４</v>
      </c>
    </row>
    <row r="1060" spans="1:5" ht="12.75" customHeight="1" x14ac:dyDescent="0.15">
      <c r="A1060" s="206" t="s">
        <v>3003</v>
      </c>
      <c r="B1060" s="207" t="s">
        <v>3004</v>
      </c>
      <c r="C1060" s="206" t="s">
        <v>2882</v>
      </c>
      <c r="D1060" s="206" t="s">
        <v>766</v>
      </c>
      <c r="E1060" s="205" t="str">
        <f t="shared" si="16"/>
        <v>ライナーコーピング３００Ｋ　出隅　Ｔ－３</v>
      </c>
    </row>
    <row r="1061" spans="1:5" ht="12.75" customHeight="1" x14ac:dyDescent="0.15">
      <c r="A1061" s="206" t="s">
        <v>3005</v>
      </c>
      <c r="B1061" s="207" t="s">
        <v>3006</v>
      </c>
      <c r="C1061" s="206" t="s">
        <v>2882</v>
      </c>
      <c r="D1061" s="206" t="s">
        <v>766</v>
      </c>
      <c r="E1061" s="205" t="str">
        <f t="shared" si="16"/>
        <v>ライナーコーピング３００Ｋ　出隅　Ｔ－４</v>
      </c>
    </row>
    <row r="1062" spans="1:5" ht="12.75" customHeight="1" x14ac:dyDescent="0.15">
      <c r="A1062" s="206" t="s">
        <v>3007</v>
      </c>
      <c r="B1062" s="207" t="s">
        <v>3008</v>
      </c>
      <c r="C1062" s="206" t="s">
        <v>0</v>
      </c>
      <c r="D1062" s="206" t="s">
        <v>766</v>
      </c>
      <c r="E1062" s="205" t="str">
        <f t="shared" si="16"/>
        <v>ライナーコーピング３００Ｋ　小口Ａ　Ｔ－１１</v>
      </c>
    </row>
    <row r="1063" spans="1:5" ht="12.75" customHeight="1" x14ac:dyDescent="0.15">
      <c r="A1063" s="206" t="s">
        <v>3009</v>
      </c>
      <c r="B1063" s="207" t="s">
        <v>3010</v>
      </c>
      <c r="C1063" s="206" t="s">
        <v>0</v>
      </c>
      <c r="D1063" s="206" t="s">
        <v>766</v>
      </c>
      <c r="E1063" s="205" t="str">
        <f t="shared" si="16"/>
        <v>ライナーコーピング３００Ｋ　小口Ａ　Ｔ－３</v>
      </c>
    </row>
    <row r="1064" spans="1:5" ht="12.75" customHeight="1" x14ac:dyDescent="0.15">
      <c r="A1064" s="206" t="s">
        <v>3011</v>
      </c>
      <c r="B1064" s="207" t="s">
        <v>3012</v>
      </c>
      <c r="C1064" s="206" t="s">
        <v>0</v>
      </c>
      <c r="D1064" s="206" t="s">
        <v>766</v>
      </c>
      <c r="E1064" s="205" t="str">
        <f t="shared" si="16"/>
        <v>ライナーコーピング３００Ｋ　小口Ａ　Ｔ－４</v>
      </c>
    </row>
    <row r="1065" spans="1:5" ht="12.75" customHeight="1" x14ac:dyDescent="0.15">
      <c r="A1065" s="206" t="s">
        <v>3013</v>
      </c>
      <c r="B1065" s="207" t="s">
        <v>3014</v>
      </c>
      <c r="C1065" s="206" t="s">
        <v>0</v>
      </c>
      <c r="D1065" s="206" t="s">
        <v>766</v>
      </c>
      <c r="E1065" s="205" t="str">
        <f t="shared" si="16"/>
        <v>ライナーコーピング３００Ｋ　小口Ｂ　Ｔ－１１</v>
      </c>
    </row>
    <row r="1066" spans="1:5" ht="12.75" customHeight="1" x14ac:dyDescent="0.15">
      <c r="A1066" s="206" t="s">
        <v>3015</v>
      </c>
      <c r="B1066" s="207" t="s">
        <v>3016</v>
      </c>
      <c r="C1066" s="206" t="s">
        <v>0</v>
      </c>
      <c r="D1066" s="206" t="s">
        <v>766</v>
      </c>
      <c r="E1066" s="205" t="str">
        <f t="shared" si="16"/>
        <v>ライナーコーピング３００Ｋ　小口Ｂ　Ｔ－３</v>
      </c>
    </row>
    <row r="1067" spans="1:5" ht="12.75" customHeight="1" x14ac:dyDescent="0.15">
      <c r="A1067" s="206" t="s">
        <v>3017</v>
      </c>
      <c r="B1067" s="207" t="s">
        <v>3018</v>
      </c>
      <c r="C1067" s="206" t="s">
        <v>0</v>
      </c>
      <c r="D1067" s="206" t="s">
        <v>766</v>
      </c>
      <c r="E1067" s="205" t="str">
        <f t="shared" si="16"/>
        <v>ライナーコーピング３００Ｋ　小口Ｂ　Ｔ－４</v>
      </c>
    </row>
    <row r="1068" spans="1:5" ht="12.75" customHeight="1" x14ac:dyDescent="0.15">
      <c r="A1068" s="206" t="s">
        <v>3019</v>
      </c>
      <c r="B1068" s="207" t="s">
        <v>3020</v>
      </c>
      <c r="C1068" s="206" t="s">
        <v>2882</v>
      </c>
      <c r="D1068" s="206" t="s">
        <v>766</v>
      </c>
      <c r="E1068" s="205" t="str">
        <f t="shared" si="16"/>
        <v>ライナーコーピング３００Ｋ　入隅　Ｔ－３</v>
      </c>
    </row>
    <row r="1069" spans="1:5" ht="12.75" customHeight="1" x14ac:dyDescent="0.15">
      <c r="A1069" s="206" t="s">
        <v>3021</v>
      </c>
      <c r="B1069" s="207" t="s">
        <v>3022</v>
      </c>
      <c r="C1069" s="206" t="s">
        <v>2882</v>
      </c>
      <c r="D1069" s="206" t="s">
        <v>766</v>
      </c>
      <c r="E1069" s="205" t="str">
        <f t="shared" si="16"/>
        <v>ライナーコーピング３００Ｋ　入隅　Ｔ－４</v>
      </c>
    </row>
    <row r="1070" spans="1:5" ht="12.75" customHeight="1" x14ac:dyDescent="0.15">
      <c r="A1070" s="206" t="s">
        <v>3023</v>
      </c>
      <c r="B1070" s="207" t="s">
        <v>3024</v>
      </c>
      <c r="C1070" s="206" t="s">
        <v>2916</v>
      </c>
      <c r="D1070" s="206" t="s">
        <v>680</v>
      </c>
      <c r="E1070" s="205" t="str">
        <f t="shared" si="16"/>
        <v>ライナーコーピング３００Ｋ　部品セット　Ｔ－３</v>
      </c>
    </row>
    <row r="1071" spans="1:5" ht="12.75" customHeight="1" x14ac:dyDescent="0.15">
      <c r="A1071" s="206" t="s">
        <v>3025</v>
      </c>
      <c r="B1071" s="207" t="s">
        <v>3026</v>
      </c>
      <c r="C1071" s="206" t="s">
        <v>2916</v>
      </c>
      <c r="D1071" s="206" t="s">
        <v>680</v>
      </c>
      <c r="E1071" s="205" t="str">
        <f t="shared" si="16"/>
        <v>ライナーコーピング３００Ｋ　部品セット　Ｔ－４</v>
      </c>
    </row>
    <row r="1072" spans="1:5" ht="12.75" customHeight="1" x14ac:dyDescent="0.15">
      <c r="A1072" s="206" t="s">
        <v>3027</v>
      </c>
      <c r="B1072" s="207" t="s">
        <v>3028</v>
      </c>
      <c r="C1072" s="206" t="s">
        <v>2879</v>
      </c>
      <c r="D1072" s="206" t="s">
        <v>751</v>
      </c>
      <c r="E1072" s="205" t="str">
        <f t="shared" si="16"/>
        <v>ライナーコーピング３００Ｋ　Ｔ－１１</v>
      </c>
    </row>
    <row r="1073" spans="1:5" ht="12.75" customHeight="1" x14ac:dyDescent="0.15">
      <c r="A1073" s="206" t="s">
        <v>3029</v>
      </c>
      <c r="B1073" s="207" t="s">
        <v>3030</v>
      </c>
      <c r="C1073" s="206" t="s">
        <v>2879</v>
      </c>
      <c r="D1073" s="206" t="s">
        <v>751</v>
      </c>
      <c r="E1073" s="205" t="str">
        <f t="shared" si="16"/>
        <v>ライナーコーピング３００Ｋ　Ｔ－３</v>
      </c>
    </row>
    <row r="1074" spans="1:5" ht="12.75" customHeight="1" x14ac:dyDescent="0.15">
      <c r="A1074" s="206" t="s">
        <v>3031</v>
      </c>
      <c r="B1074" s="207" t="s">
        <v>3032</v>
      </c>
      <c r="C1074" s="206" t="s">
        <v>2882</v>
      </c>
      <c r="D1074" s="206" t="s">
        <v>766</v>
      </c>
      <c r="E1074" s="205" t="str">
        <f t="shared" si="16"/>
        <v>ライナーコーピング３００Ｋ　出隅　Ｔ－１１</v>
      </c>
    </row>
    <row r="1075" spans="1:5" ht="12.75" customHeight="1" x14ac:dyDescent="0.15">
      <c r="A1075" s="206" t="s">
        <v>3033</v>
      </c>
      <c r="B1075" s="207" t="s">
        <v>3034</v>
      </c>
      <c r="C1075" s="206" t="s">
        <v>2882</v>
      </c>
      <c r="D1075" s="206" t="s">
        <v>766</v>
      </c>
      <c r="E1075" s="205" t="str">
        <f t="shared" si="16"/>
        <v>ライナーコーピング３００Ｋ　入隅　Ｔ－１１</v>
      </c>
    </row>
    <row r="1076" spans="1:5" ht="12.75" customHeight="1" x14ac:dyDescent="0.15">
      <c r="A1076" s="206" t="s">
        <v>3035</v>
      </c>
      <c r="B1076" s="207" t="s">
        <v>3036</v>
      </c>
      <c r="C1076" s="206" t="s">
        <v>2916</v>
      </c>
      <c r="D1076" s="206" t="s">
        <v>680</v>
      </c>
      <c r="E1076" s="205" t="str">
        <f t="shared" si="16"/>
        <v>ライナーコーピング３００Ｋ　部品セット　Ｔ－１１</v>
      </c>
    </row>
    <row r="1077" spans="1:5" ht="12.75" customHeight="1" x14ac:dyDescent="0.15">
      <c r="A1077" s="206" t="s">
        <v>3037</v>
      </c>
      <c r="B1077" s="207" t="s">
        <v>3038</v>
      </c>
      <c r="C1077" s="206" t="s">
        <v>2879</v>
      </c>
      <c r="D1077" s="206" t="s">
        <v>751</v>
      </c>
      <c r="E1077" s="205" t="str">
        <f t="shared" si="16"/>
        <v>ライナーコーピング３００　Ｔ－４</v>
      </c>
    </row>
    <row r="1078" spans="1:5" ht="12.75" customHeight="1" x14ac:dyDescent="0.15">
      <c r="A1078" s="206" t="s">
        <v>3039</v>
      </c>
      <c r="B1078" s="207" t="s">
        <v>3040</v>
      </c>
      <c r="C1078" s="206" t="s">
        <v>2882</v>
      </c>
      <c r="D1078" s="206" t="s">
        <v>766</v>
      </c>
      <c r="E1078" s="205" t="str">
        <f t="shared" si="16"/>
        <v>ライナーコーピング３００　出隅　Ｔ－４</v>
      </c>
    </row>
    <row r="1079" spans="1:5" ht="12.75" customHeight="1" x14ac:dyDescent="0.15">
      <c r="A1079" s="206" t="s">
        <v>3041</v>
      </c>
      <c r="B1079" s="207" t="s">
        <v>3042</v>
      </c>
      <c r="C1079" s="206" t="s">
        <v>0</v>
      </c>
      <c r="D1079" s="206" t="s">
        <v>766</v>
      </c>
      <c r="E1079" s="205" t="str">
        <f t="shared" si="16"/>
        <v>ライナーコーピング３００　小口Ａ　Ｔ－４</v>
      </c>
    </row>
    <row r="1080" spans="1:5" ht="12.75" customHeight="1" x14ac:dyDescent="0.15">
      <c r="A1080" s="206" t="s">
        <v>3043</v>
      </c>
      <c r="B1080" s="207" t="s">
        <v>3044</v>
      </c>
      <c r="C1080" s="206" t="s">
        <v>0</v>
      </c>
      <c r="D1080" s="206" t="s">
        <v>766</v>
      </c>
      <c r="E1080" s="205" t="str">
        <f t="shared" si="16"/>
        <v>ライナーコーピング３００　小口Ｂ　Ｔ－４</v>
      </c>
    </row>
    <row r="1081" spans="1:5" ht="12.75" customHeight="1" x14ac:dyDescent="0.15">
      <c r="A1081" s="206" t="s">
        <v>3045</v>
      </c>
      <c r="B1081" s="207" t="s">
        <v>3046</v>
      </c>
      <c r="C1081" s="206" t="s">
        <v>2882</v>
      </c>
      <c r="D1081" s="206" t="s">
        <v>766</v>
      </c>
      <c r="E1081" s="205" t="str">
        <f t="shared" si="16"/>
        <v>ライナーコーピング３００　入隅　Ｔ－４</v>
      </c>
    </row>
    <row r="1082" spans="1:5" ht="12.75" customHeight="1" x14ac:dyDescent="0.15">
      <c r="A1082" s="206" t="s">
        <v>3047</v>
      </c>
      <c r="B1082" s="207" t="s">
        <v>3048</v>
      </c>
      <c r="C1082" s="206" t="s">
        <v>2916</v>
      </c>
      <c r="D1082" s="206" t="s">
        <v>680</v>
      </c>
      <c r="E1082" s="205" t="str">
        <f t="shared" si="16"/>
        <v>ライナーコーピング３００　部品セット　Ｔ－４</v>
      </c>
    </row>
    <row r="1083" spans="1:5" ht="12.75" customHeight="1" x14ac:dyDescent="0.15">
      <c r="A1083" s="206" t="s">
        <v>3049</v>
      </c>
      <c r="B1083" s="207" t="s">
        <v>3050</v>
      </c>
      <c r="C1083" s="206" t="s">
        <v>2879</v>
      </c>
      <c r="D1083" s="206" t="s">
        <v>751</v>
      </c>
      <c r="E1083" s="205" t="str">
        <f t="shared" si="16"/>
        <v>ライナーコーピング３２５　Ｔ－４</v>
      </c>
    </row>
    <row r="1084" spans="1:5" ht="12.75" customHeight="1" x14ac:dyDescent="0.15">
      <c r="A1084" s="206" t="s">
        <v>3051</v>
      </c>
      <c r="B1084" s="207" t="s">
        <v>3052</v>
      </c>
      <c r="C1084" s="206" t="s">
        <v>2882</v>
      </c>
      <c r="D1084" s="206" t="s">
        <v>766</v>
      </c>
      <c r="E1084" s="205" t="str">
        <f t="shared" si="16"/>
        <v>ライナーコーピング３２５　出隅　Ｔ－４</v>
      </c>
    </row>
    <row r="1085" spans="1:5" ht="12.75" customHeight="1" x14ac:dyDescent="0.15">
      <c r="A1085" s="206" t="s">
        <v>3053</v>
      </c>
      <c r="B1085" s="207" t="s">
        <v>3054</v>
      </c>
      <c r="C1085" s="206" t="s">
        <v>0</v>
      </c>
      <c r="D1085" s="206" t="s">
        <v>766</v>
      </c>
      <c r="E1085" s="205" t="str">
        <f t="shared" si="16"/>
        <v>ライナーコーピング３２５　小口Ａ　Ｔ－４</v>
      </c>
    </row>
    <row r="1086" spans="1:5" ht="12.75" customHeight="1" x14ac:dyDescent="0.15">
      <c r="A1086" s="206" t="s">
        <v>3055</v>
      </c>
      <c r="B1086" s="207" t="s">
        <v>3056</v>
      </c>
      <c r="C1086" s="206" t="s">
        <v>0</v>
      </c>
      <c r="D1086" s="206" t="s">
        <v>766</v>
      </c>
      <c r="E1086" s="205" t="str">
        <f t="shared" si="16"/>
        <v>ライナーコーピング３２５　小口Ｂ　Ｔ－４</v>
      </c>
    </row>
    <row r="1087" spans="1:5" ht="12.75" customHeight="1" x14ac:dyDescent="0.15">
      <c r="A1087" s="206" t="s">
        <v>3057</v>
      </c>
      <c r="B1087" s="207" t="s">
        <v>3058</v>
      </c>
      <c r="C1087" s="206" t="s">
        <v>2882</v>
      </c>
      <c r="D1087" s="206" t="s">
        <v>766</v>
      </c>
      <c r="E1087" s="205" t="str">
        <f t="shared" si="16"/>
        <v>ライナーコーピング３２５　入隅　Ｔ－４</v>
      </c>
    </row>
    <row r="1088" spans="1:5" ht="12.75" customHeight="1" x14ac:dyDescent="0.15">
      <c r="A1088" s="206" t="s">
        <v>3059</v>
      </c>
      <c r="B1088" s="207" t="s">
        <v>3060</v>
      </c>
      <c r="C1088" s="206" t="s">
        <v>2916</v>
      </c>
      <c r="D1088" s="206" t="s">
        <v>680</v>
      </c>
      <c r="E1088" s="205" t="str">
        <f t="shared" si="16"/>
        <v>ライナーコーピング３２５　部品セット　Ｔ－４</v>
      </c>
    </row>
    <row r="1089" spans="1:5" ht="12.75" customHeight="1" x14ac:dyDescent="0.15">
      <c r="A1089" s="206" t="s">
        <v>3061</v>
      </c>
      <c r="B1089" s="207" t="s">
        <v>3062</v>
      </c>
      <c r="C1089" s="206" t="s">
        <v>2879</v>
      </c>
      <c r="D1089" s="206" t="s">
        <v>751</v>
      </c>
      <c r="E1089" s="205" t="str">
        <f t="shared" si="16"/>
        <v>ライナーコーピング３５０Ｋ　Ｔ－１１</v>
      </c>
    </row>
    <row r="1090" spans="1:5" ht="12.75" customHeight="1" x14ac:dyDescent="0.15">
      <c r="A1090" s="206" t="s">
        <v>3063</v>
      </c>
      <c r="B1090" s="207" t="s">
        <v>3064</v>
      </c>
      <c r="C1090" s="206" t="s">
        <v>2879</v>
      </c>
      <c r="D1090" s="206" t="s">
        <v>751</v>
      </c>
      <c r="E1090" s="205" t="str">
        <f t="shared" si="16"/>
        <v>ライナーコーピング３５０Ｋ　Ｔ－３</v>
      </c>
    </row>
    <row r="1091" spans="1:5" ht="12.75" customHeight="1" x14ac:dyDescent="0.15">
      <c r="A1091" s="206" t="s">
        <v>3065</v>
      </c>
      <c r="B1091" s="207" t="s">
        <v>3066</v>
      </c>
      <c r="C1091" s="206" t="s">
        <v>2879</v>
      </c>
      <c r="D1091" s="206" t="s">
        <v>751</v>
      </c>
      <c r="E1091" s="205" t="str">
        <f t="shared" ref="E1091:E1154" si="17">DBCS(B1091)</f>
        <v>ライナーコーピング３５０Ｋ　Ｔ－４</v>
      </c>
    </row>
    <row r="1092" spans="1:5" ht="12.75" customHeight="1" x14ac:dyDescent="0.15">
      <c r="A1092" s="206" t="s">
        <v>3067</v>
      </c>
      <c r="B1092" s="207" t="s">
        <v>3068</v>
      </c>
      <c r="C1092" s="206" t="s">
        <v>2882</v>
      </c>
      <c r="D1092" s="206" t="s">
        <v>766</v>
      </c>
      <c r="E1092" s="205" t="str">
        <f t="shared" si="17"/>
        <v>ライナーコーピング３５０Ｋ　出隅　Ｔ－１１</v>
      </c>
    </row>
    <row r="1093" spans="1:5" ht="12.75" customHeight="1" x14ac:dyDescent="0.15">
      <c r="A1093" s="206" t="s">
        <v>3069</v>
      </c>
      <c r="B1093" s="207" t="s">
        <v>3070</v>
      </c>
      <c r="C1093" s="206" t="s">
        <v>2882</v>
      </c>
      <c r="D1093" s="206" t="s">
        <v>766</v>
      </c>
      <c r="E1093" s="205" t="str">
        <f t="shared" si="17"/>
        <v>ライナーコーピング３５０Ｋ　出隅　Ｔ－３</v>
      </c>
    </row>
    <row r="1094" spans="1:5" ht="12.75" customHeight="1" x14ac:dyDescent="0.15">
      <c r="A1094" s="206" t="s">
        <v>3071</v>
      </c>
      <c r="B1094" s="207" t="s">
        <v>3072</v>
      </c>
      <c r="C1094" s="206" t="s">
        <v>2882</v>
      </c>
      <c r="D1094" s="206" t="s">
        <v>766</v>
      </c>
      <c r="E1094" s="205" t="str">
        <f t="shared" si="17"/>
        <v>ライナーコーピング３５０Ｋ　出隅　Ｔ－４</v>
      </c>
    </row>
    <row r="1095" spans="1:5" ht="12.75" customHeight="1" x14ac:dyDescent="0.15">
      <c r="A1095" s="206" t="s">
        <v>3073</v>
      </c>
      <c r="B1095" s="207" t="s">
        <v>3074</v>
      </c>
      <c r="C1095" s="206" t="s">
        <v>0</v>
      </c>
      <c r="D1095" s="206" t="s">
        <v>766</v>
      </c>
      <c r="E1095" s="205" t="str">
        <f t="shared" si="17"/>
        <v>ライナーコーピング３５０Ｋ　小口Ａ　Ｔ－３</v>
      </c>
    </row>
    <row r="1096" spans="1:5" ht="12.75" customHeight="1" x14ac:dyDescent="0.15">
      <c r="A1096" s="206" t="s">
        <v>3075</v>
      </c>
      <c r="B1096" s="207" t="s">
        <v>3076</v>
      </c>
      <c r="C1096" s="206" t="s">
        <v>0</v>
      </c>
      <c r="D1096" s="206" t="s">
        <v>766</v>
      </c>
      <c r="E1096" s="205" t="str">
        <f t="shared" si="17"/>
        <v>ライナーコーピング３５０Ｋ　小口Ａ　Ｔ－４</v>
      </c>
    </row>
    <row r="1097" spans="1:5" ht="12.75" customHeight="1" x14ac:dyDescent="0.15">
      <c r="A1097" s="206" t="s">
        <v>3077</v>
      </c>
      <c r="B1097" s="207" t="s">
        <v>3078</v>
      </c>
      <c r="C1097" s="206" t="s">
        <v>0</v>
      </c>
      <c r="D1097" s="206" t="s">
        <v>766</v>
      </c>
      <c r="E1097" s="205" t="str">
        <f t="shared" si="17"/>
        <v>ライナーコーピング３５０Ｋ　小口Ｂ　Ｔ－３</v>
      </c>
    </row>
    <row r="1098" spans="1:5" ht="12.75" customHeight="1" x14ac:dyDescent="0.15">
      <c r="A1098" s="206" t="s">
        <v>3079</v>
      </c>
      <c r="B1098" s="207" t="s">
        <v>3080</v>
      </c>
      <c r="C1098" s="206" t="s">
        <v>0</v>
      </c>
      <c r="D1098" s="206" t="s">
        <v>766</v>
      </c>
      <c r="E1098" s="205" t="str">
        <f t="shared" si="17"/>
        <v>ライナーコーピング３５０Ｋ　小口Ｂ　Ｔ－４</v>
      </c>
    </row>
    <row r="1099" spans="1:5" ht="12.75" customHeight="1" x14ac:dyDescent="0.15">
      <c r="A1099" s="206" t="s">
        <v>3081</v>
      </c>
      <c r="B1099" s="207" t="s">
        <v>3082</v>
      </c>
      <c r="C1099" s="206" t="s">
        <v>2882</v>
      </c>
      <c r="D1099" s="206" t="s">
        <v>766</v>
      </c>
      <c r="E1099" s="205" t="str">
        <f t="shared" si="17"/>
        <v>ライナーコーピング３５０Ｋ　入隅　Ｔ－１１</v>
      </c>
    </row>
    <row r="1100" spans="1:5" ht="12.75" customHeight="1" x14ac:dyDescent="0.15">
      <c r="A1100" s="206" t="s">
        <v>3083</v>
      </c>
      <c r="B1100" s="207" t="s">
        <v>3084</v>
      </c>
      <c r="C1100" s="206" t="s">
        <v>2882</v>
      </c>
      <c r="D1100" s="206" t="s">
        <v>766</v>
      </c>
      <c r="E1100" s="205" t="str">
        <f t="shared" si="17"/>
        <v>ライナーコーピング３５０Ｋ　入隅　Ｔ－３</v>
      </c>
    </row>
    <row r="1101" spans="1:5" ht="12.75" customHeight="1" x14ac:dyDescent="0.15">
      <c r="A1101" s="206" t="s">
        <v>3085</v>
      </c>
      <c r="B1101" s="207" t="s">
        <v>3086</v>
      </c>
      <c r="C1101" s="206" t="s">
        <v>2882</v>
      </c>
      <c r="D1101" s="206" t="s">
        <v>766</v>
      </c>
      <c r="E1101" s="205" t="str">
        <f t="shared" si="17"/>
        <v>ライナーコーピング３５０Ｋ　入隅　Ｔ－４</v>
      </c>
    </row>
    <row r="1102" spans="1:5" ht="12.75" customHeight="1" x14ac:dyDescent="0.15">
      <c r="A1102" s="206" t="s">
        <v>3087</v>
      </c>
      <c r="B1102" s="207" t="s">
        <v>3088</v>
      </c>
      <c r="C1102" s="206" t="s">
        <v>2916</v>
      </c>
      <c r="D1102" s="206" t="s">
        <v>680</v>
      </c>
      <c r="E1102" s="205" t="str">
        <f t="shared" si="17"/>
        <v>ライナーコーピング３５０Ｋ　部品セット　Ｔ－１１</v>
      </c>
    </row>
    <row r="1103" spans="1:5" ht="12.75" customHeight="1" x14ac:dyDescent="0.15">
      <c r="A1103" s="206" t="s">
        <v>3089</v>
      </c>
      <c r="B1103" s="207" t="s">
        <v>3090</v>
      </c>
      <c r="C1103" s="206" t="s">
        <v>2916</v>
      </c>
      <c r="D1103" s="206" t="s">
        <v>680</v>
      </c>
      <c r="E1103" s="205" t="str">
        <f t="shared" si="17"/>
        <v>ライナーコーピング３５０Ｋ　部品セット　Ｔ－３</v>
      </c>
    </row>
    <row r="1104" spans="1:5" ht="12.75" customHeight="1" x14ac:dyDescent="0.15">
      <c r="A1104" s="206" t="s">
        <v>3091</v>
      </c>
      <c r="B1104" s="207" t="s">
        <v>3092</v>
      </c>
      <c r="C1104" s="206" t="s">
        <v>2916</v>
      </c>
      <c r="D1104" s="206" t="s">
        <v>680</v>
      </c>
      <c r="E1104" s="205" t="str">
        <f t="shared" si="17"/>
        <v>ライナーコーピング３５０Ｋ　部品セット　Ｔ－４</v>
      </c>
    </row>
    <row r="1105" spans="1:5" ht="12.75" customHeight="1" x14ac:dyDescent="0.15">
      <c r="A1105" s="206" t="s">
        <v>3093</v>
      </c>
      <c r="B1105" s="207" t="s">
        <v>3094</v>
      </c>
      <c r="C1105" s="206" t="s">
        <v>0</v>
      </c>
      <c r="D1105" s="206" t="s">
        <v>766</v>
      </c>
      <c r="E1105" s="205" t="str">
        <f t="shared" si="17"/>
        <v>ライナーコーピング３５０Ｋ　小口Ａ　Ｔ－１１</v>
      </c>
    </row>
    <row r="1106" spans="1:5" ht="12.75" customHeight="1" x14ac:dyDescent="0.15">
      <c r="A1106" s="206" t="s">
        <v>3095</v>
      </c>
      <c r="B1106" s="207" t="s">
        <v>3096</v>
      </c>
      <c r="C1106" s="206" t="s">
        <v>0</v>
      </c>
      <c r="D1106" s="206" t="s">
        <v>766</v>
      </c>
      <c r="E1106" s="205" t="str">
        <f t="shared" si="17"/>
        <v>ライナーコーピング３５０Ｋ　小口Ｂ　Ｔ－１１</v>
      </c>
    </row>
    <row r="1107" spans="1:5" ht="12.75" customHeight="1" x14ac:dyDescent="0.15">
      <c r="A1107" s="206" t="s">
        <v>3097</v>
      </c>
      <c r="B1107" s="207" t="s">
        <v>3098</v>
      </c>
      <c r="C1107" s="206" t="s">
        <v>2879</v>
      </c>
      <c r="D1107" s="206" t="s">
        <v>751</v>
      </c>
      <c r="E1107" s="205" t="str">
        <f t="shared" si="17"/>
        <v>ライナーコーピング３５０　Ｔ－４</v>
      </c>
    </row>
    <row r="1108" spans="1:5" ht="12.75" customHeight="1" x14ac:dyDescent="0.15">
      <c r="A1108" s="206" t="s">
        <v>3099</v>
      </c>
      <c r="B1108" s="207" t="s">
        <v>3100</v>
      </c>
      <c r="C1108" s="206" t="s">
        <v>2882</v>
      </c>
      <c r="D1108" s="206" t="s">
        <v>766</v>
      </c>
      <c r="E1108" s="205" t="str">
        <f t="shared" si="17"/>
        <v>ライナーコーピング３５０　出隅　Ｔ－４</v>
      </c>
    </row>
    <row r="1109" spans="1:5" ht="12.75" customHeight="1" x14ac:dyDescent="0.15">
      <c r="A1109" s="206" t="s">
        <v>3101</v>
      </c>
      <c r="B1109" s="207" t="s">
        <v>3102</v>
      </c>
      <c r="C1109" s="206" t="s">
        <v>0</v>
      </c>
      <c r="D1109" s="206" t="s">
        <v>766</v>
      </c>
      <c r="E1109" s="205" t="str">
        <f t="shared" si="17"/>
        <v>ライナーコーピング３５０　小口Ａ　Ｔ－４</v>
      </c>
    </row>
    <row r="1110" spans="1:5" ht="12.75" customHeight="1" x14ac:dyDescent="0.15">
      <c r="A1110" s="206" t="s">
        <v>3103</v>
      </c>
      <c r="B1110" s="207" t="s">
        <v>3104</v>
      </c>
      <c r="C1110" s="206" t="s">
        <v>0</v>
      </c>
      <c r="D1110" s="206" t="s">
        <v>766</v>
      </c>
      <c r="E1110" s="205" t="str">
        <f t="shared" si="17"/>
        <v>ライナーコーピング３５０　小口Ｂ　Ｔ－４</v>
      </c>
    </row>
    <row r="1111" spans="1:5" ht="12.75" customHeight="1" x14ac:dyDescent="0.15">
      <c r="A1111" s="206" t="s">
        <v>3105</v>
      </c>
      <c r="B1111" s="207" t="s">
        <v>3106</v>
      </c>
      <c r="C1111" s="206" t="s">
        <v>2882</v>
      </c>
      <c r="D1111" s="206" t="s">
        <v>766</v>
      </c>
      <c r="E1111" s="205" t="str">
        <f t="shared" si="17"/>
        <v>ライナーコーピング３５０　入隅　Ｔ－４</v>
      </c>
    </row>
    <row r="1112" spans="1:5" ht="12.75" customHeight="1" x14ac:dyDescent="0.15">
      <c r="A1112" s="206" t="s">
        <v>3107</v>
      </c>
      <c r="B1112" s="207" t="s">
        <v>3108</v>
      </c>
      <c r="C1112" s="206" t="s">
        <v>2916</v>
      </c>
      <c r="D1112" s="206" t="s">
        <v>680</v>
      </c>
      <c r="E1112" s="205" t="str">
        <f t="shared" si="17"/>
        <v>ライナーコーピング３５０　部品セット　Ｔ－４</v>
      </c>
    </row>
    <row r="1113" spans="1:5" ht="12.75" customHeight="1" x14ac:dyDescent="0.15">
      <c r="A1113" s="206" t="s">
        <v>3109</v>
      </c>
      <c r="B1113" s="207" t="s">
        <v>3110</v>
      </c>
      <c r="C1113" s="206" t="s">
        <v>2530</v>
      </c>
      <c r="D1113" s="206" t="s">
        <v>751</v>
      </c>
      <c r="E1113" s="205" t="str">
        <f t="shared" si="17"/>
        <v>ライナーコーピング４００　Ｔ－４</v>
      </c>
    </row>
    <row r="1114" spans="1:5" ht="12.75" customHeight="1" x14ac:dyDescent="0.15">
      <c r="A1114" s="206" t="s">
        <v>3111</v>
      </c>
      <c r="B1114" s="207" t="s">
        <v>3112</v>
      </c>
      <c r="C1114" s="206" t="s">
        <v>3113</v>
      </c>
      <c r="D1114" s="206" t="s">
        <v>766</v>
      </c>
      <c r="E1114" s="205" t="str">
        <f t="shared" si="17"/>
        <v>ライナーコーピング４００　出隅　Ｔ－４</v>
      </c>
    </row>
    <row r="1115" spans="1:5" ht="12.75" customHeight="1" x14ac:dyDescent="0.15">
      <c r="A1115" s="206" t="s">
        <v>3114</v>
      </c>
      <c r="B1115" s="207" t="s">
        <v>3115</v>
      </c>
      <c r="C1115" s="206" t="s">
        <v>0</v>
      </c>
      <c r="D1115" s="206" t="s">
        <v>766</v>
      </c>
      <c r="E1115" s="205" t="str">
        <f t="shared" si="17"/>
        <v>ライナーコーピング４００　小口Ａ　Ｔ－４</v>
      </c>
    </row>
    <row r="1116" spans="1:5" ht="12.75" customHeight="1" x14ac:dyDescent="0.15">
      <c r="A1116" s="206" t="s">
        <v>3116</v>
      </c>
      <c r="B1116" s="207" t="s">
        <v>3117</v>
      </c>
      <c r="C1116" s="206" t="s">
        <v>3113</v>
      </c>
      <c r="D1116" s="206" t="s">
        <v>766</v>
      </c>
      <c r="E1116" s="205" t="str">
        <f t="shared" si="17"/>
        <v>ライナーコーピング４００　入隅　Ｔ－４</v>
      </c>
    </row>
    <row r="1117" spans="1:5" ht="12.75" customHeight="1" x14ac:dyDescent="0.15">
      <c r="A1117" s="206" t="s">
        <v>3118</v>
      </c>
      <c r="B1117" s="207" t="s">
        <v>3119</v>
      </c>
      <c r="C1117" s="206" t="s">
        <v>2916</v>
      </c>
      <c r="D1117" s="206" t="s">
        <v>680</v>
      </c>
      <c r="E1117" s="205" t="str">
        <f t="shared" si="17"/>
        <v>ライナーコーピング４００　部品セット　Ｔ－４</v>
      </c>
    </row>
    <row r="1118" spans="1:5" ht="12.75" customHeight="1" x14ac:dyDescent="0.15">
      <c r="A1118" s="206" t="s">
        <v>3120</v>
      </c>
      <c r="B1118" s="207" t="s">
        <v>3121</v>
      </c>
      <c r="C1118" s="206" t="s">
        <v>0</v>
      </c>
      <c r="D1118" s="206" t="s">
        <v>766</v>
      </c>
      <c r="E1118" s="205" t="str">
        <f t="shared" si="17"/>
        <v>ライナーコーピング４００　小口Ｂ　Ｔ－４</v>
      </c>
    </row>
    <row r="1119" spans="1:5" ht="12.75" customHeight="1" x14ac:dyDescent="0.15">
      <c r="A1119" s="206" t="s">
        <v>3122</v>
      </c>
      <c r="B1119" s="207" t="s">
        <v>3123</v>
      </c>
      <c r="C1119" s="206" t="s">
        <v>2530</v>
      </c>
      <c r="D1119" s="206" t="s">
        <v>751</v>
      </c>
      <c r="E1119" s="205" t="str">
        <f t="shared" si="17"/>
        <v>ライナーコーピング４５０　Ｔ－４</v>
      </c>
    </row>
    <row r="1120" spans="1:5" ht="12.75" customHeight="1" x14ac:dyDescent="0.15">
      <c r="A1120" s="206" t="s">
        <v>3124</v>
      </c>
      <c r="B1120" s="207" t="s">
        <v>3125</v>
      </c>
      <c r="C1120" s="206" t="s">
        <v>3113</v>
      </c>
      <c r="D1120" s="206" t="s">
        <v>766</v>
      </c>
      <c r="E1120" s="205" t="str">
        <f t="shared" si="17"/>
        <v>ライナーコーピング４５０　出隅　Ｔ－４</v>
      </c>
    </row>
    <row r="1121" spans="1:5" ht="12.75" customHeight="1" x14ac:dyDescent="0.15">
      <c r="A1121" s="206" t="s">
        <v>3126</v>
      </c>
      <c r="B1121" s="207" t="s">
        <v>3127</v>
      </c>
      <c r="C1121" s="206" t="s">
        <v>0</v>
      </c>
      <c r="D1121" s="206" t="s">
        <v>766</v>
      </c>
      <c r="E1121" s="205" t="str">
        <f t="shared" si="17"/>
        <v>ライナーコーピング４５０　小口Ａ　Ｔ－４</v>
      </c>
    </row>
    <row r="1122" spans="1:5" ht="12.75" customHeight="1" x14ac:dyDescent="0.15">
      <c r="A1122" s="206" t="s">
        <v>3128</v>
      </c>
      <c r="B1122" s="207" t="s">
        <v>3129</v>
      </c>
      <c r="C1122" s="206" t="s">
        <v>3113</v>
      </c>
      <c r="D1122" s="206" t="s">
        <v>766</v>
      </c>
      <c r="E1122" s="205" t="str">
        <f t="shared" si="17"/>
        <v>ライナーコーピング４５０　入隅　Ｔ－４</v>
      </c>
    </row>
    <row r="1123" spans="1:5" ht="12.75" customHeight="1" x14ac:dyDescent="0.15">
      <c r="A1123" s="206" t="s">
        <v>3130</v>
      </c>
      <c r="B1123" s="207" t="s">
        <v>3131</v>
      </c>
      <c r="C1123" s="206" t="s">
        <v>2916</v>
      </c>
      <c r="D1123" s="206" t="s">
        <v>680</v>
      </c>
      <c r="E1123" s="205" t="str">
        <f t="shared" si="17"/>
        <v>ライナーコーピング４５０　部品セット　Ｔ－４</v>
      </c>
    </row>
    <row r="1124" spans="1:5" ht="12.75" customHeight="1" x14ac:dyDescent="0.15">
      <c r="A1124" s="206" t="s">
        <v>3132</v>
      </c>
      <c r="B1124" s="207" t="s">
        <v>3133</v>
      </c>
      <c r="C1124" s="206" t="s">
        <v>0</v>
      </c>
      <c r="D1124" s="206" t="s">
        <v>766</v>
      </c>
      <c r="E1124" s="205" t="str">
        <f t="shared" si="17"/>
        <v>ライナーコーピング４５０　小口Ｂ　Ｔ－４</v>
      </c>
    </row>
    <row r="1125" spans="1:5" ht="12.75" customHeight="1" x14ac:dyDescent="0.15">
      <c r="A1125" s="206" t="s">
        <v>3134</v>
      </c>
      <c r="B1125" s="207" t="s">
        <v>3135</v>
      </c>
      <c r="C1125" s="206" t="s">
        <v>2530</v>
      </c>
      <c r="D1125" s="206" t="s">
        <v>751</v>
      </c>
      <c r="E1125" s="205" t="str">
        <f t="shared" si="17"/>
        <v>ライナーコーピング５００</v>
      </c>
    </row>
    <row r="1126" spans="1:5" ht="12.75" customHeight="1" x14ac:dyDescent="0.15">
      <c r="A1126" s="206" t="s">
        <v>3136</v>
      </c>
      <c r="B1126" s="207" t="s">
        <v>3137</v>
      </c>
      <c r="C1126" s="206" t="s">
        <v>2530</v>
      </c>
      <c r="D1126" s="206" t="s">
        <v>751</v>
      </c>
      <c r="E1126" s="205" t="str">
        <f t="shared" si="17"/>
        <v>ライナーコーピング５００　Ｔ－１１</v>
      </c>
    </row>
    <row r="1127" spans="1:5" ht="12.75" customHeight="1" x14ac:dyDescent="0.15">
      <c r="A1127" s="206" t="s">
        <v>3138</v>
      </c>
      <c r="B1127" s="207" t="s">
        <v>3139</v>
      </c>
      <c r="C1127" s="206" t="s">
        <v>2530</v>
      </c>
      <c r="D1127" s="206" t="s">
        <v>751</v>
      </c>
      <c r="E1127" s="205" t="str">
        <f t="shared" si="17"/>
        <v>ライナーコーピング５００　Ｔ－３</v>
      </c>
    </row>
    <row r="1128" spans="1:5" ht="12.75" customHeight="1" x14ac:dyDescent="0.15">
      <c r="A1128" s="206" t="s">
        <v>3140</v>
      </c>
      <c r="B1128" s="207" t="s">
        <v>3141</v>
      </c>
      <c r="C1128" s="206" t="s">
        <v>2530</v>
      </c>
      <c r="D1128" s="206" t="s">
        <v>751</v>
      </c>
      <c r="E1128" s="205" t="str">
        <f t="shared" si="17"/>
        <v>ライナーコーピング５００　Ｔ－４</v>
      </c>
    </row>
    <row r="1129" spans="1:5" ht="12.75" customHeight="1" x14ac:dyDescent="0.15">
      <c r="A1129" s="206" t="s">
        <v>3142</v>
      </c>
      <c r="B1129" s="207" t="s">
        <v>3143</v>
      </c>
      <c r="C1129" s="206" t="s">
        <v>3144</v>
      </c>
      <c r="D1129" s="206" t="s">
        <v>766</v>
      </c>
      <c r="E1129" s="205" t="str">
        <f t="shared" si="17"/>
        <v>ライナーコーピング５００　出隅</v>
      </c>
    </row>
    <row r="1130" spans="1:5" ht="12.75" customHeight="1" x14ac:dyDescent="0.15">
      <c r="A1130" s="206" t="s">
        <v>3145</v>
      </c>
      <c r="B1130" s="207" t="s">
        <v>3146</v>
      </c>
      <c r="C1130" s="206" t="s">
        <v>3144</v>
      </c>
      <c r="D1130" s="206" t="s">
        <v>766</v>
      </c>
      <c r="E1130" s="205" t="str">
        <f t="shared" si="17"/>
        <v>ライナーコーピング５００　出隅　Ｔ－１１</v>
      </c>
    </row>
    <row r="1131" spans="1:5" ht="12.75" customHeight="1" x14ac:dyDescent="0.15">
      <c r="A1131" s="206" t="s">
        <v>3147</v>
      </c>
      <c r="B1131" s="207" t="s">
        <v>3148</v>
      </c>
      <c r="C1131" s="206" t="s">
        <v>3144</v>
      </c>
      <c r="D1131" s="206" t="s">
        <v>766</v>
      </c>
      <c r="E1131" s="205" t="str">
        <f t="shared" si="17"/>
        <v>ライナーコーピング５００　出隅　Ｔ－４</v>
      </c>
    </row>
    <row r="1132" spans="1:5" ht="12.75" customHeight="1" x14ac:dyDescent="0.15">
      <c r="A1132" s="206" t="s">
        <v>3149</v>
      </c>
      <c r="B1132" s="207" t="s">
        <v>3150</v>
      </c>
      <c r="C1132" s="206" t="s">
        <v>3144</v>
      </c>
      <c r="D1132" s="206" t="s">
        <v>766</v>
      </c>
      <c r="E1132" s="205" t="str">
        <f t="shared" si="17"/>
        <v>ライナーコーピング５００　出入隅　Ｔ－３</v>
      </c>
    </row>
    <row r="1133" spans="1:5" ht="12.75" customHeight="1" x14ac:dyDescent="0.15">
      <c r="A1133" s="206" t="s">
        <v>3151</v>
      </c>
      <c r="B1133" s="207" t="s">
        <v>3152</v>
      </c>
      <c r="C1133" s="206" t="s">
        <v>0</v>
      </c>
      <c r="D1133" s="206" t="s">
        <v>766</v>
      </c>
      <c r="E1133" s="205" t="str">
        <f t="shared" si="17"/>
        <v>ライナーコーピング５００　小口Ａ</v>
      </c>
    </row>
    <row r="1134" spans="1:5" ht="12.75" customHeight="1" x14ac:dyDescent="0.15">
      <c r="A1134" s="206" t="s">
        <v>3153</v>
      </c>
      <c r="B1134" s="207" t="s">
        <v>3154</v>
      </c>
      <c r="C1134" s="206" t="s">
        <v>0</v>
      </c>
      <c r="D1134" s="206" t="s">
        <v>766</v>
      </c>
      <c r="E1134" s="205" t="str">
        <f t="shared" si="17"/>
        <v>ライナーコーピング５００　小口Ａ　Ｔ－１１</v>
      </c>
    </row>
    <row r="1135" spans="1:5" ht="12.75" customHeight="1" x14ac:dyDescent="0.15">
      <c r="A1135" s="206" t="s">
        <v>3155</v>
      </c>
      <c r="B1135" s="207" t="s">
        <v>3156</v>
      </c>
      <c r="C1135" s="206" t="s">
        <v>0</v>
      </c>
      <c r="D1135" s="206" t="s">
        <v>766</v>
      </c>
      <c r="E1135" s="205" t="str">
        <f t="shared" si="17"/>
        <v>ライナーコーピング５００　小口Ａ　Ｔ－４</v>
      </c>
    </row>
    <row r="1136" spans="1:5" ht="12.75" customHeight="1" x14ac:dyDescent="0.15">
      <c r="A1136" s="206" t="s">
        <v>3157</v>
      </c>
      <c r="B1136" s="207" t="s">
        <v>3158</v>
      </c>
      <c r="C1136" s="206" t="s">
        <v>0</v>
      </c>
      <c r="D1136" s="206" t="s">
        <v>766</v>
      </c>
      <c r="E1136" s="205" t="str">
        <f t="shared" si="17"/>
        <v>ライナーコーピング５００　小口ＡＢ　Ｔ－３</v>
      </c>
    </row>
    <row r="1137" spans="1:5" ht="12.75" customHeight="1" x14ac:dyDescent="0.15">
      <c r="A1137" s="206" t="s">
        <v>3159</v>
      </c>
      <c r="B1137" s="207" t="s">
        <v>3160</v>
      </c>
      <c r="C1137" s="206" t="s">
        <v>0</v>
      </c>
      <c r="D1137" s="206" t="s">
        <v>766</v>
      </c>
      <c r="E1137" s="205" t="str">
        <f t="shared" si="17"/>
        <v>ライナーコーピング５００　小口Ｂ</v>
      </c>
    </row>
    <row r="1138" spans="1:5" ht="12.75" customHeight="1" x14ac:dyDescent="0.15">
      <c r="A1138" s="206" t="s">
        <v>3161</v>
      </c>
      <c r="B1138" s="207" t="s">
        <v>3162</v>
      </c>
      <c r="C1138" s="206" t="s">
        <v>0</v>
      </c>
      <c r="D1138" s="206" t="s">
        <v>766</v>
      </c>
      <c r="E1138" s="205" t="str">
        <f t="shared" si="17"/>
        <v>ライナーコーピング５００　小口Ｂ　Ｔ－１１</v>
      </c>
    </row>
    <row r="1139" spans="1:5" ht="12.75" customHeight="1" x14ac:dyDescent="0.15">
      <c r="A1139" s="206" t="s">
        <v>3163</v>
      </c>
      <c r="B1139" s="207" t="s">
        <v>3164</v>
      </c>
      <c r="C1139" s="206" t="s">
        <v>0</v>
      </c>
      <c r="D1139" s="206" t="s">
        <v>766</v>
      </c>
      <c r="E1139" s="205" t="str">
        <f t="shared" si="17"/>
        <v>ライナーコーピング５００　小口Ｂ　Ｔ－４</v>
      </c>
    </row>
    <row r="1140" spans="1:5" ht="12.75" customHeight="1" x14ac:dyDescent="0.15">
      <c r="A1140" s="206" t="s">
        <v>3165</v>
      </c>
      <c r="B1140" s="207" t="s">
        <v>3166</v>
      </c>
      <c r="C1140" s="206" t="s">
        <v>3113</v>
      </c>
      <c r="D1140" s="206" t="s">
        <v>766</v>
      </c>
      <c r="E1140" s="205" t="str">
        <f t="shared" si="17"/>
        <v>ライナーコーピング５００　入隅</v>
      </c>
    </row>
    <row r="1141" spans="1:5" ht="12.75" customHeight="1" x14ac:dyDescent="0.15">
      <c r="A1141" s="206" t="s">
        <v>3167</v>
      </c>
      <c r="B1141" s="207" t="s">
        <v>3168</v>
      </c>
      <c r="C1141" s="206" t="s">
        <v>3113</v>
      </c>
      <c r="D1141" s="206" t="s">
        <v>766</v>
      </c>
      <c r="E1141" s="205" t="str">
        <f t="shared" si="17"/>
        <v>ライナーコーピング５００　入隅　Ｔ－１１</v>
      </c>
    </row>
    <row r="1142" spans="1:5" ht="12.75" customHeight="1" x14ac:dyDescent="0.15">
      <c r="A1142" s="206" t="s">
        <v>3169</v>
      </c>
      <c r="B1142" s="207" t="s">
        <v>3170</v>
      </c>
      <c r="C1142" s="206" t="s">
        <v>3113</v>
      </c>
      <c r="D1142" s="206" t="s">
        <v>766</v>
      </c>
      <c r="E1142" s="205" t="str">
        <f t="shared" si="17"/>
        <v>ライナーコーピング５００　入隅　Ｔ－４</v>
      </c>
    </row>
    <row r="1143" spans="1:5" ht="12.75" customHeight="1" x14ac:dyDescent="0.15">
      <c r="A1143" s="206" t="s">
        <v>3171</v>
      </c>
      <c r="B1143" s="207" t="s">
        <v>3172</v>
      </c>
      <c r="C1143" s="206" t="s">
        <v>3173</v>
      </c>
      <c r="D1143" s="206" t="s">
        <v>680</v>
      </c>
      <c r="E1143" s="205" t="str">
        <f t="shared" si="17"/>
        <v>ライナーコーピング５００　部品セット</v>
      </c>
    </row>
    <row r="1144" spans="1:5" ht="12.75" customHeight="1" x14ac:dyDescent="0.15">
      <c r="A1144" s="206" t="s">
        <v>3174</v>
      </c>
      <c r="B1144" s="207" t="s">
        <v>3175</v>
      </c>
      <c r="C1144" s="206" t="s">
        <v>3173</v>
      </c>
      <c r="D1144" s="206" t="s">
        <v>680</v>
      </c>
      <c r="E1144" s="205" t="str">
        <f t="shared" si="17"/>
        <v>ライナーコーピング５００　部品セット　Ｔ－１１</v>
      </c>
    </row>
    <row r="1145" spans="1:5" ht="12.75" customHeight="1" x14ac:dyDescent="0.15">
      <c r="A1145" s="206" t="s">
        <v>3176</v>
      </c>
      <c r="B1145" s="207" t="s">
        <v>3177</v>
      </c>
      <c r="C1145" s="206" t="s">
        <v>3173</v>
      </c>
      <c r="D1145" s="206" t="s">
        <v>680</v>
      </c>
      <c r="E1145" s="205" t="str">
        <f t="shared" si="17"/>
        <v>ライナーコーピング５００　部品セット　Ｔ－３</v>
      </c>
    </row>
    <row r="1146" spans="1:5" ht="12.75" customHeight="1" x14ac:dyDescent="0.15">
      <c r="A1146" s="206" t="s">
        <v>3178</v>
      </c>
      <c r="B1146" s="207" t="s">
        <v>3179</v>
      </c>
      <c r="C1146" s="206" t="s">
        <v>3173</v>
      </c>
      <c r="D1146" s="206" t="s">
        <v>680</v>
      </c>
      <c r="E1146" s="205" t="str">
        <f t="shared" si="17"/>
        <v>ライナーコーピング５００　部品セット　Ｔ－４</v>
      </c>
    </row>
    <row r="1147" spans="1:5" ht="12.75" customHeight="1" x14ac:dyDescent="0.15">
      <c r="A1147" s="206" t="s">
        <v>3180</v>
      </c>
      <c r="B1147" s="206" t="s">
        <v>3181</v>
      </c>
      <c r="C1147" s="206" t="s">
        <v>0</v>
      </c>
      <c r="D1147" s="206" t="s">
        <v>3182</v>
      </c>
      <c r="E1147" s="205" t="str">
        <f t="shared" si="17"/>
        <v>＃ゴムアス</v>
      </c>
    </row>
    <row r="1148" spans="1:5" ht="12.75" customHeight="1" x14ac:dyDescent="0.15">
      <c r="A1148" s="206" t="s">
        <v>3183</v>
      </c>
      <c r="B1148" s="206" t="s">
        <v>3184</v>
      </c>
      <c r="C1148" s="206" t="s">
        <v>2151</v>
      </c>
      <c r="D1148" s="206" t="s">
        <v>680</v>
      </c>
      <c r="E1148" s="205" t="str">
        <f t="shared" si="17"/>
        <v>＃サビ転換Ａプライマー</v>
      </c>
    </row>
    <row r="1149" spans="1:5" ht="12.75" customHeight="1" x14ac:dyDescent="0.15">
      <c r="A1149" s="206" t="s">
        <v>3185</v>
      </c>
      <c r="B1149" s="206" t="s">
        <v>3186</v>
      </c>
      <c r="C1149" s="206" t="s">
        <v>3187</v>
      </c>
      <c r="D1149" s="206" t="s">
        <v>633</v>
      </c>
      <c r="E1149" s="205" t="str">
        <f t="shared" si="17"/>
        <v>＃サビ転換Ａプライマー用希釈剤</v>
      </c>
    </row>
    <row r="1150" spans="1:5" ht="12.75" customHeight="1" x14ac:dyDescent="0.15">
      <c r="A1150" s="206" t="s">
        <v>3188</v>
      </c>
      <c r="B1150" s="206" t="s">
        <v>3189</v>
      </c>
      <c r="C1150" s="206" t="s">
        <v>3190</v>
      </c>
      <c r="D1150" s="206" t="s">
        <v>637</v>
      </c>
      <c r="E1150" s="205" t="str">
        <f t="shared" si="17"/>
        <v>＃シーリングテクスビス４×１６</v>
      </c>
    </row>
    <row r="1151" spans="1:5" ht="12.75" customHeight="1" x14ac:dyDescent="0.15">
      <c r="A1151" s="206" t="s">
        <v>3191</v>
      </c>
      <c r="B1151" s="206" t="s">
        <v>3192</v>
      </c>
      <c r="C1151" s="206" t="s">
        <v>3193</v>
      </c>
      <c r="D1151" s="206" t="s">
        <v>637</v>
      </c>
      <c r="E1151" s="205" t="str">
        <f t="shared" si="17"/>
        <v>＃シャークバーＧＦ　</v>
      </c>
    </row>
    <row r="1152" spans="1:5" ht="12.75" customHeight="1" x14ac:dyDescent="0.15">
      <c r="A1152" s="206" t="s">
        <v>3194</v>
      </c>
      <c r="B1152" s="206" t="s">
        <v>3195</v>
      </c>
      <c r="C1152" s="206" t="s">
        <v>3196</v>
      </c>
      <c r="D1152" s="206" t="s">
        <v>637</v>
      </c>
      <c r="E1152" s="205" t="str">
        <f t="shared" si="17"/>
        <v>＃シャークバーＳＦ　</v>
      </c>
    </row>
    <row r="1153" spans="1:5" ht="12.75" customHeight="1" x14ac:dyDescent="0.15">
      <c r="A1153" s="206" t="s">
        <v>3197</v>
      </c>
      <c r="B1153" s="206" t="s">
        <v>3198</v>
      </c>
      <c r="C1153" s="206" t="s">
        <v>0</v>
      </c>
      <c r="D1153" s="206" t="s">
        <v>687</v>
      </c>
      <c r="E1153" s="205" t="str">
        <f t="shared" si="17"/>
        <v>＃シャオンＱ４ＦＳ　比重３．０</v>
      </c>
    </row>
    <row r="1154" spans="1:5" ht="12.75" customHeight="1" x14ac:dyDescent="0.15">
      <c r="A1154" s="206" t="s">
        <v>3199</v>
      </c>
      <c r="B1154" s="206" t="s">
        <v>3200</v>
      </c>
      <c r="C1154" s="206" t="s">
        <v>0</v>
      </c>
      <c r="D1154" s="206" t="s">
        <v>687</v>
      </c>
      <c r="E1154" s="205" t="str">
        <f t="shared" si="17"/>
        <v>＃シャオンＱ４Ｓ　無印</v>
      </c>
    </row>
    <row r="1155" spans="1:5" ht="12.75" customHeight="1" x14ac:dyDescent="0.15">
      <c r="A1155" s="206" t="s">
        <v>3201</v>
      </c>
      <c r="B1155" s="206" t="s">
        <v>3202</v>
      </c>
      <c r="C1155" s="206" t="s">
        <v>0</v>
      </c>
      <c r="D1155" s="206" t="s">
        <v>687</v>
      </c>
      <c r="E1155" s="205" t="str">
        <f t="shared" ref="E1155:E1218" si="18">DBCS(B1155)</f>
        <v>＃シャオンＱ８ＦＳ　比重３．０</v>
      </c>
    </row>
    <row r="1156" spans="1:5" ht="12.75" customHeight="1" x14ac:dyDescent="0.15">
      <c r="A1156" s="206" t="s">
        <v>3203</v>
      </c>
      <c r="B1156" s="206" t="s">
        <v>3204</v>
      </c>
      <c r="C1156" s="206" t="s">
        <v>0</v>
      </c>
      <c r="D1156" s="206" t="s">
        <v>687</v>
      </c>
      <c r="E1156" s="205" t="str">
        <f t="shared" si="18"/>
        <v>＃シャオンＱ８Ｓ　無印</v>
      </c>
    </row>
    <row r="1157" spans="1:5" ht="12.75" customHeight="1" x14ac:dyDescent="0.15">
      <c r="A1157" s="206" t="s">
        <v>3205</v>
      </c>
      <c r="B1157" s="207" t="s">
        <v>3206</v>
      </c>
      <c r="C1157" s="207" t="s">
        <v>3207</v>
      </c>
      <c r="D1157" s="206" t="s">
        <v>646</v>
      </c>
      <c r="E1157" s="205" t="str">
        <f t="shared" si="18"/>
        <v>シングル　ＳＡ－４０１</v>
      </c>
    </row>
    <row r="1158" spans="1:5" ht="12.75" customHeight="1" x14ac:dyDescent="0.15">
      <c r="A1158" s="206" t="s">
        <v>3208</v>
      </c>
      <c r="B1158" s="207" t="s">
        <v>3209</v>
      </c>
      <c r="C1158" s="207" t="s">
        <v>3207</v>
      </c>
      <c r="D1158" s="206" t="s">
        <v>646</v>
      </c>
      <c r="E1158" s="205" t="str">
        <f t="shared" si="18"/>
        <v>シングル　ＳＡ－４０２</v>
      </c>
    </row>
    <row r="1159" spans="1:5" ht="12.75" customHeight="1" x14ac:dyDescent="0.15">
      <c r="A1159" s="206" t="s">
        <v>3210</v>
      </c>
      <c r="B1159" s="207" t="s">
        <v>3211</v>
      </c>
      <c r="C1159" s="207" t="s">
        <v>3207</v>
      </c>
      <c r="D1159" s="206" t="s">
        <v>646</v>
      </c>
      <c r="E1159" s="205" t="str">
        <f t="shared" si="18"/>
        <v>シングル　ＳＣ－５０１</v>
      </c>
    </row>
    <row r="1160" spans="1:5" ht="12.75" customHeight="1" x14ac:dyDescent="0.15">
      <c r="A1160" s="206" t="s">
        <v>3212</v>
      </c>
      <c r="B1160" s="207" t="s">
        <v>3213</v>
      </c>
      <c r="C1160" s="207" t="s">
        <v>3207</v>
      </c>
      <c r="D1160" s="206" t="s">
        <v>646</v>
      </c>
      <c r="E1160" s="205" t="str">
        <f t="shared" si="18"/>
        <v>シングル　ＳＣ－５０２</v>
      </c>
    </row>
    <row r="1161" spans="1:5" ht="12.75" customHeight="1" x14ac:dyDescent="0.15">
      <c r="A1161" s="206" t="s">
        <v>3214</v>
      </c>
      <c r="B1161" s="207" t="s">
        <v>3215</v>
      </c>
      <c r="C1161" s="207" t="s">
        <v>3207</v>
      </c>
      <c r="D1161" s="206" t="s">
        <v>646</v>
      </c>
      <c r="E1161" s="205" t="str">
        <f t="shared" si="18"/>
        <v>シングル　ＳＣ－５０５</v>
      </c>
    </row>
    <row r="1162" spans="1:5" ht="12.75" customHeight="1" x14ac:dyDescent="0.15">
      <c r="A1162" s="206" t="s">
        <v>3216</v>
      </c>
      <c r="B1162" s="207" t="s">
        <v>3217</v>
      </c>
      <c r="C1162" s="207" t="s">
        <v>3207</v>
      </c>
      <c r="D1162" s="206" t="s">
        <v>646</v>
      </c>
      <c r="E1162" s="205" t="str">
        <f t="shared" si="18"/>
        <v>シングル　ＳＣ－７０１</v>
      </c>
    </row>
    <row r="1163" spans="1:5" ht="12.75" customHeight="1" x14ac:dyDescent="0.15">
      <c r="A1163" s="206" t="s">
        <v>3218</v>
      </c>
      <c r="B1163" s="207" t="s">
        <v>3219</v>
      </c>
      <c r="C1163" s="207" t="s">
        <v>3207</v>
      </c>
      <c r="D1163" s="206" t="s">
        <v>646</v>
      </c>
      <c r="E1163" s="205" t="str">
        <f t="shared" si="18"/>
        <v>シングル　ＳＧ－６０１</v>
      </c>
    </row>
    <row r="1164" spans="1:5" ht="12.75" customHeight="1" x14ac:dyDescent="0.15">
      <c r="A1164" s="206" t="s">
        <v>3220</v>
      </c>
      <c r="B1164" s="207" t="s">
        <v>3221</v>
      </c>
      <c r="C1164" s="207" t="s">
        <v>3222</v>
      </c>
      <c r="D1164" s="206" t="s">
        <v>646</v>
      </c>
      <c r="E1164" s="205" t="str">
        <f t="shared" si="18"/>
        <v>シングルシャドー１５５</v>
      </c>
    </row>
    <row r="1165" spans="1:5" ht="12.75" customHeight="1" x14ac:dyDescent="0.15">
      <c r="A1165" s="206" t="s">
        <v>3223</v>
      </c>
      <c r="B1165" s="206" t="s">
        <v>3224</v>
      </c>
      <c r="C1165" s="206" t="s">
        <v>0</v>
      </c>
      <c r="D1165" s="206" t="s">
        <v>633</v>
      </c>
      <c r="E1165" s="205" t="str">
        <f t="shared" si="18"/>
        <v>＃シングルセメント９Ｌ（１０ｋｇ）</v>
      </c>
    </row>
    <row r="1166" spans="1:5" ht="12.75" customHeight="1" x14ac:dyDescent="0.15">
      <c r="A1166" s="206" t="s">
        <v>3225</v>
      </c>
      <c r="B1166" s="206" t="s">
        <v>3226</v>
      </c>
      <c r="C1166" s="206" t="s">
        <v>0</v>
      </c>
      <c r="D1166" s="206" t="s">
        <v>640</v>
      </c>
      <c r="E1166" s="205" t="str">
        <f t="shared" si="18"/>
        <v>＃スーパーブルーシートＬ</v>
      </c>
    </row>
    <row r="1167" spans="1:5" ht="12.75" customHeight="1" x14ac:dyDescent="0.15">
      <c r="A1167" s="206" t="s">
        <v>3227</v>
      </c>
      <c r="B1167" s="206" t="s">
        <v>3228</v>
      </c>
      <c r="C1167" s="206" t="s">
        <v>0</v>
      </c>
      <c r="D1167" s="206" t="s">
        <v>640</v>
      </c>
      <c r="E1167" s="205" t="str">
        <f t="shared" si="18"/>
        <v>＃スーパーブルーシートＷ　３</v>
      </c>
    </row>
    <row r="1168" spans="1:5" ht="12.75" customHeight="1" x14ac:dyDescent="0.15">
      <c r="A1168" s="206" t="s">
        <v>3229</v>
      </c>
      <c r="B1168" s="206" t="s">
        <v>3230</v>
      </c>
      <c r="C1168" s="206" t="s">
        <v>0</v>
      </c>
      <c r="D1168" s="206" t="s">
        <v>640</v>
      </c>
      <c r="E1168" s="205" t="str">
        <f t="shared" si="18"/>
        <v>＃スーパーブルーシートＷ　３（ＤＩＹ）</v>
      </c>
    </row>
    <row r="1169" spans="1:5" ht="12.75" customHeight="1" x14ac:dyDescent="0.15">
      <c r="A1169" s="206" t="s">
        <v>3231</v>
      </c>
      <c r="B1169" s="206" t="s">
        <v>3232</v>
      </c>
      <c r="C1169" s="206" t="s">
        <v>0</v>
      </c>
      <c r="D1169" s="206" t="s">
        <v>640</v>
      </c>
      <c r="E1169" s="205" t="str">
        <f t="shared" si="18"/>
        <v>＃スーパーブルーシートＷ　８</v>
      </c>
    </row>
    <row r="1170" spans="1:5" ht="12.75" customHeight="1" x14ac:dyDescent="0.15">
      <c r="A1170" s="206" t="s">
        <v>3233</v>
      </c>
      <c r="B1170" s="206" t="s">
        <v>3234</v>
      </c>
      <c r="C1170" s="206" t="s">
        <v>0</v>
      </c>
      <c r="D1170" s="206" t="s">
        <v>640</v>
      </c>
      <c r="E1170" s="205" t="str">
        <f t="shared" si="18"/>
        <v>＃スーパーブルーシートＷ　８（ＤＩＹ）</v>
      </c>
    </row>
    <row r="1171" spans="1:5" ht="12.75" customHeight="1" x14ac:dyDescent="0.15">
      <c r="A1171" s="206" t="s">
        <v>3235</v>
      </c>
      <c r="B1171" s="206" t="s">
        <v>3236</v>
      </c>
      <c r="C1171" s="206" t="s">
        <v>0</v>
      </c>
      <c r="D1171" s="206" t="s">
        <v>637</v>
      </c>
      <c r="E1171" s="205" t="str">
        <f t="shared" si="18"/>
        <v>＃スクラッチテープ１００</v>
      </c>
    </row>
    <row r="1172" spans="1:5" ht="12.75" customHeight="1" x14ac:dyDescent="0.15">
      <c r="A1172" s="206" t="s">
        <v>3237</v>
      </c>
      <c r="B1172" s="206" t="s">
        <v>3238</v>
      </c>
      <c r="C1172" s="206" t="s">
        <v>0</v>
      </c>
      <c r="D1172" s="206" t="s">
        <v>637</v>
      </c>
      <c r="E1172" s="205" t="str">
        <f t="shared" si="18"/>
        <v>＃スクラッチテープ２００</v>
      </c>
    </row>
    <row r="1173" spans="1:5" ht="12.75" customHeight="1" x14ac:dyDescent="0.15">
      <c r="A1173" s="206" t="s">
        <v>3239</v>
      </c>
      <c r="B1173" s="206" t="s">
        <v>3240</v>
      </c>
      <c r="C1173" s="206" t="s">
        <v>0</v>
      </c>
      <c r="D1173" s="206" t="s">
        <v>637</v>
      </c>
      <c r="E1173" s="205" t="str">
        <f t="shared" si="18"/>
        <v>＃スクラッチテープ５０</v>
      </c>
    </row>
    <row r="1174" spans="1:5" ht="12.75" customHeight="1" x14ac:dyDescent="0.15">
      <c r="A1174" s="206" t="s">
        <v>3241</v>
      </c>
      <c r="B1174" s="206" t="s">
        <v>3242</v>
      </c>
      <c r="C1174" s="206" t="s">
        <v>0</v>
      </c>
      <c r="D1174" s="206" t="s">
        <v>637</v>
      </c>
      <c r="E1174" s="205" t="str">
        <f t="shared" si="18"/>
        <v>＃スクラッチテープ７５</v>
      </c>
    </row>
    <row r="1175" spans="1:5" ht="12.75" customHeight="1" x14ac:dyDescent="0.15">
      <c r="A1175" s="206" t="s">
        <v>3243</v>
      </c>
      <c r="B1175" s="206" t="s">
        <v>3244</v>
      </c>
      <c r="C1175" s="206" t="s">
        <v>0</v>
      </c>
      <c r="D1175" s="206" t="s">
        <v>637</v>
      </c>
      <c r="E1175" s="205" t="str">
        <f t="shared" si="18"/>
        <v>＃スチールベース　Ｗ７００</v>
      </c>
    </row>
    <row r="1176" spans="1:5" ht="12.75" customHeight="1" x14ac:dyDescent="0.15">
      <c r="A1176" s="206" t="s">
        <v>3245</v>
      </c>
      <c r="B1176" s="206" t="s">
        <v>3246</v>
      </c>
      <c r="C1176" s="206" t="s">
        <v>3247</v>
      </c>
      <c r="D1176" s="206" t="s">
        <v>680</v>
      </c>
      <c r="E1176" s="205" t="str">
        <f t="shared" si="18"/>
        <v>ステップバインダーＨ　０．４ｋｇ</v>
      </c>
    </row>
    <row r="1177" spans="1:5" ht="12.75" customHeight="1" x14ac:dyDescent="0.15">
      <c r="A1177" s="206" t="s">
        <v>3248</v>
      </c>
      <c r="B1177" s="207" t="s">
        <v>3249</v>
      </c>
      <c r="C1177" s="207" t="s">
        <v>3250</v>
      </c>
      <c r="D1177" s="206" t="s">
        <v>646</v>
      </c>
      <c r="E1177" s="205" t="str">
        <f t="shared" si="18"/>
        <v>ステンレスケラバＬ８５　シルバー</v>
      </c>
    </row>
    <row r="1178" spans="1:5" ht="12.75" customHeight="1" x14ac:dyDescent="0.15">
      <c r="A1178" s="206" t="s">
        <v>3251</v>
      </c>
      <c r="B1178" s="207" t="s">
        <v>3252</v>
      </c>
      <c r="C1178" s="207" t="s">
        <v>3250</v>
      </c>
      <c r="D1178" s="206" t="s">
        <v>646</v>
      </c>
      <c r="E1178" s="205" t="str">
        <f t="shared" si="18"/>
        <v>ステンレスケラバＬ８５　黒</v>
      </c>
    </row>
    <row r="1179" spans="1:5" ht="12.75" customHeight="1" x14ac:dyDescent="0.15">
      <c r="A1179" s="206" t="s">
        <v>3253</v>
      </c>
      <c r="B1179" s="207" t="s">
        <v>3254</v>
      </c>
      <c r="C1179" s="207" t="s">
        <v>3250</v>
      </c>
      <c r="D1179" s="206" t="s">
        <v>646</v>
      </c>
      <c r="E1179" s="205" t="str">
        <f t="shared" si="18"/>
        <v>ステンレスケラバＬ８５　新茶</v>
      </c>
    </row>
    <row r="1180" spans="1:5" ht="12.75" customHeight="1" x14ac:dyDescent="0.15">
      <c r="A1180" s="206" t="s">
        <v>3255</v>
      </c>
      <c r="B1180" s="207" t="s">
        <v>3256</v>
      </c>
      <c r="C1180" s="207" t="s">
        <v>3257</v>
      </c>
      <c r="D1180" s="206" t="s">
        <v>637</v>
      </c>
      <c r="E1180" s="205" t="str">
        <f t="shared" si="18"/>
        <v>ステンレスケラバＬ　シルバー</v>
      </c>
    </row>
    <row r="1181" spans="1:5" ht="12.75" customHeight="1" x14ac:dyDescent="0.15">
      <c r="A1181" s="206" t="s">
        <v>3258</v>
      </c>
      <c r="B1181" s="207" t="s">
        <v>3259</v>
      </c>
      <c r="C1181" s="207" t="s">
        <v>3257</v>
      </c>
      <c r="D1181" s="206" t="s">
        <v>637</v>
      </c>
      <c r="E1181" s="205" t="str">
        <f t="shared" si="18"/>
        <v>ステンレスケラバＷ　シルバー</v>
      </c>
    </row>
    <row r="1182" spans="1:5" ht="12.75" customHeight="1" x14ac:dyDescent="0.15">
      <c r="A1182" s="206" t="s">
        <v>3260</v>
      </c>
      <c r="B1182" s="207" t="s">
        <v>3261</v>
      </c>
      <c r="C1182" s="207" t="s">
        <v>3257</v>
      </c>
      <c r="D1182" s="206" t="s">
        <v>637</v>
      </c>
      <c r="E1182" s="205" t="str">
        <f t="shared" si="18"/>
        <v>ステンレスケラバＷ　黒</v>
      </c>
    </row>
    <row r="1183" spans="1:5" ht="12.75" customHeight="1" x14ac:dyDescent="0.15">
      <c r="A1183" s="206" t="s">
        <v>3262</v>
      </c>
      <c r="B1183" s="207" t="s">
        <v>3263</v>
      </c>
      <c r="C1183" s="207" t="s">
        <v>3257</v>
      </c>
      <c r="D1183" s="206" t="s">
        <v>637</v>
      </c>
      <c r="E1183" s="205" t="str">
        <f t="shared" si="18"/>
        <v>ステンレスケラバＷ　新茶</v>
      </c>
    </row>
    <row r="1184" spans="1:5" ht="12.75" customHeight="1" x14ac:dyDescent="0.15">
      <c r="A1184" s="206" t="s">
        <v>3264</v>
      </c>
      <c r="B1184" s="207" t="s">
        <v>3265</v>
      </c>
      <c r="C1184" s="207" t="s">
        <v>3257</v>
      </c>
      <c r="D1184" s="206" t="s">
        <v>637</v>
      </c>
      <c r="E1184" s="205" t="str">
        <f t="shared" si="18"/>
        <v>ステンレスケラバ　シルバー</v>
      </c>
    </row>
    <row r="1185" spans="1:5" ht="12.75" customHeight="1" x14ac:dyDescent="0.15">
      <c r="A1185" s="206" t="s">
        <v>3266</v>
      </c>
      <c r="B1185" s="207" t="s">
        <v>3267</v>
      </c>
      <c r="C1185" s="207" t="s">
        <v>3257</v>
      </c>
      <c r="D1185" s="206" t="s">
        <v>637</v>
      </c>
      <c r="E1185" s="205" t="str">
        <f t="shared" si="18"/>
        <v>ステンレストップ　シルバー</v>
      </c>
    </row>
    <row r="1186" spans="1:5" ht="12.75" customHeight="1" x14ac:dyDescent="0.15">
      <c r="A1186" s="206" t="s">
        <v>3268</v>
      </c>
      <c r="B1186" s="207" t="s">
        <v>3269</v>
      </c>
      <c r="C1186" s="207" t="s">
        <v>3257</v>
      </c>
      <c r="D1186" s="206" t="s">
        <v>637</v>
      </c>
      <c r="E1186" s="205" t="str">
        <f t="shared" si="18"/>
        <v>ステンレスノキサキ　シルバー</v>
      </c>
    </row>
    <row r="1187" spans="1:5" ht="12.75" customHeight="1" x14ac:dyDescent="0.15">
      <c r="A1187" s="206" t="s">
        <v>3270</v>
      </c>
      <c r="B1187" s="207" t="s">
        <v>3271</v>
      </c>
      <c r="C1187" s="207" t="s">
        <v>3257</v>
      </c>
      <c r="D1187" s="206" t="s">
        <v>637</v>
      </c>
      <c r="E1187" s="205" t="str">
        <f t="shared" si="18"/>
        <v>ステンレスノキサキＪ　シルバー</v>
      </c>
    </row>
    <row r="1188" spans="1:5" ht="12.75" customHeight="1" x14ac:dyDescent="0.15">
      <c r="A1188" s="206" t="s">
        <v>3272</v>
      </c>
      <c r="B1188" s="207" t="s">
        <v>3273</v>
      </c>
      <c r="C1188" s="207" t="s">
        <v>3257</v>
      </c>
      <c r="D1188" s="206" t="s">
        <v>637</v>
      </c>
      <c r="E1188" s="205" t="str">
        <f t="shared" si="18"/>
        <v>ステンレスノキサキＪ　黒</v>
      </c>
    </row>
    <row r="1189" spans="1:5" ht="12.75" customHeight="1" x14ac:dyDescent="0.15">
      <c r="A1189" s="206" t="s">
        <v>3274</v>
      </c>
      <c r="B1189" s="207" t="s">
        <v>3275</v>
      </c>
      <c r="C1189" s="207" t="s">
        <v>3257</v>
      </c>
      <c r="D1189" s="206" t="s">
        <v>637</v>
      </c>
      <c r="E1189" s="205" t="str">
        <f t="shared" si="18"/>
        <v>ステンレスノキサキＪ　新茶</v>
      </c>
    </row>
    <row r="1190" spans="1:5" ht="12.75" customHeight="1" x14ac:dyDescent="0.15">
      <c r="A1190" s="206" t="s">
        <v>3276</v>
      </c>
      <c r="B1190" s="207" t="s">
        <v>3277</v>
      </c>
      <c r="C1190" s="207" t="s">
        <v>3257</v>
      </c>
      <c r="D1190" s="206" t="s">
        <v>637</v>
      </c>
      <c r="E1190" s="205" t="str">
        <f t="shared" si="18"/>
        <v>ステンレスノキサキＫ　シルバー</v>
      </c>
    </row>
    <row r="1191" spans="1:5" ht="12.75" customHeight="1" x14ac:dyDescent="0.15">
      <c r="A1191" s="206" t="s">
        <v>3278</v>
      </c>
      <c r="B1191" s="207" t="s">
        <v>3279</v>
      </c>
      <c r="C1191" s="207" t="s">
        <v>3257</v>
      </c>
      <c r="D1191" s="206" t="s">
        <v>637</v>
      </c>
      <c r="E1191" s="205" t="str">
        <f t="shared" si="18"/>
        <v>ステンレスノキサキＫ　黒</v>
      </c>
    </row>
    <row r="1192" spans="1:5" ht="12.75" customHeight="1" x14ac:dyDescent="0.15">
      <c r="A1192" s="206" t="s">
        <v>3280</v>
      </c>
      <c r="B1192" s="207" t="s">
        <v>3281</v>
      </c>
      <c r="C1192" s="207" t="s">
        <v>3257</v>
      </c>
      <c r="D1192" s="206" t="s">
        <v>637</v>
      </c>
      <c r="E1192" s="205" t="str">
        <f t="shared" si="18"/>
        <v>ステンレスノキサキＫ　新茶</v>
      </c>
    </row>
    <row r="1193" spans="1:5" ht="12.75" customHeight="1" x14ac:dyDescent="0.15">
      <c r="A1193" s="206" t="s">
        <v>3282</v>
      </c>
      <c r="B1193" s="207" t="s">
        <v>3283</v>
      </c>
      <c r="C1193" s="207" t="s">
        <v>3257</v>
      </c>
      <c r="D1193" s="206" t="s">
        <v>637</v>
      </c>
      <c r="E1193" s="205" t="str">
        <f t="shared" si="18"/>
        <v>ステンレスノキサキＬ　シルバー</v>
      </c>
    </row>
    <row r="1194" spans="1:5" ht="12.75" customHeight="1" x14ac:dyDescent="0.15">
      <c r="A1194" s="206" t="s">
        <v>3284</v>
      </c>
      <c r="B1194" s="207" t="s">
        <v>3285</v>
      </c>
      <c r="C1194" s="207" t="s">
        <v>3250</v>
      </c>
      <c r="D1194" s="206" t="s">
        <v>646</v>
      </c>
      <c r="E1194" s="205" t="str">
        <f t="shared" si="18"/>
        <v>ステンレスノキサキＬ６５　シルバー</v>
      </c>
    </row>
    <row r="1195" spans="1:5" ht="12.75" customHeight="1" x14ac:dyDescent="0.15">
      <c r="A1195" s="206" t="s">
        <v>3286</v>
      </c>
      <c r="B1195" s="207" t="s">
        <v>3287</v>
      </c>
      <c r="C1195" s="207" t="s">
        <v>3250</v>
      </c>
      <c r="D1195" s="206" t="s">
        <v>646</v>
      </c>
      <c r="E1195" s="205" t="str">
        <f t="shared" si="18"/>
        <v>ステンレスノキサキＬ６５　黒</v>
      </c>
    </row>
    <row r="1196" spans="1:5" ht="12.75" customHeight="1" x14ac:dyDescent="0.15">
      <c r="A1196" s="206" t="s">
        <v>3288</v>
      </c>
      <c r="B1196" s="207" t="s">
        <v>3289</v>
      </c>
      <c r="C1196" s="207" t="s">
        <v>3250</v>
      </c>
      <c r="D1196" s="206" t="s">
        <v>646</v>
      </c>
      <c r="E1196" s="205" t="str">
        <f t="shared" si="18"/>
        <v>ステンレスノキサキＬ６５　新茶</v>
      </c>
    </row>
    <row r="1197" spans="1:5" ht="12.75" customHeight="1" x14ac:dyDescent="0.15">
      <c r="A1197" s="206" t="s">
        <v>3290</v>
      </c>
      <c r="B1197" s="207" t="s">
        <v>3291</v>
      </c>
      <c r="C1197" s="206"/>
      <c r="D1197" s="206" t="s">
        <v>766</v>
      </c>
      <c r="E1197" s="205" t="str">
        <f t="shared" si="18"/>
        <v>ステンレスベーパスＧ</v>
      </c>
    </row>
    <row r="1198" spans="1:5" ht="12.75" customHeight="1" x14ac:dyDescent="0.15">
      <c r="A1198" s="206" t="s">
        <v>3292</v>
      </c>
      <c r="B1198" s="207" t="s">
        <v>3293</v>
      </c>
      <c r="C1198" s="206"/>
      <c r="D1198" s="206" t="s">
        <v>766</v>
      </c>
      <c r="E1198" s="205" t="str">
        <f t="shared" si="18"/>
        <v>ステンレスベーパスＧＷ</v>
      </c>
    </row>
    <row r="1199" spans="1:5" ht="12.75" customHeight="1" x14ac:dyDescent="0.15">
      <c r="A1199" s="206" t="s">
        <v>3294</v>
      </c>
      <c r="B1199" s="206" t="s">
        <v>3295</v>
      </c>
      <c r="C1199" s="206" t="s">
        <v>0</v>
      </c>
      <c r="D1199" s="206" t="s">
        <v>640</v>
      </c>
      <c r="E1199" s="205" t="str">
        <f t="shared" si="18"/>
        <v>＃ストライプパーク　</v>
      </c>
    </row>
    <row r="1200" spans="1:5" ht="12.75" customHeight="1" x14ac:dyDescent="0.15">
      <c r="A1200" s="206" t="s">
        <v>3296</v>
      </c>
      <c r="B1200" s="206" t="s">
        <v>3297</v>
      </c>
      <c r="C1200" s="206" t="s">
        <v>3298</v>
      </c>
      <c r="D1200" s="206" t="s">
        <v>640</v>
      </c>
      <c r="E1200" s="205" t="str">
        <f t="shared" si="18"/>
        <v>＃ストライプルーフィング（黒）</v>
      </c>
    </row>
    <row r="1201" spans="1:5" ht="12.75" customHeight="1" x14ac:dyDescent="0.15">
      <c r="A1201" s="206" t="s">
        <v>3299</v>
      </c>
      <c r="B1201" s="206" t="s">
        <v>3300</v>
      </c>
      <c r="C1201" s="206" t="s">
        <v>3301</v>
      </c>
      <c r="D1201" s="206" t="s">
        <v>637</v>
      </c>
      <c r="E1201" s="205" t="str">
        <f t="shared" si="18"/>
        <v>ソーラーステイアンカー１００</v>
      </c>
    </row>
    <row r="1202" spans="1:5" ht="12.75" customHeight="1" x14ac:dyDescent="0.15">
      <c r="A1202" s="206" t="s">
        <v>3302</v>
      </c>
      <c r="B1202" s="206" t="s">
        <v>3303</v>
      </c>
      <c r="C1202" s="206" t="s">
        <v>3301</v>
      </c>
      <c r="D1202" s="206" t="s">
        <v>637</v>
      </c>
      <c r="E1202" s="205" t="str">
        <f t="shared" si="18"/>
        <v>ソーラーステイアンカー５０</v>
      </c>
    </row>
    <row r="1203" spans="1:5" ht="12.75" customHeight="1" x14ac:dyDescent="0.15">
      <c r="A1203" s="206" t="s">
        <v>3304</v>
      </c>
      <c r="B1203" s="206" t="s">
        <v>3305</v>
      </c>
      <c r="C1203" s="206" t="s">
        <v>3301</v>
      </c>
      <c r="D1203" s="206" t="s">
        <v>637</v>
      </c>
      <c r="E1203" s="205" t="str">
        <f t="shared" si="18"/>
        <v>ソーラーステイアンカー７０</v>
      </c>
    </row>
    <row r="1204" spans="1:5" ht="12.75" customHeight="1" x14ac:dyDescent="0.15">
      <c r="A1204" s="206" t="s">
        <v>3306</v>
      </c>
      <c r="B1204" s="206" t="s">
        <v>3307</v>
      </c>
      <c r="C1204" s="206" t="s">
        <v>3301</v>
      </c>
      <c r="D1204" s="206" t="s">
        <v>637</v>
      </c>
      <c r="E1204" s="205" t="str">
        <f t="shared" si="18"/>
        <v>ソーラーステイアンカー８５</v>
      </c>
    </row>
    <row r="1205" spans="1:5" ht="12.75" customHeight="1" x14ac:dyDescent="0.15">
      <c r="A1205" s="206" t="s">
        <v>3308</v>
      </c>
      <c r="B1205" s="206" t="s">
        <v>3309</v>
      </c>
      <c r="C1205" s="206" t="s">
        <v>3310</v>
      </c>
      <c r="D1205" s="206" t="s">
        <v>680</v>
      </c>
      <c r="E1205" s="205" t="str">
        <f t="shared" si="18"/>
        <v>ソーラーステイステージセット</v>
      </c>
    </row>
    <row r="1206" spans="1:5" ht="12.75" customHeight="1" x14ac:dyDescent="0.15">
      <c r="A1206" s="206" t="s">
        <v>3311</v>
      </c>
      <c r="B1206" s="206" t="s">
        <v>3312</v>
      </c>
      <c r="C1206" s="206" t="s">
        <v>3313</v>
      </c>
      <c r="D1206" s="206" t="s">
        <v>736</v>
      </c>
      <c r="E1206" s="205" t="str">
        <f t="shared" si="18"/>
        <v>ソーラーステイスペーサー０１</v>
      </c>
    </row>
    <row r="1207" spans="1:5" ht="12.75" customHeight="1" x14ac:dyDescent="0.15">
      <c r="A1207" s="206" t="s">
        <v>3314</v>
      </c>
      <c r="B1207" s="206" t="s">
        <v>3315</v>
      </c>
      <c r="C1207" s="206" t="s">
        <v>3316</v>
      </c>
      <c r="D1207" s="206" t="s">
        <v>736</v>
      </c>
      <c r="E1207" s="205" t="str">
        <f t="shared" si="18"/>
        <v>ソーラーステイスペーサー０２</v>
      </c>
    </row>
    <row r="1208" spans="1:5" ht="12.75" customHeight="1" x14ac:dyDescent="0.15">
      <c r="A1208" s="206" t="s">
        <v>3317</v>
      </c>
      <c r="B1208" s="206" t="s">
        <v>3318</v>
      </c>
      <c r="C1208" s="206" t="s">
        <v>3313</v>
      </c>
      <c r="D1208" s="206" t="s">
        <v>736</v>
      </c>
      <c r="E1208" s="205" t="str">
        <f t="shared" si="18"/>
        <v>ソーラーステイスペーサー０４</v>
      </c>
    </row>
    <row r="1209" spans="1:5" ht="12.75" customHeight="1" x14ac:dyDescent="0.15">
      <c r="A1209" s="206" t="s">
        <v>3319</v>
      </c>
      <c r="B1209" s="206" t="s">
        <v>3320</v>
      </c>
      <c r="C1209" s="206" t="s">
        <v>3313</v>
      </c>
      <c r="D1209" s="206" t="s">
        <v>736</v>
      </c>
      <c r="E1209" s="205" t="str">
        <f t="shared" si="18"/>
        <v>ソーラーステイスペーサー１０</v>
      </c>
    </row>
    <row r="1210" spans="1:5" ht="12.75" customHeight="1" x14ac:dyDescent="0.15">
      <c r="A1210" s="206" t="s">
        <v>3321</v>
      </c>
      <c r="B1210" s="206" t="s">
        <v>3322</v>
      </c>
      <c r="C1210" s="206" t="s">
        <v>3323</v>
      </c>
      <c r="D1210" s="206" t="s">
        <v>736</v>
      </c>
      <c r="E1210" s="205" t="str">
        <f t="shared" si="18"/>
        <v>ソーラーステイスペーサー２８</v>
      </c>
    </row>
    <row r="1211" spans="1:5" ht="12.75" customHeight="1" x14ac:dyDescent="0.15">
      <c r="A1211" s="206" t="s">
        <v>3324</v>
      </c>
      <c r="B1211" s="206" t="s">
        <v>3325</v>
      </c>
      <c r="C1211" s="206" t="s">
        <v>3323</v>
      </c>
      <c r="D1211" s="206" t="s">
        <v>736</v>
      </c>
      <c r="E1211" s="205" t="str">
        <f t="shared" si="18"/>
        <v>ソーラーステイスペーサー３３</v>
      </c>
    </row>
    <row r="1212" spans="1:5" ht="12.75" customHeight="1" x14ac:dyDescent="0.15">
      <c r="A1212" s="206" t="s">
        <v>3326</v>
      </c>
      <c r="B1212" s="206" t="s">
        <v>3327</v>
      </c>
      <c r="C1212" s="206" t="s">
        <v>3323</v>
      </c>
      <c r="D1212" s="206" t="s">
        <v>736</v>
      </c>
      <c r="E1212" s="205" t="str">
        <f t="shared" si="18"/>
        <v>ソーラーステイスペーサー３８</v>
      </c>
    </row>
    <row r="1213" spans="1:5" ht="12.75" customHeight="1" x14ac:dyDescent="0.15">
      <c r="A1213" s="206" t="s">
        <v>3328</v>
      </c>
      <c r="B1213" s="206" t="s">
        <v>3329</v>
      </c>
      <c r="C1213" s="206" t="s">
        <v>3323</v>
      </c>
      <c r="D1213" s="206" t="s">
        <v>736</v>
      </c>
      <c r="E1213" s="205" t="str">
        <f t="shared" si="18"/>
        <v>ソーラーステイスペーサー４３</v>
      </c>
    </row>
    <row r="1214" spans="1:5" ht="12.75" customHeight="1" x14ac:dyDescent="0.15">
      <c r="A1214" s="206" t="s">
        <v>3330</v>
      </c>
      <c r="B1214" s="206" t="s">
        <v>3331</v>
      </c>
      <c r="C1214" s="206" t="s">
        <v>3323</v>
      </c>
      <c r="D1214" s="206" t="s">
        <v>736</v>
      </c>
      <c r="E1214" s="205" t="str">
        <f t="shared" si="18"/>
        <v>ソーラーステイスペーサー５３</v>
      </c>
    </row>
    <row r="1215" spans="1:5" ht="12.75" customHeight="1" x14ac:dyDescent="0.15">
      <c r="A1215" s="206" t="s">
        <v>3332</v>
      </c>
      <c r="B1215" s="206" t="s">
        <v>3333</v>
      </c>
      <c r="C1215" s="206" t="s">
        <v>3310</v>
      </c>
      <c r="D1215" s="206" t="s">
        <v>680</v>
      </c>
      <c r="E1215" s="205" t="str">
        <f t="shared" si="18"/>
        <v>ソーラーステイベースセット</v>
      </c>
    </row>
    <row r="1216" spans="1:5" ht="12.75" customHeight="1" x14ac:dyDescent="0.15">
      <c r="A1216" s="211" t="s">
        <v>3334</v>
      </c>
      <c r="B1216" s="211" t="s">
        <v>3335</v>
      </c>
      <c r="C1216" s="211" t="s">
        <v>3336</v>
      </c>
      <c r="D1216" s="211" t="s">
        <v>637</v>
      </c>
      <c r="E1216" s="205" t="str">
        <f t="shared" si="18"/>
        <v>ソーラーベース　</v>
      </c>
    </row>
    <row r="1217" spans="1:5" ht="12.75" customHeight="1" x14ac:dyDescent="0.15">
      <c r="A1217" s="206" t="s">
        <v>3337</v>
      </c>
      <c r="B1217" s="206" t="s">
        <v>3338</v>
      </c>
      <c r="C1217" s="206" t="s">
        <v>3339</v>
      </c>
      <c r="D1217" s="206" t="s">
        <v>637</v>
      </c>
      <c r="E1217" s="205" t="str">
        <f t="shared" si="18"/>
        <v>ソーラーベース　Ｗ７０</v>
      </c>
    </row>
    <row r="1218" spans="1:5" ht="12.75" customHeight="1" x14ac:dyDescent="0.15">
      <c r="A1218" s="206" t="s">
        <v>3340</v>
      </c>
      <c r="B1218" s="206" t="s">
        <v>3341</v>
      </c>
      <c r="C1218" s="206" t="s">
        <v>3342</v>
      </c>
      <c r="D1218" s="206" t="s">
        <v>637</v>
      </c>
      <c r="E1218" s="205" t="str">
        <f t="shared" si="18"/>
        <v>ソーラーベース　Ｗ７０用取付Ｌ</v>
      </c>
    </row>
    <row r="1219" spans="1:5" ht="12.75" customHeight="1" x14ac:dyDescent="0.15">
      <c r="A1219" s="206" t="s">
        <v>3343</v>
      </c>
      <c r="B1219" s="206" t="s">
        <v>3344</v>
      </c>
      <c r="C1219" s="206" t="s">
        <v>3345</v>
      </c>
      <c r="D1219" s="206" t="s">
        <v>637</v>
      </c>
      <c r="E1219" s="205" t="str">
        <f t="shared" ref="E1219:E1282" si="19">DBCS(B1219)</f>
        <v>ソーラーベースＳ　</v>
      </c>
    </row>
    <row r="1220" spans="1:5" ht="12.75" customHeight="1" x14ac:dyDescent="0.15">
      <c r="A1220" s="206" t="s">
        <v>3346</v>
      </c>
      <c r="B1220" s="206" t="s">
        <v>3347</v>
      </c>
      <c r="C1220" s="206" t="s">
        <v>3348</v>
      </c>
      <c r="D1220" s="206" t="s">
        <v>637</v>
      </c>
      <c r="E1220" s="205" t="str">
        <f t="shared" si="19"/>
        <v>ソーラーベースＶＴ　</v>
      </c>
    </row>
    <row r="1221" spans="1:5" ht="12.75" customHeight="1" x14ac:dyDescent="0.15">
      <c r="A1221" s="206" t="s">
        <v>3349</v>
      </c>
      <c r="B1221" s="206" t="s">
        <v>3350</v>
      </c>
      <c r="C1221" s="206" t="s">
        <v>0</v>
      </c>
      <c r="D1221" s="206" t="s">
        <v>640</v>
      </c>
      <c r="E1221" s="205" t="str">
        <f t="shared" si="19"/>
        <v>＃ダブルベスト３００</v>
      </c>
    </row>
    <row r="1222" spans="1:5" ht="12.75" customHeight="1" x14ac:dyDescent="0.15">
      <c r="A1222" s="206" t="s">
        <v>3351</v>
      </c>
      <c r="B1222" s="206" t="s">
        <v>3352</v>
      </c>
      <c r="C1222" s="206" t="s">
        <v>0</v>
      </c>
      <c r="D1222" s="206" t="s">
        <v>640</v>
      </c>
      <c r="E1222" s="205" t="str">
        <f t="shared" si="19"/>
        <v>＃ダンガード</v>
      </c>
    </row>
    <row r="1223" spans="1:5" ht="12.75" customHeight="1" x14ac:dyDescent="0.15">
      <c r="A1223" s="206" t="s">
        <v>3353</v>
      </c>
      <c r="B1223" s="207" t="s">
        <v>3354</v>
      </c>
      <c r="C1223" s="207" t="s">
        <v>3355</v>
      </c>
      <c r="D1223" s="206" t="s">
        <v>637</v>
      </c>
      <c r="E1223" s="205" t="str">
        <f t="shared" si="19"/>
        <v>ツバ１００　ＤＩＰＳドレンたて１００</v>
      </c>
    </row>
    <row r="1224" spans="1:5" ht="12.75" customHeight="1" x14ac:dyDescent="0.15">
      <c r="A1224" s="206" t="s">
        <v>3356</v>
      </c>
      <c r="B1224" s="207" t="s">
        <v>3357</v>
      </c>
      <c r="C1224" s="207" t="s">
        <v>3358</v>
      </c>
      <c r="D1224" s="206" t="s">
        <v>637</v>
      </c>
      <c r="E1224" s="205" t="str">
        <f t="shared" si="19"/>
        <v>ツバ１００　ＤＩＰＳドレンたて１２５</v>
      </c>
    </row>
    <row r="1225" spans="1:5" ht="12.75" customHeight="1" x14ac:dyDescent="0.15">
      <c r="A1225" s="206" t="s">
        <v>3359</v>
      </c>
      <c r="B1225" s="207" t="s">
        <v>3360</v>
      </c>
      <c r="C1225" s="207" t="s">
        <v>3361</v>
      </c>
      <c r="D1225" s="206" t="s">
        <v>637</v>
      </c>
      <c r="E1225" s="205" t="str">
        <f t="shared" si="19"/>
        <v>ツバ１００　ＤＩＰＳドレンたて１５０</v>
      </c>
    </row>
    <row r="1226" spans="1:5" ht="12.75" customHeight="1" x14ac:dyDescent="0.15">
      <c r="A1226" s="206" t="s">
        <v>3362</v>
      </c>
      <c r="B1226" s="207" t="s">
        <v>3363</v>
      </c>
      <c r="C1226" s="207" t="s">
        <v>3364</v>
      </c>
      <c r="D1226" s="206" t="s">
        <v>637</v>
      </c>
      <c r="E1226" s="205" t="str">
        <f t="shared" si="19"/>
        <v>ツバ１００　ＤＩＰＳドレンたて２００</v>
      </c>
    </row>
    <row r="1227" spans="1:5" ht="12.75" customHeight="1" x14ac:dyDescent="0.15">
      <c r="A1227" s="206" t="s">
        <v>3365</v>
      </c>
      <c r="B1227" s="207" t="s">
        <v>3366</v>
      </c>
      <c r="C1227" s="207" t="s">
        <v>3367</v>
      </c>
      <c r="D1227" s="206" t="s">
        <v>637</v>
      </c>
      <c r="E1227" s="205" t="str">
        <f t="shared" si="19"/>
        <v>ツバ１００　ＤＩＰＳドレンたて７５</v>
      </c>
    </row>
    <row r="1228" spans="1:5" ht="12.75" customHeight="1" x14ac:dyDescent="0.15">
      <c r="A1228" s="206" t="s">
        <v>3368</v>
      </c>
      <c r="B1228" s="207" t="s">
        <v>3369</v>
      </c>
      <c r="C1228" s="207" t="s">
        <v>3370</v>
      </c>
      <c r="D1228" s="206" t="s">
        <v>637</v>
      </c>
      <c r="E1228" s="205" t="str">
        <f t="shared" si="19"/>
        <v>ツバ１００　ＤＩＰＳドレン横１００</v>
      </c>
    </row>
    <row r="1229" spans="1:5" ht="12.75" customHeight="1" x14ac:dyDescent="0.15">
      <c r="A1229" s="206" t="s">
        <v>3371</v>
      </c>
      <c r="B1229" s="207" t="s">
        <v>3372</v>
      </c>
      <c r="C1229" s="207" t="s">
        <v>3373</v>
      </c>
      <c r="D1229" s="206" t="s">
        <v>637</v>
      </c>
      <c r="E1229" s="205" t="str">
        <f t="shared" si="19"/>
        <v>ツバ１００　ＤＩＰＳドレン横１２５</v>
      </c>
    </row>
    <row r="1230" spans="1:5" ht="12.75" customHeight="1" x14ac:dyDescent="0.15">
      <c r="A1230" s="206" t="s">
        <v>3374</v>
      </c>
      <c r="B1230" s="207" t="s">
        <v>3375</v>
      </c>
      <c r="C1230" s="207" t="s">
        <v>3376</v>
      </c>
      <c r="D1230" s="206" t="s">
        <v>637</v>
      </c>
      <c r="E1230" s="205" t="str">
        <f t="shared" si="19"/>
        <v>ツバ１００　ＤＩＰＳドレン横１５０</v>
      </c>
    </row>
    <row r="1231" spans="1:5" ht="12.75" customHeight="1" x14ac:dyDescent="0.15">
      <c r="A1231" s="206" t="s">
        <v>3377</v>
      </c>
      <c r="B1231" s="207" t="s">
        <v>3378</v>
      </c>
      <c r="C1231" s="207" t="s">
        <v>3379</v>
      </c>
      <c r="D1231" s="206" t="s">
        <v>637</v>
      </c>
      <c r="E1231" s="205" t="str">
        <f t="shared" si="19"/>
        <v>ツバ１００　ＤＩＰＳドレン横２００</v>
      </c>
    </row>
    <row r="1232" spans="1:5" ht="12.75" customHeight="1" x14ac:dyDescent="0.15">
      <c r="A1232" s="206" t="s">
        <v>3380</v>
      </c>
      <c r="B1232" s="207" t="s">
        <v>3381</v>
      </c>
      <c r="C1232" s="207" t="s">
        <v>3382</v>
      </c>
      <c r="D1232" s="206" t="s">
        <v>637</v>
      </c>
      <c r="E1232" s="205" t="str">
        <f t="shared" si="19"/>
        <v>ツバ１００　ＤＩＰＳドレン横７５</v>
      </c>
    </row>
    <row r="1233" spans="1:5" ht="12.75" customHeight="1" x14ac:dyDescent="0.15">
      <c r="A1233" s="206" t="s">
        <v>3383</v>
      </c>
      <c r="B1233" s="207" t="s">
        <v>3384</v>
      </c>
      <c r="C1233" s="207" t="s">
        <v>3385</v>
      </c>
      <c r="D1233" s="206" t="s">
        <v>637</v>
      </c>
      <c r="E1233" s="205" t="str">
        <f t="shared" si="19"/>
        <v>ツバ５０　ＤＩＰＳドレンたて１００</v>
      </c>
    </row>
    <row r="1234" spans="1:5" ht="12.75" customHeight="1" x14ac:dyDescent="0.15">
      <c r="A1234" s="206" t="s">
        <v>3386</v>
      </c>
      <c r="B1234" s="207" t="s">
        <v>3387</v>
      </c>
      <c r="C1234" s="207" t="s">
        <v>3388</v>
      </c>
      <c r="D1234" s="206" t="s">
        <v>637</v>
      </c>
      <c r="E1234" s="205" t="str">
        <f t="shared" si="19"/>
        <v>ツバ５０　ＤＩＰＳドレンたて１２５</v>
      </c>
    </row>
    <row r="1235" spans="1:5" ht="12.75" customHeight="1" x14ac:dyDescent="0.15">
      <c r="A1235" s="206" t="s">
        <v>3389</v>
      </c>
      <c r="B1235" s="207" t="s">
        <v>3390</v>
      </c>
      <c r="C1235" s="207" t="s">
        <v>3391</v>
      </c>
      <c r="D1235" s="206" t="s">
        <v>637</v>
      </c>
      <c r="E1235" s="205" t="str">
        <f t="shared" si="19"/>
        <v>ツバ５０　ＤＩＰＳドレンたて１５０</v>
      </c>
    </row>
    <row r="1236" spans="1:5" ht="12.75" customHeight="1" x14ac:dyDescent="0.15">
      <c r="A1236" s="206" t="s">
        <v>3392</v>
      </c>
      <c r="B1236" s="207" t="s">
        <v>3393</v>
      </c>
      <c r="C1236" s="207" t="s">
        <v>3394</v>
      </c>
      <c r="D1236" s="206" t="s">
        <v>637</v>
      </c>
      <c r="E1236" s="205" t="str">
        <f t="shared" si="19"/>
        <v>ツバ５０　ＤＩＰＳドレンたて７５</v>
      </c>
    </row>
    <row r="1237" spans="1:5" ht="12.75" customHeight="1" x14ac:dyDescent="0.15">
      <c r="A1237" s="206" t="s">
        <v>3395</v>
      </c>
      <c r="B1237" s="207" t="s">
        <v>3396</v>
      </c>
      <c r="C1237" s="207" t="s">
        <v>3397</v>
      </c>
      <c r="D1237" s="206" t="s">
        <v>637</v>
      </c>
      <c r="E1237" s="205" t="str">
        <f t="shared" si="19"/>
        <v>ツバ５０　ＤＩＰＳドレン横１００</v>
      </c>
    </row>
    <row r="1238" spans="1:5" ht="12.75" customHeight="1" x14ac:dyDescent="0.15">
      <c r="A1238" s="206" t="s">
        <v>3398</v>
      </c>
      <c r="B1238" s="207" t="s">
        <v>3399</v>
      </c>
      <c r="C1238" s="207" t="s">
        <v>3400</v>
      </c>
      <c r="D1238" s="206" t="s">
        <v>637</v>
      </c>
      <c r="E1238" s="205" t="str">
        <f t="shared" si="19"/>
        <v>ツバ５０　ＤＩＰＳドレン横１２５</v>
      </c>
    </row>
    <row r="1239" spans="1:5" ht="12.75" customHeight="1" x14ac:dyDescent="0.15">
      <c r="A1239" s="206" t="s">
        <v>3401</v>
      </c>
      <c r="B1239" s="207" t="s">
        <v>3402</v>
      </c>
      <c r="C1239" s="207" t="s">
        <v>3403</v>
      </c>
      <c r="D1239" s="206" t="s">
        <v>637</v>
      </c>
      <c r="E1239" s="205" t="str">
        <f t="shared" si="19"/>
        <v>ツバ５０　ＤＩＰＳドレン横１５０</v>
      </c>
    </row>
    <row r="1240" spans="1:5" ht="12.75" customHeight="1" x14ac:dyDescent="0.15">
      <c r="A1240" s="206" t="s">
        <v>3404</v>
      </c>
      <c r="B1240" s="207" t="s">
        <v>3405</v>
      </c>
      <c r="C1240" s="207" t="s">
        <v>3406</v>
      </c>
      <c r="D1240" s="206" t="s">
        <v>637</v>
      </c>
      <c r="E1240" s="205" t="str">
        <f t="shared" si="19"/>
        <v>ツバ５０　ＤＩＰＳドレン横７５</v>
      </c>
    </row>
    <row r="1241" spans="1:5" ht="12.75" customHeight="1" x14ac:dyDescent="0.15">
      <c r="A1241" s="206" t="s">
        <v>3407</v>
      </c>
      <c r="B1241" s="206" t="s">
        <v>3408</v>
      </c>
      <c r="C1241" s="206" t="s">
        <v>3409</v>
      </c>
      <c r="D1241" s="206" t="s">
        <v>637</v>
      </c>
      <c r="E1241" s="205" t="str">
        <f t="shared" si="19"/>
        <v>＃テーパーフォーム　Ｌ２５</v>
      </c>
    </row>
    <row r="1242" spans="1:5" ht="12.75" customHeight="1" x14ac:dyDescent="0.15">
      <c r="A1242" s="206" t="s">
        <v>3410</v>
      </c>
      <c r="B1242" s="206" t="s">
        <v>3411</v>
      </c>
      <c r="C1242" s="206" t="s">
        <v>3412</v>
      </c>
      <c r="D1242" s="206" t="s">
        <v>637</v>
      </c>
      <c r="E1242" s="205" t="str">
        <f t="shared" si="19"/>
        <v>＃テーパーフォーム　Ｌ３０</v>
      </c>
    </row>
    <row r="1243" spans="1:5" ht="12.75" customHeight="1" x14ac:dyDescent="0.15">
      <c r="A1243" s="206" t="s">
        <v>3413</v>
      </c>
      <c r="B1243" s="206" t="s">
        <v>3414</v>
      </c>
      <c r="C1243" s="206" t="s">
        <v>3415</v>
      </c>
      <c r="D1243" s="206" t="s">
        <v>637</v>
      </c>
      <c r="E1243" s="205" t="str">
        <f t="shared" si="19"/>
        <v>＃テーパーフォーム　Ｌ３５</v>
      </c>
    </row>
    <row r="1244" spans="1:5" ht="12.75" customHeight="1" x14ac:dyDescent="0.15">
      <c r="A1244" s="206" t="s">
        <v>3416</v>
      </c>
      <c r="B1244" s="206" t="s">
        <v>3417</v>
      </c>
      <c r="C1244" s="206" t="s">
        <v>3418</v>
      </c>
      <c r="D1244" s="206" t="s">
        <v>637</v>
      </c>
      <c r="E1244" s="205" t="str">
        <f t="shared" si="19"/>
        <v>＃テーパーフォーム　Ｌ４０</v>
      </c>
    </row>
    <row r="1245" spans="1:5" ht="12.75" customHeight="1" x14ac:dyDescent="0.15">
      <c r="A1245" s="206" t="s">
        <v>3419</v>
      </c>
      <c r="B1245" s="206" t="s">
        <v>3420</v>
      </c>
      <c r="C1245" s="206" t="s">
        <v>3421</v>
      </c>
      <c r="D1245" s="206" t="s">
        <v>637</v>
      </c>
      <c r="E1245" s="205" t="str">
        <f t="shared" si="19"/>
        <v>＃テーパーフォーム　Ｌ５０</v>
      </c>
    </row>
    <row r="1246" spans="1:5" ht="12.75" customHeight="1" x14ac:dyDescent="0.15">
      <c r="A1246" s="206" t="s">
        <v>3422</v>
      </c>
      <c r="B1246" s="206" t="s">
        <v>3423</v>
      </c>
      <c r="C1246" s="206" t="s">
        <v>3424</v>
      </c>
      <c r="D1246" s="206" t="s">
        <v>637</v>
      </c>
      <c r="E1246" s="205" t="str">
        <f t="shared" si="19"/>
        <v>＃テーパーフォーム　Ｓ２５</v>
      </c>
    </row>
    <row r="1247" spans="1:5" ht="12.75" customHeight="1" x14ac:dyDescent="0.15">
      <c r="A1247" s="206" t="s">
        <v>3425</v>
      </c>
      <c r="B1247" s="206" t="s">
        <v>3426</v>
      </c>
      <c r="C1247" s="206" t="s">
        <v>3427</v>
      </c>
      <c r="D1247" s="206" t="s">
        <v>637</v>
      </c>
      <c r="E1247" s="205" t="str">
        <f t="shared" si="19"/>
        <v>＃テーパーフォーム　Ｓ３０</v>
      </c>
    </row>
    <row r="1248" spans="1:5" ht="12.75" customHeight="1" x14ac:dyDescent="0.15">
      <c r="A1248" s="206" t="s">
        <v>3428</v>
      </c>
      <c r="B1248" s="206" t="s">
        <v>3429</v>
      </c>
      <c r="C1248" s="206" t="s">
        <v>3430</v>
      </c>
      <c r="D1248" s="206" t="s">
        <v>637</v>
      </c>
      <c r="E1248" s="205" t="str">
        <f t="shared" si="19"/>
        <v>＃テーパーフォーム　Ｓ３５</v>
      </c>
    </row>
    <row r="1249" spans="1:5" ht="12.75" customHeight="1" x14ac:dyDescent="0.15">
      <c r="A1249" s="206" t="s">
        <v>3431</v>
      </c>
      <c r="B1249" s="206" t="s">
        <v>3432</v>
      </c>
      <c r="C1249" s="206" t="s">
        <v>3433</v>
      </c>
      <c r="D1249" s="206" t="s">
        <v>637</v>
      </c>
      <c r="E1249" s="205" t="str">
        <f t="shared" si="19"/>
        <v>＃テーパーフォーム　Ｓ４０</v>
      </c>
    </row>
    <row r="1250" spans="1:5" ht="12.75" customHeight="1" x14ac:dyDescent="0.15">
      <c r="A1250" s="206" t="s">
        <v>3434</v>
      </c>
      <c r="B1250" s="206" t="s">
        <v>3435</v>
      </c>
      <c r="C1250" s="206" t="s">
        <v>3436</v>
      </c>
      <c r="D1250" s="206" t="s">
        <v>637</v>
      </c>
      <c r="E1250" s="205" t="str">
        <f t="shared" si="19"/>
        <v>＃テーパーフォーム　Ｓ５０</v>
      </c>
    </row>
    <row r="1251" spans="1:5" ht="12.75" customHeight="1" x14ac:dyDescent="0.15">
      <c r="A1251" s="206" t="s">
        <v>3437</v>
      </c>
      <c r="B1251" s="206" t="s">
        <v>3438</v>
      </c>
      <c r="C1251" s="206" t="s">
        <v>3439</v>
      </c>
      <c r="D1251" s="206" t="s">
        <v>637</v>
      </c>
      <c r="E1251" s="205" t="str">
        <f t="shared" si="19"/>
        <v>＃テーパーフォーム　ＵＲ５０</v>
      </c>
    </row>
    <row r="1252" spans="1:5" ht="12.75" customHeight="1" x14ac:dyDescent="0.15">
      <c r="A1252" s="206" t="s">
        <v>3440</v>
      </c>
      <c r="B1252" s="206" t="s">
        <v>3441</v>
      </c>
      <c r="C1252" s="206" t="s">
        <v>3442</v>
      </c>
      <c r="D1252" s="206" t="s">
        <v>637</v>
      </c>
      <c r="E1252" s="205" t="str">
        <f t="shared" si="19"/>
        <v>＃テーパーフォーム　ＵＲ６０</v>
      </c>
    </row>
    <row r="1253" spans="1:5" ht="12.75" customHeight="1" x14ac:dyDescent="0.15">
      <c r="A1253" s="206" t="s">
        <v>3443</v>
      </c>
      <c r="B1253" s="206" t="s">
        <v>3444</v>
      </c>
      <c r="C1253" s="206" t="s">
        <v>3445</v>
      </c>
      <c r="D1253" s="206" t="s">
        <v>751</v>
      </c>
      <c r="E1253" s="205" t="str">
        <f t="shared" si="19"/>
        <v>＃テーパープレートＫ２５</v>
      </c>
    </row>
    <row r="1254" spans="1:5" ht="12.75" customHeight="1" x14ac:dyDescent="0.15">
      <c r="A1254" s="206" t="s">
        <v>3446</v>
      </c>
      <c r="B1254" s="206" t="s">
        <v>3447</v>
      </c>
      <c r="C1254" s="206" t="s">
        <v>3445</v>
      </c>
      <c r="D1254" s="206" t="s">
        <v>751</v>
      </c>
      <c r="E1254" s="205" t="str">
        <f t="shared" si="19"/>
        <v>＃テーパープレートＫ３０</v>
      </c>
    </row>
    <row r="1255" spans="1:5" ht="12.75" customHeight="1" x14ac:dyDescent="0.15">
      <c r="A1255" s="206" t="s">
        <v>3448</v>
      </c>
      <c r="B1255" s="206" t="s">
        <v>3449</v>
      </c>
      <c r="C1255" s="206" t="s">
        <v>3445</v>
      </c>
      <c r="D1255" s="206" t="s">
        <v>751</v>
      </c>
      <c r="E1255" s="205" t="str">
        <f t="shared" si="19"/>
        <v>＃テーパープレートＫ３５</v>
      </c>
    </row>
    <row r="1256" spans="1:5" ht="12.75" customHeight="1" x14ac:dyDescent="0.15">
      <c r="A1256" s="206" t="s">
        <v>3450</v>
      </c>
      <c r="B1256" s="206" t="s">
        <v>3451</v>
      </c>
      <c r="C1256" s="206" t="s">
        <v>3445</v>
      </c>
      <c r="D1256" s="206" t="s">
        <v>751</v>
      </c>
      <c r="E1256" s="205" t="str">
        <f t="shared" si="19"/>
        <v>＃テーパープレートＫ４０</v>
      </c>
    </row>
    <row r="1257" spans="1:5" ht="12.75" customHeight="1" x14ac:dyDescent="0.15">
      <c r="A1257" s="206" t="s">
        <v>3452</v>
      </c>
      <c r="B1257" s="206" t="s">
        <v>3453</v>
      </c>
      <c r="C1257" s="206" t="s">
        <v>3445</v>
      </c>
      <c r="D1257" s="206" t="s">
        <v>751</v>
      </c>
      <c r="E1257" s="205" t="str">
        <f t="shared" si="19"/>
        <v>＃テーパープレートＫ５０</v>
      </c>
    </row>
    <row r="1258" spans="1:5" ht="12.75" customHeight="1" x14ac:dyDescent="0.15">
      <c r="A1258" s="206" t="s">
        <v>3454</v>
      </c>
      <c r="B1258" s="206" t="s">
        <v>3455</v>
      </c>
      <c r="C1258" s="206" t="s">
        <v>3456</v>
      </c>
      <c r="D1258" s="206" t="s">
        <v>751</v>
      </c>
      <c r="E1258" s="205" t="str">
        <f t="shared" si="19"/>
        <v>＃テーパープレートＳ２５</v>
      </c>
    </row>
    <row r="1259" spans="1:5" ht="12.75" customHeight="1" x14ac:dyDescent="0.15">
      <c r="A1259" s="206" t="s">
        <v>3457</v>
      </c>
      <c r="B1259" s="206" t="s">
        <v>3458</v>
      </c>
      <c r="C1259" s="206" t="s">
        <v>3456</v>
      </c>
      <c r="D1259" s="206" t="s">
        <v>751</v>
      </c>
      <c r="E1259" s="205" t="str">
        <f t="shared" si="19"/>
        <v>＃テーパープレートＳ３０</v>
      </c>
    </row>
    <row r="1260" spans="1:5" ht="12.75" customHeight="1" x14ac:dyDescent="0.15">
      <c r="A1260" s="206" t="s">
        <v>3459</v>
      </c>
      <c r="B1260" s="206" t="s">
        <v>3460</v>
      </c>
      <c r="C1260" s="206" t="s">
        <v>3456</v>
      </c>
      <c r="D1260" s="206" t="s">
        <v>751</v>
      </c>
      <c r="E1260" s="205" t="str">
        <f t="shared" si="19"/>
        <v>＃テーパープレートＳ３５</v>
      </c>
    </row>
    <row r="1261" spans="1:5" ht="12.75" customHeight="1" x14ac:dyDescent="0.15">
      <c r="A1261" s="206" t="s">
        <v>3461</v>
      </c>
      <c r="B1261" s="206" t="s">
        <v>3462</v>
      </c>
      <c r="C1261" s="206" t="s">
        <v>3456</v>
      </c>
      <c r="D1261" s="206" t="s">
        <v>751</v>
      </c>
      <c r="E1261" s="205" t="str">
        <f t="shared" si="19"/>
        <v>＃テーパープレートＳ４０</v>
      </c>
    </row>
    <row r="1262" spans="1:5" ht="12.75" customHeight="1" x14ac:dyDescent="0.15">
      <c r="A1262" s="206" t="s">
        <v>3463</v>
      </c>
      <c r="B1262" s="206" t="s">
        <v>3464</v>
      </c>
      <c r="C1262" s="206" t="s">
        <v>3456</v>
      </c>
      <c r="D1262" s="206" t="s">
        <v>751</v>
      </c>
      <c r="E1262" s="205" t="str">
        <f t="shared" si="19"/>
        <v>＃テーパープレートＳ５０</v>
      </c>
    </row>
    <row r="1263" spans="1:5" ht="12.75" customHeight="1" x14ac:dyDescent="0.15">
      <c r="A1263" s="211" t="s">
        <v>3465</v>
      </c>
      <c r="B1263" s="211" t="s">
        <v>3466</v>
      </c>
      <c r="C1263" s="211" t="s">
        <v>3467</v>
      </c>
      <c r="D1263" s="211" t="s">
        <v>637</v>
      </c>
      <c r="E1263" s="205" t="str">
        <f t="shared" si="19"/>
        <v>＃テープシール　ＯＤ３０</v>
      </c>
    </row>
    <row r="1264" spans="1:5" ht="12.75" customHeight="1" x14ac:dyDescent="0.15">
      <c r="A1264" s="211" t="s">
        <v>3468</v>
      </c>
      <c r="B1264" s="211" t="s">
        <v>3469</v>
      </c>
      <c r="C1264" s="211" t="s">
        <v>3470</v>
      </c>
      <c r="D1264" s="211" t="s">
        <v>637</v>
      </c>
      <c r="E1264" s="205" t="str">
        <f t="shared" si="19"/>
        <v>＃テープシール　ＯＤ５０</v>
      </c>
    </row>
    <row r="1265" spans="1:5" ht="12.75" customHeight="1" x14ac:dyDescent="0.15">
      <c r="A1265" s="206" t="s">
        <v>3471</v>
      </c>
      <c r="B1265" s="207" t="s">
        <v>3472</v>
      </c>
      <c r="C1265" s="207" t="s">
        <v>3473</v>
      </c>
      <c r="D1265" s="206" t="s">
        <v>637</v>
      </c>
      <c r="E1265" s="205" t="str">
        <f t="shared" si="19"/>
        <v>テトロメッシュ２号１５０</v>
      </c>
    </row>
    <row r="1266" spans="1:5" ht="12.75" customHeight="1" x14ac:dyDescent="0.15">
      <c r="A1266" s="206" t="s">
        <v>3474</v>
      </c>
      <c r="B1266" s="207" t="s">
        <v>3475</v>
      </c>
      <c r="C1266" s="207" t="s">
        <v>3476</v>
      </c>
      <c r="D1266" s="206" t="s">
        <v>637</v>
      </c>
      <c r="E1266" s="205" t="str">
        <f t="shared" si="19"/>
        <v>テトロメッシュ２号２００</v>
      </c>
    </row>
    <row r="1267" spans="1:5" ht="12.75" customHeight="1" x14ac:dyDescent="0.15">
      <c r="A1267" s="206" t="s">
        <v>3477</v>
      </c>
      <c r="B1267" s="206" t="s">
        <v>3478</v>
      </c>
      <c r="C1267" s="206" t="s">
        <v>0</v>
      </c>
      <c r="D1267" s="206" t="s">
        <v>2870</v>
      </c>
      <c r="E1267" s="205" t="str">
        <f t="shared" si="19"/>
        <v>＃トライアングルフッカー</v>
      </c>
    </row>
    <row r="1268" spans="1:5" ht="12.75" customHeight="1" x14ac:dyDescent="0.15">
      <c r="A1268" s="206" t="s">
        <v>3479</v>
      </c>
      <c r="B1268" s="206" t="s">
        <v>3480</v>
      </c>
      <c r="C1268" s="206" t="s">
        <v>0</v>
      </c>
      <c r="D1268" s="206" t="s">
        <v>646</v>
      </c>
      <c r="E1268" s="205" t="str">
        <f t="shared" si="19"/>
        <v>＃ナナオ　ツバメシングル　黒</v>
      </c>
    </row>
    <row r="1269" spans="1:5" ht="12.75" customHeight="1" x14ac:dyDescent="0.15">
      <c r="A1269" s="206" t="s">
        <v>3481</v>
      </c>
      <c r="B1269" s="206" t="s">
        <v>3482</v>
      </c>
      <c r="C1269" s="206" t="s">
        <v>0</v>
      </c>
      <c r="D1269" s="206" t="s">
        <v>646</v>
      </c>
      <c r="E1269" s="205" t="str">
        <f t="shared" si="19"/>
        <v>＃ナナオ　ツバメシングル　赤</v>
      </c>
    </row>
    <row r="1270" spans="1:5" ht="12.75" customHeight="1" x14ac:dyDescent="0.15">
      <c r="A1270" s="206" t="s">
        <v>3483</v>
      </c>
      <c r="B1270" s="206" t="s">
        <v>3484</v>
      </c>
      <c r="C1270" s="206" t="s">
        <v>0</v>
      </c>
      <c r="D1270" s="206" t="s">
        <v>646</v>
      </c>
      <c r="E1270" s="205" t="str">
        <f t="shared" si="19"/>
        <v>＃ナナオ　ツバメシングル　緑</v>
      </c>
    </row>
    <row r="1271" spans="1:5" ht="12.75" customHeight="1" x14ac:dyDescent="0.15">
      <c r="A1271" s="206" t="s">
        <v>3485</v>
      </c>
      <c r="B1271" s="206" t="s">
        <v>3486</v>
      </c>
      <c r="C1271" s="206" t="s">
        <v>0</v>
      </c>
      <c r="D1271" s="206" t="s">
        <v>640</v>
      </c>
      <c r="E1271" s="205" t="str">
        <f t="shared" si="19"/>
        <v>＃ネオ・クロステープＧ</v>
      </c>
    </row>
    <row r="1272" spans="1:5" ht="12.75" customHeight="1" x14ac:dyDescent="0.15">
      <c r="A1272" s="211" t="s">
        <v>3487</v>
      </c>
      <c r="B1272" s="211" t="s">
        <v>3488</v>
      </c>
      <c r="C1272" s="211" t="s">
        <v>0</v>
      </c>
      <c r="D1272" s="211" t="s">
        <v>637</v>
      </c>
      <c r="E1272" s="205" t="str">
        <f t="shared" si="19"/>
        <v>＃ネオ・ベースＫ　</v>
      </c>
    </row>
    <row r="1273" spans="1:5" ht="12.75" customHeight="1" x14ac:dyDescent="0.15">
      <c r="A1273" s="206" t="s">
        <v>3489</v>
      </c>
      <c r="B1273" s="206" t="s">
        <v>3490</v>
      </c>
      <c r="C1273" s="206" t="s">
        <v>0</v>
      </c>
      <c r="D1273" s="206" t="s">
        <v>633</v>
      </c>
      <c r="E1273" s="205" t="str">
        <f t="shared" si="19"/>
        <v>＃ネオレタンハード　硬化促進剤</v>
      </c>
    </row>
    <row r="1274" spans="1:5" ht="12.75" customHeight="1" x14ac:dyDescent="0.15">
      <c r="A1274" s="206" t="s">
        <v>3491</v>
      </c>
      <c r="B1274" s="206" t="s">
        <v>3492</v>
      </c>
      <c r="C1274" s="206" t="s">
        <v>0</v>
      </c>
      <c r="D1274" s="206" t="s">
        <v>680</v>
      </c>
      <c r="E1274" s="205" t="str">
        <f t="shared" si="19"/>
        <v>＃ネオレタンハードＳ　</v>
      </c>
    </row>
    <row r="1275" spans="1:5" ht="12.75" customHeight="1" x14ac:dyDescent="0.15">
      <c r="A1275" s="206" t="s">
        <v>3493</v>
      </c>
      <c r="B1275" s="206" t="s">
        <v>3494</v>
      </c>
      <c r="C1275" s="206" t="s">
        <v>0</v>
      </c>
      <c r="D1275" s="206" t="s">
        <v>680</v>
      </c>
      <c r="E1275" s="205" t="str">
        <f t="shared" si="19"/>
        <v>＃ネオレタンハードＴ　</v>
      </c>
    </row>
    <row r="1276" spans="1:5" ht="12.75" customHeight="1" x14ac:dyDescent="0.15">
      <c r="A1276" s="206" t="s">
        <v>3495</v>
      </c>
      <c r="B1276" s="206" t="s">
        <v>3496</v>
      </c>
      <c r="C1276" s="206" t="s">
        <v>0</v>
      </c>
      <c r="D1276" s="206" t="s">
        <v>680</v>
      </c>
      <c r="E1276" s="205" t="str">
        <f t="shared" si="19"/>
        <v>＃ネオレタンハードＶ　</v>
      </c>
    </row>
    <row r="1277" spans="1:5" ht="12.75" customHeight="1" x14ac:dyDescent="0.15">
      <c r="A1277" s="206" t="s">
        <v>3497</v>
      </c>
      <c r="B1277" s="206" t="s">
        <v>3498</v>
      </c>
      <c r="C1277" s="206" t="s">
        <v>0</v>
      </c>
      <c r="D1277" s="206" t="s">
        <v>680</v>
      </c>
      <c r="E1277" s="205" t="str">
        <f t="shared" si="19"/>
        <v>＃ネオレタンリードＮ　</v>
      </c>
    </row>
    <row r="1278" spans="1:5" ht="12.75" customHeight="1" x14ac:dyDescent="0.15">
      <c r="A1278" s="206" t="s">
        <v>3499</v>
      </c>
      <c r="B1278" s="206" t="s">
        <v>3500</v>
      </c>
      <c r="C1278" s="206" t="s">
        <v>0</v>
      </c>
      <c r="D1278" s="206" t="s">
        <v>680</v>
      </c>
      <c r="E1278" s="205" t="str">
        <f t="shared" si="19"/>
        <v>＃ネオレタンリードＳ　</v>
      </c>
    </row>
    <row r="1279" spans="1:5" ht="12.75" customHeight="1" x14ac:dyDescent="0.15">
      <c r="A1279" s="206" t="s">
        <v>3501</v>
      </c>
      <c r="B1279" s="206" t="s">
        <v>3502</v>
      </c>
      <c r="C1279" s="206" t="s">
        <v>0</v>
      </c>
      <c r="D1279" s="206" t="s">
        <v>680</v>
      </c>
      <c r="E1279" s="205" t="str">
        <f t="shared" si="19"/>
        <v>＃ネオレタンリードＴ　</v>
      </c>
    </row>
    <row r="1280" spans="1:5" ht="12.75" customHeight="1" x14ac:dyDescent="0.15">
      <c r="A1280" s="206" t="s">
        <v>3503</v>
      </c>
      <c r="B1280" s="206" t="s">
        <v>3504</v>
      </c>
      <c r="C1280" s="206" t="s">
        <v>0</v>
      </c>
      <c r="D1280" s="206" t="s">
        <v>680</v>
      </c>
      <c r="E1280" s="205" t="str">
        <f t="shared" si="19"/>
        <v>＃ネオレタンリードＶ　</v>
      </c>
    </row>
    <row r="1281" spans="1:5" ht="12.75" customHeight="1" x14ac:dyDescent="0.15">
      <c r="A1281" s="206" t="s">
        <v>3505</v>
      </c>
      <c r="B1281" s="206" t="s">
        <v>3506</v>
      </c>
      <c r="C1281" s="206" t="s">
        <v>0</v>
      </c>
      <c r="D1281" s="206" t="s">
        <v>637</v>
      </c>
      <c r="E1281" s="205" t="str">
        <f t="shared" si="19"/>
        <v>＃ハイテープＢ－１５０（４巻入）</v>
      </c>
    </row>
    <row r="1282" spans="1:5" ht="12.75" customHeight="1" x14ac:dyDescent="0.15">
      <c r="A1282" s="206" t="s">
        <v>3507</v>
      </c>
      <c r="B1282" s="206" t="s">
        <v>3508</v>
      </c>
      <c r="C1282" s="206" t="s">
        <v>0</v>
      </c>
      <c r="D1282" s="206" t="s">
        <v>637</v>
      </c>
      <c r="E1282" s="205" t="str">
        <f t="shared" si="19"/>
        <v>＃ハイテープＢ－１６５（４巻入）</v>
      </c>
    </row>
    <row r="1283" spans="1:5" ht="12.75" customHeight="1" x14ac:dyDescent="0.15">
      <c r="A1283" s="206" t="s">
        <v>3509</v>
      </c>
      <c r="B1283" s="206" t="s">
        <v>3510</v>
      </c>
      <c r="C1283" s="206" t="s">
        <v>0</v>
      </c>
      <c r="D1283" s="206" t="s">
        <v>640</v>
      </c>
      <c r="E1283" s="205" t="str">
        <f t="shared" ref="E1283:E1346" si="20">DBCS(B1283)</f>
        <v>＃ハイネスシートＳＦ</v>
      </c>
    </row>
    <row r="1284" spans="1:5" ht="12.75" customHeight="1" x14ac:dyDescent="0.15">
      <c r="A1284" s="206" t="s">
        <v>3511</v>
      </c>
      <c r="B1284" s="206" t="s">
        <v>3512</v>
      </c>
      <c r="C1284" s="206" t="s">
        <v>0</v>
      </c>
      <c r="D1284" s="206" t="s">
        <v>640</v>
      </c>
      <c r="E1284" s="205" t="str">
        <f t="shared" si="20"/>
        <v>＃ハイネスシートＷ１．５　１２Ｍ</v>
      </c>
    </row>
    <row r="1285" spans="1:5" ht="12.75" customHeight="1" x14ac:dyDescent="0.15">
      <c r="A1285" s="206" t="s">
        <v>3513</v>
      </c>
      <c r="B1285" s="207" t="s">
        <v>3514</v>
      </c>
      <c r="C1285" s="207" t="s">
        <v>3515</v>
      </c>
      <c r="D1285" s="206" t="s">
        <v>640</v>
      </c>
      <c r="E1285" s="205" t="str">
        <f t="shared" si="20"/>
        <v>ハイブリーズＥＸ　</v>
      </c>
    </row>
    <row r="1286" spans="1:5" ht="12.75" customHeight="1" x14ac:dyDescent="0.15">
      <c r="A1286" s="206" t="s">
        <v>3516</v>
      </c>
      <c r="B1286" s="207" t="s">
        <v>3517</v>
      </c>
      <c r="C1286" s="207" t="s">
        <v>3515</v>
      </c>
      <c r="D1286" s="206" t="s">
        <v>640</v>
      </c>
      <c r="E1286" s="205" t="str">
        <f t="shared" si="20"/>
        <v>ハイルーフＤＸ</v>
      </c>
    </row>
    <row r="1287" spans="1:5" ht="12.75" customHeight="1" x14ac:dyDescent="0.15">
      <c r="A1287" s="206" t="s">
        <v>3518</v>
      </c>
      <c r="B1287" s="206" t="s">
        <v>3519</v>
      </c>
      <c r="C1287" s="206" t="s">
        <v>3298</v>
      </c>
      <c r="D1287" s="206" t="s">
        <v>640</v>
      </c>
      <c r="E1287" s="205" t="str">
        <f t="shared" si="20"/>
        <v>＃ハウタンシートＦ</v>
      </c>
    </row>
    <row r="1288" spans="1:5" ht="12.75" customHeight="1" x14ac:dyDescent="0.15">
      <c r="A1288" s="206" t="s">
        <v>3520</v>
      </c>
      <c r="B1288" s="206" t="s">
        <v>3521</v>
      </c>
      <c r="C1288" s="206" t="s">
        <v>3522</v>
      </c>
      <c r="D1288" s="206" t="s">
        <v>640</v>
      </c>
      <c r="E1288" s="205" t="str">
        <f t="shared" si="20"/>
        <v>＃ハウタンシートＦ１．５</v>
      </c>
    </row>
    <row r="1289" spans="1:5" ht="12.75" customHeight="1" x14ac:dyDescent="0.15">
      <c r="A1289" s="206" t="s">
        <v>3523</v>
      </c>
      <c r="B1289" s="206" t="s">
        <v>3524</v>
      </c>
      <c r="C1289" s="206" t="s">
        <v>3298</v>
      </c>
      <c r="D1289" s="206" t="s">
        <v>640</v>
      </c>
      <c r="E1289" s="205" t="str">
        <f t="shared" si="20"/>
        <v>＃ハウタンシートＦＳ</v>
      </c>
    </row>
    <row r="1290" spans="1:5" ht="12.75" customHeight="1" x14ac:dyDescent="0.15">
      <c r="A1290" s="206" t="s">
        <v>3525</v>
      </c>
      <c r="B1290" s="206" t="s">
        <v>3526</v>
      </c>
      <c r="C1290" s="206" t="s">
        <v>0</v>
      </c>
      <c r="D1290" s="206" t="s">
        <v>640</v>
      </c>
      <c r="E1290" s="205" t="str">
        <f t="shared" si="20"/>
        <v>＃ハルシートＮＲ　</v>
      </c>
    </row>
    <row r="1291" spans="1:5" ht="12.75" customHeight="1" x14ac:dyDescent="0.15">
      <c r="A1291" s="206" t="s">
        <v>3527</v>
      </c>
      <c r="B1291" s="206" t="s">
        <v>3528</v>
      </c>
      <c r="C1291" s="206" t="s">
        <v>0</v>
      </c>
      <c r="D1291" s="206" t="s">
        <v>640</v>
      </c>
      <c r="E1291" s="205" t="str">
        <f t="shared" si="20"/>
        <v>＃ハルシートＳ</v>
      </c>
    </row>
    <row r="1292" spans="1:5" ht="12.75" customHeight="1" x14ac:dyDescent="0.15">
      <c r="A1292" s="206" t="s">
        <v>3529</v>
      </c>
      <c r="B1292" s="206" t="s">
        <v>3530</v>
      </c>
      <c r="C1292" s="206" t="s">
        <v>0</v>
      </c>
      <c r="D1292" s="206" t="s">
        <v>640</v>
      </c>
      <c r="E1292" s="205" t="str">
        <f t="shared" si="20"/>
        <v>＃ハルシートＺ　</v>
      </c>
    </row>
    <row r="1293" spans="1:5" ht="12.75" customHeight="1" x14ac:dyDescent="0.15">
      <c r="A1293" s="203" t="s">
        <v>3531</v>
      </c>
      <c r="B1293" s="203" t="s">
        <v>3532</v>
      </c>
      <c r="C1293" s="203" t="s">
        <v>834</v>
      </c>
      <c r="D1293" s="203" t="s">
        <v>680</v>
      </c>
      <c r="E1293" s="205" t="str">
        <f t="shared" si="20"/>
        <v>＃ハンディフォーム♯２２０５</v>
      </c>
    </row>
    <row r="1294" spans="1:5" ht="12.75" customHeight="1" x14ac:dyDescent="0.15">
      <c r="A1294" s="206" t="s">
        <v>3533</v>
      </c>
      <c r="B1294" s="206" t="s">
        <v>3534</v>
      </c>
      <c r="C1294" s="206" t="s">
        <v>834</v>
      </c>
      <c r="D1294" s="206" t="s">
        <v>680</v>
      </c>
      <c r="E1294" s="205" t="str">
        <f t="shared" si="20"/>
        <v>＃ハンディフォームＥ８４＃２２０５</v>
      </c>
    </row>
    <row r="1295" spans="1:5" ht="12.75" customHeight="1" x14ac:dyDescent="0.15">
      <c r="A1295" s="206" t="s">
        <v>3535</v>
      </c>
      <c r="B1295" s="206" t="s">
        <v>3536</v>
      </c>
      <c r="C1295" s="206" t="s">
        <v>3537</v>
      </c>
      <c r="D1295" s="206" t="s">
        <v>736</v>
      </c>
      <c r="E1295" s="205" t="str">
        <f t="shared" si="20"/>
        <v>＃ハンディフォーム充填ノズル</v>
      </c>
    </row>
    <row r="1296" spans="1:5" ht="12.75" customHeight="1" x14ac:dyDescent="0.15">
      <c r="A1296" s="206" t="s">
        <v>3538</v>
      </c>
      <c r="B1296" s="206" t="s">
        <v>3539</v>
      </c>
      <c r="C1296" s="206" t="s">
        <v>0</v>
      </c>
      <c r="D1296" s="206" t="s">
        <v>646</v>
      </c>
      <c r="E1296" s="205" t="str">
        <f t="shared" si="20"/>
        <v>＃ビックシングル　ＬＢ－１ロイヤルＢＫ</v>
      </c>
    </row>
    <row r="1297" spans="1:5" ht="12.75" customHeight="1" x14ac:dyDescent="0.15">
      <c r="A1297" s="206" t="s">
        <v>3540</v>
      </c>
      <c r="B1297" s="206" t="s">
        <v>3541</v>
      </c>
      <c r="C1297" s="206" t="s">
        <v>3542</v>
      </c>
      <c r="D1297" s="206" t="s">
        <v>736</v>
      </c>
      <c r="E1297" s="205" t="str">
        <f t="shared" si="20"/>
        <v>＃ビューソーサーＰＶ　</v>
      </c>
    </row>
    <row r="1298" spans="1:5" ht="12.75" customHeight="1" x14ac:dyDescent="0.15">
      <c r="A1298" s="206" t="s">
        <v>3543</v>
      </c>
      <c r="B1298" s="206" t="s">
        <v>3544</v>
      </c>
      <c r="C1298" s="206" t="s">
        <v>3542</v>
      </c>
      <c r="D1298" s="206" t="s">
        <v>736</v>
      </c>
      <c r="E1298" s="205" t="str">
        <f t="shared" si="20"/>
        <v>＃ビューソーサーＰＶＷ７０</v>
      </c>
    </row>
    <row r="1299" spans="1:5" ht="12.75" customHeight="1" x14ac:dyDescent="0.15">
      <c r="A1299" s="206" t="s">
        <v>3545</v>
      </c>
      <c r="B1299" s="207" t="s">
        <v>3546</v>
      </c>
      <c r="C1299" s="206" t="s">
        <v>3547</v>
      </c>
      <c r="D1299" s="206" t="s">
        <v>640</v>
      </c>
      <c r="E1299" s="205" t="str">
        <f t="shared" si="20"/>
        <v>ビュートップＣ２０　Ｖ－１０</v>
      </c>
    </row>
    <row r="1300" spans="1:5" ht="12.75" customHeight="1" x14ac:dyDescent="0.15">
      <c r="A1300" s="206" t="s">
        <v>3548</v>
      </c>
      <c r="B1300" s="207" t="s">
        <v>3549</v>
      </c>
      <c r="C1300" s="206" t="s">
        <v>3547</v>
      </c>
      <c r="D1300" s="206" t="s">
        <v>640</v>
      </c>
      <c r="E1300" s="205" t="str">
        <f t="shared" si="20"/>
        <v>ビュートップＨ２０　Ｖ－１２</v>
      </c>
    </row>
    <row r="1301" spans="1:5" ht="12.75" customHeight="1" x14ac:dyDescent="0.15">
      <c r="A1301" s="206" t="s">
        <v>3550</v>
      </c>
      <c r="B1301" s="207" t="s">
        <v>3551</v>
      </c>
      <c r="C1301" s="206" t="s">
        <v>3552</v>
      </c>
      <c r="D1301" s="206" t="s">
        <v>640</v>
      </c>
      <c r="E1301" s="205" t="str">
        <f t="shared" si="20"/>
        <v>ビュートップＨＣ１５　Ｖ－１０</v>
      </c>
    </row>
    <row r="1302" spans="1:5" ht="12.75" customHeight="1" x14ac:dyDescent="0.15">
      <c r="A1302" s="206" t="s">
        <v>3553</v>
      </c>
      <c r="B1302" s="207" t="s">
        <v>3554</v>
      </c>
      <c r="C1302" s="206" t="s">
        <v>3547</v>
      </c>
      <c r="D1302" s="206" t="s">
        <v>640</v>
      </c>
      <c r="E1302" s="205" t="str">
        <f t="shared" si="20"/>
        <v>ビュートップＨＣ２０　Ｖ－１０</v>
      </c>
    </row>
    <row r="1303" spans="1:5" ht="12.75" customHeight="1" x14ac:dyDescent="0.15">
      <c r="A1303" s="206" t="s">
        <v>3555</v>
      </c>
      <c r="B1303" s="207" t="s">
        <v>3556</v>
      </c>
      <c r="C1303" s="206" t="s">
        <v>3552</v>
      </c>
      <c r="D1303" s="206" t="s">
        <v>640</v>
      </c>
      <c r="E1303" s="205" t="str">
        <f t="shared" si="20"/>
        <v>ビュートップＵ１５　Ｖ－１２　Ｌ＆Ｌ</v>
      </c>
    </row>
    <row r="1304" spans="1:5" ht="12.75" customHeight="1" x14ac:dyDescent="0.15">
      <c r="A1304" s="206" t="s">
        <v>3557</v>
      </c>
      <c r="B1304" s="207" t="s">
        <v>3558</v>
      </c>
      <c r="C1304" s="206" t="s">
        <v>3552</v>
      </c>
      <c r="D1304" s="206" t="s">
        <v>640</v>
      </c>
      <c r="E1304" s="205" t="str">
        <f t="shared" si="20"/>
        <v>ビュートップＵ１５　Ｖ－１６　Ｌ＆Ｌ</v>
      </c>
    </row>
    <row r="1305" spans="1:5" ht="12.75" customHeight="1" x14ac:dyDescent="0.15">
      <c r="A1305" s="206" t="s">
        <v>3559</v>
      </c>
      <c r="B1305" s="206" t="s">
        <v>3560</v>
      </c>
      <c r="C1305" s="206" t="s">
        <v>0</v>
      </c>
      <c r="D1305" s="206" t="s">
        <v>640</v>
      </c>
      <c r="E1305" s="205" t="str">
        <f t="shared" si="20"/>
        <v>＃ビュートップＵ１５Ｂ　Ｖ－１２</v>
      </c>
    </row>
    <row r="1306" spans="1:5" ht="12.75" customHeight="1" x14ac:dyDescent="0.15">
      <c r="A1306" s="206" t="s">
        <v>3561</v>
      </c>
      <c r="B1306" s="206" t="s">
        <v>3562</v>
      </c>
      <c r="C1306" s="206" t="s">
        <v>0</v>
      </c>
      <c r="D1306" s="206" t="s">
        <v>640</v>
      </c>
      <c r="E1306" s="205" t="str">
        <f t="shared" si="20"/>
        <v>＃ビュートップＵ１５Ｂ　Ｖ－１６</v>
      </c>
    </row>
    <row r="1307" spans="1:5" ht="12.75" customHeight="1" x14ac:dyDescent="0.15">
      <c r="A1307" s="206" t="s">
        <v>3563</v>
      </c>
      <c r="B1307" s="207" t="s">
        <v>3564</v>
      </c>
      <c r="C1307" s="206" t="s">
        <v>3547</v>
      </c>
      <c r="D1307" s="206" t="s">
        <v>640</v>
      </c>
      <c r="E1307" s="205" t="str">
        <f t="shared" si="20"/>
        <v>ビュートップＺ２０　Ｖ－１４　Ｌ＆Ｌ</v>
      </c>
    </row>
    <row r="1308" spans="1:5" ht="12.75" customHeight="1" x14ac:dyDescent="0.15">
      <c r="A1308" s="206" t="s">
        <v>3565</v>
      </c>
      <c r="B1308" s="207" t="s">
        <v>3566</v>
      </c>
      <c r="C1308" s="206" t="s">
        <v>3547</v>
      </c>
      <c r="D1308" s="206" t="s">
        <v>640</v>
      </c>
      <c r="E1308" s="205" t="str">
        <f t="shared" si="20"/>
        <v>ビュートップＺＣ２０　Ｖ－１０</v>
      </c>
    </row>
    <row r="1309" spans="1:5" ht="12.75" customHeight="1" x14ac:dyDescent="0.15">
      <c r="A1309" s="206" t="s">
        <v>3567</v>
      </c>
      <c r="B1309" s="207" t="s">
        <v>3568</v>
      </c>
      <c r="C1309" s="206" t="s">
        <v>3547</v>
      </c>
      <c r="D1309" s="206" t="s">
        <v>640</v>
      </c>
      <c r="E1309" s="205" t="str">
        <f t="shared" si="20"/>
        <v>ビュートップＺＨ２０　Ｖ－１４</v>
      </c>
    </row>
    <row r="1310" spans="1:5" ht="12.75" customHeight="1" x14ac:dyDescent="0.15">
      <c r="A1310" s="206" t="s">
        <v>3569</v>
      </c>
      <c r="B1310" s="207" t="s">
        <v>3570</v>
      </c>
      <c r="C1310" s="206" t="s">
        <v>3571</v>
      </c>
      <c r="D1310" s="206" t="s">
        <v>637</v>
      </c>
      <c r="E1310" s="205" t="str">
        <f t="shared" si="20"/>
        <v>ビューパッチＰＶ　ＶＴ　Ｖ－２４</v>
      </c>
    </row>
    <row r="1311" spans="1:5" ht="12.75" customHeight="1" x14ac:dyDescent="0.15">
      <c r="A1311" s="206" t="s">
        <v>3572</v>
      </c>
      <c r="B1311" s="207" t="s">
        <v>3573</v>
      </c>
      <c r="C1311" s="206" t="s">
        <v>3571</v>
      </c>
      <c r="D1311" s="206" t="s">
        <v>637</v>
      </c>
      <c r="E1311" s="205" t="str">
        <f t="shared" si="20"/>
        <v>ビューパッチＰＶ　ＶＴ　Ｖ－４３</v>
      </c>
    </row>
    <row r="1312" spans="1:5" ht="12.75" customHeight="1" x14ac:dyDescent="0.15">
      <c r="A1312" s="206" t="s">
        <v>3574</v>
      </c>
      <c r="B1312" s="207" t="s">
        <v>3575</v>
      </c>
      <c r="C1312" s="206" t="s">
        <v>3576</v>
      </c>
      <c r="D1312" s="206" t="s">
        <v>687</v>
      </c>
      <c r="E1312" s="205" t="str">
        <f t="shared" si="20"/>
        <v>＃フォームエース３５　２ｍカット</v>
      </c>
    </row>
    <row r="1313" spans="1:5" ht="12.75" customHeight="1" x14ac:dyDescent="0.15">
      <c r="A1313" s="206" t="s">
        <v>3577</v>
      </c>
      <c r="B1313" s="207" t="s">
        <v>3578</v>
      </c>
      <c r="C1313" s="206" t="s">
        <v>0</v>
      </c>
      <c r="D1313" s="206" t="s">
        <v>633</v>
      </c>
      <c r="E1313" s="205" t="str">
        <f t="shared" si="20"/>
        <v>プライマーＧＴ　</v>
      </c>
    </row>
    <row r="1314" spans="1:5" ht="12.75" customHeight="1" x14ac:dyDescent="0.15">
      <c r="A1314" s="206" t="s">
        <v>3579</v>
      </c>
      <c r="B1314" s="207" t="s">
        <v>3580</v>
      </c>
      <c r="C1314" s="207" t="s">
        <v>3581</v>
      </c>
      <c r="D1314" s="206" t="s">
        <v>633</v>
      </c>
      <c r="E1314" s="205" t="str">
        <f t="shared" si="20"/>
        <v>プラストカラーＡ　特殊色</v>
      </c>
    </row>
    <row r="1315" spans="1:5" ht="12.75" customHeight="1" x14ac:dyDescent="0.15">
      <c r="A1315" s="206" t="s">
        <v>3582</v>
      </c>
      <c r="B1315" s="207" t="s">
        <v>3583</v>
      </c>
      <c r="C1315" s="207" t="s">
        <v>3581</v>
      </c>
      <c r="D1315" s="206" t="s">
        <v>633</v>
      </c>
      <c r="E1315" s="205" t="str">
        <f t="shared" si="20"/>
        <v>プラストカラーＢ　特殊色</v>
      </c>
    </row>
    <row r="1316" spans="1:5" ht="12.75" customHeight="1" x14ac:dyDescent="0.15">
      <c r="A1316" s="206" t="s">
        <v>3584</v>
      </c>
      <c r="B1316" s="207" t="s">
        <v>3585</v>
      </c>
      <c r="C1316" s="206" t="s">
        <v>3581</v>
      </c>
      <c r="D1316" s="206" t="s">
        <v>633</v>
      </c>
      <c r="E1316" s="205" t="str">
        <f t="shared" si="20"/>
        <v>プラストカラークール　グリーン</v>
      </c>
    </row>
    <row r="1317" spans="1:5" ht="12.75" customHeight="1" x14ac:dyDescent="0.15">
      <c r="A1317" s="206" t="s">
        <v>3586</v>
      </c>
      <c r="B1317" s="207" t="s">
        <v>3587</v>
      </c>
      <c r="C1317" s="206" t="s">
        <v>3581</v>
      </c>
      <c r="D1317" s="206" t="s">
        <v>633</v>
      </c>
      <c r="E1317" s="205" t="str">
        <f t="shared" si="20"/>
        <v>プラストカラークール　グレー</v>
      </c>
    </row>
    <row r="1318" spans="1:5" ht="12.75" customHeight="1" x14ac:dyDescent="0.15">
      <c r="A1318" s="206" t="s">
        <v>3588</v>
      </c>
      <c r="B1318" s="207" t="s">
        <v>3589</v>
      </c>
      <c r="C1318" s="206" t="s">
        <v>3590</v>
      </c>
      <c r="D1318" s="206" t="s">
        <v>633</v>
      </c>
      <c r="E1318" s="205" t="str">
        <f t="shared" si="20"/>
        <v>プラストカラークール　ライトグレー</v>
      </c>
    </row>
    <row r="1319" spans="1:5" ht="12.75" customHeight="1" x14ac:dyDescent="0.15">
      <c r="A1319" s="206" t="s">
        <v>3591</v>
      </c>
      <c r="B1319" s="207" t="s">
        <v>3592</v>
      </c>
      <c r="C1319" s="207" t="s">
        <v>3593</v>
      </c>
      <c r="D1319" s="206" t="s">
        <v>633</v>
      </c>
      <c r="E1319" s="205" t="str">
        <f t="shared" si="20"/>
        <v>プラストカラーサーモ　グリーン</v>
      </c>
    </row>
    <row r="1320" spans="1:5" ht="12.75" customHeight="1" x14ac:dyDescent="0.15">
      <c r="A1320" s="206" t="s">
        <v>3594</v>
      </c>
      <c r="B1320" s="207" t="s">
        <v>3595</v>
      </c>
      <c r="C1320" s="207" t="s">
        <v>3593</v>
      </c>
      <c r="D1320" s="206" t="s">
        <v>633</v>
      </c>
      <c r="E1320" s="205" t="str">
        <f t="shared" si="20"/>
        <v>プラストカラーサーモ　グレー</v>
      </c>
    </row>
    <row r="1321" spans="1:5" ht="12.75" customHeight="1" x14ac:dyDescent="0.15">
      <c r="A1321" s="206" t="s">
        <v>3596</v>
      </c>
      <c r="B1321" s="207" t="s">
        <v>3597</v>
      </c>
      <c r="C1321" s="207" t="s">
        <v>3593</v>
      </c>
      <c r="D1321" s="206" t="s">
        <v>633</v>
      </c>
      <c r="E1321" s="205" t="str">
        <f t="shared" si="20"/>
        <v>プラストカラーサーモ　ホワイト</v>
      </c>
    </row>
    <row r="1322" spans="1:5" ht="12.75" customHeight="1" x14ac:dyDescent="0.15">
      <c r="A1322" s="206" t="s">
        <v>3598</v>
      </c>
      <c r="B1322" s="207" t="s">
        <v>3599</v>
      </c>
      <c r="C1322" s="207" t="s">
        <v>3600</v>
      </c>
      <c r="D1322" s="206" t="s">
        <v>633</v>
      </c>
      <c r="E1322" s="205" t="str">
        <f t="shared" si="20"/>
        <v>プラストカラーハード　ブルー</v>
      </c>
    </row>
    <row r="1323" spans="1:5" ht="12.75" customHeight="1" x14ac:dyDescent="0.15">
      <c r="A1323" s="206" t="s">
        <v>3601</v>
      </c>
      <c r="B1323" s="207" t="s">
        <v>3602</v>
      </c>
      <c r="C1323" s="207" t="s">
        <v>3600</v>
      </c>
      <c r="D1323" s="206" t="s">
        <v>633</v>
      </c>
      <c r="E1323" s="205" t="str">
        <f t="shared" si="20"/>
        <v>プラストカラーハード　レッド</v>
      </c>
    </row>
    <row r="1324" spans="1:5" ht="12.75" customHeight="1" x14ac:dyDescent="0.15">
      <c r="A1324" s="206" t="s">
        <v>3603</v>
      </c>
      <c r="B1324" s="207" t="s">
        <v>3604</v>
      </c>
      <c r="C1324" s="207" t="s">
        <v>3605</v>
      </c>
      <c r="D1324" s="206" t="s">
        <v>640</v>
      </c>
      <c r="E1324" s="205" t="str">
        <f t="shared" si="20"/>
        <v>プラストシートＢ１．５Ｎ　糊付　１０ｍ</v>
      </c>
    </row>
    <row r="1325" spans="1:5" ht="12.75" customHeight="1" x14ac:dyDescent="0.15">
      <c r="A1325" s="206" t="s">
        <v>3606</v>
      </c>
      <c r="B1325" s="207" t="s">
        <v>3607</v>
      </c>
      <c r="C1325" s="207" t="s">
        <v>3608</v>
      </c>
      <c r="D1325" s="206" t="s">
        <v>640</v>
      </c>
      <c r="E1325" s="205" t="str">
        <f t="shared" si="20"/>
        <v>プラストシートＢ２．０Ｎ　糊付　１０ｍ</v>
      </c>
    </row>
    <row r="1326" spans="1:5" ht="12.75" customHeight="1" x14ac:dyDescent="0.15">
      <c r="A1326" s="206" t="s">
        <v>3609</v>
      </c>
      <c r="B1326" s="207" t="s">
        <v>3610</v>
      </c>
      <c r="C1326" s="207" t="s">
        <v>3611</v>
      </c>
      <c r="D1326" s="206" t="s">
        <v>640</v>
      </c>
      <c r="E1326" s="205" t="str">
        <f t="shared" si="20"/>
        <v>プラストシートＶＦ－Ｂ５．２</v>
      </c>
    </row>
    <row r="1327" spans="1:5" ht="12.75" customHeight="1" x14ac:dyDescent="0.15">
      <c r="A1327" s="206" t="s">
        <v>3612</v>
      </c>
      <c r="B1327" s="207" t="s">
        <v>3613</v>
      </c>
      <c r="C1327" s="206" t="s">
        <v>765</v>
      </c>
      <c r="D1327" s="206" t="s">
        <v>766</v>
      </c>
      <c r="E1327" s="205" t="str">
        <f t="shared" si="20"/>
        <v>フラッシュ１０Ｓ　出隅</v>
      </c>
    </row>
    <row r="1328" spans="1:5" ht="12.75" customHeight="1" x14ac:dyDescent="0.15">
      <c r="A1328" s="206" t="s">
        <v>3614</v>
      </c>
      <c r="B1328" s="207" t="s">
        <v>3615</v>
      </c>
      <c r="C1328" s="206" t="s">
        <v>765</v>
      </c>
      <c r="D1328" s="206" t="s">
        <v>766</v>
      </c>
      <c r="E1328" s="205" t="str">
        <f t="shared" si="20"/>
        <v>フラッシュ１０Ｓ　入隅</v>
      </c>
    </row>
    <row r="1329" spans="1:5" ht="12.75" customHeight="1" x14ac:dyDescent="0.15">
      <c r="A1329" s="206" t="s">
        <v>3616</v>
      </c>
      <c r="B1329" s="206" t="s">
        <v>3617</v>
      </c>
      <c r="C1329" s="206" t="s">
        <v>0</v>
      </c>
      <c r="D1329" s="206" t="s">
        <v>640</v>
      </c>
      <c r="E1329" s="205" t="str">
        <f t="shared" si="20"/>
        <v>＃フラッシングテープカット用</v>
      </c>
    </row>
    <row r="1330" spans="1:5" ht="12.75" customHeight="1" x14ac:dyDescent="0.15">
      <c r="A1330" s="206" t="s">
        <v>3618</v>
      </c>
      <c r="B1330" s="207" t="s">
        <v>3619</v>
      </c>
      <c r="C1330" s="206" t="s">
        <v>3620</v>
      </c>
      <c r="D1330" s="206" t="s">
        <v>680</v>
      </c>
      <c r="E1330" s="205" t="str">
        <f t="shared" si="20"/>
        <v>フレクターコート　クリア</v>
      </c>
    </row>
    <row r="1331" spans="1:5" ht="12.75" customHeight="1" x14ac:dyDescent="0.15">
      <c r="A1331" s="206" t="s">
        <v>3621</v>
      </c>
      <c r="B1331" s="207" t="s">
        <v>3622</v>
      </c>
      <c r="C1331" s="206" t="s">
        <v>3623</v>
      </c>
      <c r="D1331" s="206" t="s">
        <v>680</v>
      </c>
      <c r="E1331" s="205" t="str">
        <f t="shared" si="20"/>
        <v>フレクターコートＬシリコーン　クリア</v>
      </c>
    </row>
    <row r="1332" spans="1:5" ht="12.75" customHeight="1" x14ac:dyDescent="0.15">
      <c r="A1332" s="206" t="s">
        <v>3624</v>
      </c>
      <c r="B1332" s="207" t="s">
        <v>3625</v>
      </c>
      <c r="C1332" s="207" t="s">
        <v>3626</v>
      </c>
      <c r="D1332" s="206" t="s">
        <v>3627</v>
      </c>
      <c r="E1332" s="205" t="str">
        <f t="shared" si="20"/>
        <v>フレクターフィルム　文字「●」</v>
      </c>
    </row>
    <row r="1333" spans="1:5" ht="12.75" customHeight="1" x14ac:dyDescent="0.15">
      <c r="A1333" s="206" t="s">
        <v>3628</v>
      </c>
      <c r="B1333" s="207" t="s">
        <v>3629</v>
      </c>
      <c r="C1333" s="207" t="s">
        <v>3626</v>
      </c>
      <c r="D1333" s="206" t="s">
        <v>3627</v>
      </c>
      <c r="E1333" s="205" t="str">
        <f t="shared" si="20"/>
        <v>フレクターフィルムＨ　数字「●」</v>
      </c>
    </row>
    <row r="1334" spans="1:5" ht="12.75" customHeight="1" x14ac:dyDescent="0.15">
      <c r="A1334" s="206" t="s">
        <v>3630</v>
      </c>
      <c r="B1334" s="207" t="s">
        <v>3631</v>
      </c>
      <c r="C1334" s="207" t="s">
        <v>3632</v>
      </c>
      <c r="D1334" s="206" t="s">
        <v>3633</v>
      </c>
      <c r="E1334" s="205" t="str">
        <f t="shared" si="20"/>
        <v>フレクターフィルム　Ｒマーク外枠</v>
      </c>
    </row>
    <row r="1335" spans="1:5" ht="12.75" customHeight="1" x14ac:dyDescent="0.15">
      <c r="A1335" s="206" t="s">
        <v>3634</v>
      </c>
      <c r="B1335" s="207" t="s">
        <v>3635</v>
      </c>
      <c r="C1335" s="207" t="s">
        <v>3632</v>
      </c>
      <c r="D1335" s="206" t="s">
        <v>751</v>
      </c>
      <c r="E1335" s="205" t="str">
        <f t="shared" si="20"/>
        <v>フレクターフィルムスリット品</v>
      </c>
    </row>
    <row r="1336" spans="1:5" ht="12.75" customHeight="1" x14ac:dyDescent="0.15">
      <c r="A1336" s="206" t="s">
        <v>3636</v>
      </c>
      <c r="B1336" s="207" t="s">
        <v>3637</v>
      </c>
      <c r="C1336" s="207" t="s">
        <v>3632</v>
      </c>
      <c r="D1336" s="206" t="s">
        <v>3627</v>
      </c>
      <c r="E1336" s="205" t="str">
        <f t="shared" si="20"/>
        <v>フレクターフィルム　ハイフン</v>
      </c>
    </row>
    <row r="1337" spans="1:5" ht="12.75" customHeight="1" x14ac:dyDescent="0.15">
      <c r="A1337" s="206" t="s">
        <v>3638</v>
      </c>
      <c r="B1337" s="207" t="s">
        <v>3639</v>
      </c>
      <c r="C1337" s="207" t="s">
        <v>3632</v>
      </c>
      <c r="D1337" s="206" t="s">
        <v>3627</v>
      </c>
      <c r="E1337" s="205" t="str">
        <f t="shared" si="20"/>
        <v>フレクターフィルム　移行表示</v>
      </c>
    </row>
    <row r="1338" spans="1:5" ht="12.75" customHeight="1" x14ac:dyDescent="0.15">
      <c r="A1338" s="206" t="s">
        <v>3640</v>
      </c>
      <c r="B1338" s="207" t="s">
        <v>3641</v>
      </c>
      <c r="C1338" s="207" t="s">
        <v>3632</v>
      </c>
      <c r="D1338" s="206" t="s">
        <v>3633</v>
      </c>
      <c r="E1338" s="205" t="str">
        <f t="shared" si="20"/>
        <v>フレクターフィルム　円＋Ｒマーク</v>
      </c>
    </row>
    <row r="1339" spans="1:5" ht="12.75" customHeight="1" x14ac:dyDescent="0.15">
      <c r="A1339" s="206" t="s">
        <v>3642</v>
      </c>
      <c r="B1339" s="207" t="s">
        <v>3643</v>
      </c>
      <c r="C1339" s="207" t="s">
        <v>3632</v>
      </c>
      <c r="D1339" s="206" t="s">
        <v>687</v>
      </c>
      <c r="E1339" s="205" t="str">
        <f t="shared" si="20"/>
        <v>フレクターフィルム　待避標識</v>
      </c>
    </row>
    <row r="1340" spans="1:5" ht="12.75" customHeight="1" x14ac:dyDescent="0.15">
      <c r="A1340" s="206" t="s">
        <v>3644</v>
      </c>
      <c r="B1340" s="207" t="s">
        <v>3645</v>
      </c>
      <c r="C1340" s="207" t="s">
        <v>3632</v>
      </c>
      <c r="D1340" s="206" t="s">
        <v>3646</v>
      </c>
      <c r="E1340" s="205" t="str">
        <f t="shared" si="20"/>
        <v>フレクターフィルム　矢印</v>
      </c>
    </row>
    <row r="1341" spans="1:5" ht="12.75" customHeight="1" x14ac:dyDescent="0.15">
      <c r="A1341" s="206" t="s">
        <v>3647</v>
      </c>
      <c r="B1341" s="207" t="s">
        <v>3648</v>
      </c>
      <c r="C1341" s="206" t="s">
        <v>3623</v>
      </c>
      <c r="D1341" s="206" t="s">
        <v>680</v>
      </c>
      <c r="E1341" s="205" t="str">
        <f t="shared" si="20"/>
        <v>フレクターベースＬ　Ｄ－１</v>
      </c>
    </row>
    <row r="1342" spans="1:5" ht="12.75" customHeight="1" x14ac:dyDescent="0.15">
      <c r="A1342" s="206" t="s">
        <v>3649</v>
      </c>
      <c r="B1342" s="207" t="s">
        <v>3650</v>
      </c>
      <c r="C1342" s="206" t="s">
        <v>3623</v>
      </c>
      <c r="D1342" s="206" t="s">
        <v>680</v>
      </c>
      <c r="E1342" s="205" t="str">
        <f t="shared" si="20"/>
        <v>フレクターベースＬ　Ｄ－１２</v>
      </c>
    </row>
    <row r="1343" spans="1:5" ht="12.75" customHeight="1" x14ac:dyDescent="0.15">
      <c r="A1343" s="206" t="s">
        <v>3651</v>
      </c>
      <c r="B1343" s="207" t="s">
        <v>3652</v>
      </c>
      <c r="C1343" s="206" t="s">
        <v>3623</v>
      </c>
      <c r="D1343" s="206" t="s">
        <v>680</v>
      </c>
      <c r="E1343" s="205" t="str">
        <f t="shared" si="20"/>
        <v>フレクターベースＬ　Ｄ－１８</v>
      </c>
    </row>
    <row r="1344" spans="1:5" ht="12.75" customHeight="1" x14ac:dyDescent="0.15">
      <c r="A1344" s="206" t="s">
        <v>3653</v>
      </c>
      <c r="B1344" s="207" t="s">
        <v>3654</v>
      </c>
      <c r="C1344" s="206" t="s">
        <v>3623</v>
      </c>
      <c r="D1344" s="206" t="s">
        <v>680</v>
      </c>
      <c r="E1344" s="205" t="str">
        <f t="shared" si="20"/>
        <v>フレクターベースＬ　Ｄ－２</v>
      </c>
    </row>
    <row r="1345" spans="1:5" ht="12.75" customHeight="1" x14ac:dyDescent="0.15">
      <c r="A1345" s="206" t="s">
        <v>3655</v>
      </c>
      <c r="B1345" s="207" t="s">
        <v>3656</v>
      </c>
      <c r="C1345" s="206" t="s">
        <v>3623</v>
      </c>
      <c r="D1345" s="206" t="s">
        <v>680</v>
      </c>
      <c r="E1345" s="205" t="str">
        <f t="shared" si="20"/>
        <v>フレクターベースＬ　Ｄ－４２</v>
      </c>
    </row>
    <row r="1346" spans="1:5" ht="12.75" customHeight="1" x14ac:dyDescent="0.15">
      <c r="A1346" s="206" t="s">
        <v>3657</v>
      </c>
      <c r="B1346" s="207" t="s">
        <v>3658</v>
      </c>
      <c r="C1346" s="206" t="s">
        <v>3623</v>
      </c>
      <c r="D1346" s="206" t="s">
        <v>680</v>
      </c>
      <c r="E1346" s="205" t="str">
        <f t="shared" si="20"/>
        <v>フレクターベースＬ　Ｄ－４５</v>
      </c>
    </row>
    <row r="1347" spans="1:5" ht="12.75" customHeight="1" x14ac:dyDescent="0.15">
      <c r="A1347" s="206" t="s">
        <v>3659</v>
      </c>
      <c r="B1347" s="207" t="s">
        <v>3660</v>
      </c>
      <c r="C1347" s="206" t="s">
        <v>3623</v>
      </c>
      <c r="D1347" s="206" t="s">
        <v>680</v>
      </c>
      <c r="E1347" s="205" t="str">
        <f t="shared" ref="E1347:E1410" si="21">DBCS(B1347)</f>
        <v>フレクターベースＬ　Ｄ－４８</v>
      </c>
    </row>
    <row r="1348" spans="1:5" ht="12.75" customHeight="1" x14ac:dyDescent="0.15">
      <c r="A1348" s="206" t="s">
        <v>3661</v>
      </c>
      <c r="B1348" s="207" t="s">
        <v>3662</v>
      </c>
      <c r="C1348" s="206" t="s">
        <v>3623</v>
      </c>
      <c r="D1348" s="206" t="s">
        <v>680</v>
      </c>
      <c r="E1348" s="205" t="str">
        <f t="shared" si="21"/>
        <v>フレクターベースＬ　Ｄ－９２</v>
      </c>
    </row>
    <row r="1349" spans="1:5" ht="12.75" customHeight="1" x14ac:dyDescent="0.15">
      <c r="A1349" s="206" t="s">
        <v>3663</v>
      </c>
      <c r="B1349" s="207" t="s">
        <v>3664</v>
      </c>
      <c r="C1349" s="206" t="s">
        <v>3623</v>
      </c>
      <c r="D1349" s="206" t="s">
        <v>680</v>
      </c>
      <c r="E1349" s="205" t="str">
        <f t="shared" si="21"/>
        <v>フレクターベースＬ　特殊色</v>
      </c>
    </row>
    <row r="1350" spans="1:5" ht="12.75" customHeight="1" x14ac:dyDescent="0.15">
      <c r="A1350" s="206" t="s">
        <v>3665</v>
      </c>
      <c r="B1350" s="207" t="s">
        <v>3666</v>
      </c>
      <c r="C1350" s="206" t="s">
        <v>3623</v>
      </c>
      <c r="D1350" s="206" t="s">
        <v>680</v>
      </c>
      <c r="E1350" s="205" t="str">
        <f t="shared" si="21"/>
        <v>フレクターベースＬクール　クールライトグレー</v>
      </c>
    </row>
    <row r="1351" spans="1:5" ht="12.75" customHeight="1" x14ac:dyDescent="0.15">
      <c r="A1351" s="206" t="s">
        <v>3667</v>
      </c>
      <c r="B1351" s="207" t="s">
        <v>3668</v>
      </c>
      <c r="C1351" s="206" t="s">
        <v>3623</v>
      </c>
      <c r="D1351" s="206" t="s">
        <v>680</v>
      </c>
      <c r="E1351" s="205" t="str">
        <f t="shared" si="21"/>
        <v>フレクターベースＬクール　クールライトブラウン</v>
      </c>
    </row>
    <row r="1352" spans="1:5" ht="12.75" customHeight="1" x14ac:dyDescent="0.15">
      <c r="A1352" s="206" t="s">
        <v>3669</v>
      </c>
      <c r="B1352" s="207" t="s">
        <v>3670</v>
      </c>
      <c r="C1352" s="206" t="s">
        <v>3623</v>
      </c>
      <c r="D1352" s="206" t="s">
        <v>680</v>
      </c>
      <c r="E1352" s="205" t="str">
        <f t="shared" si="21"/>
        <v>フレクターベースＬシリコーン　Ｅ－１　</v>
      </c>
    </row>
    <row r="1353" spans="1:5" ht="12.75" customHeight="1" x14ac:dyDescent="0.15">
      <c r="A1353" s="206" t="s">
        <v>3671</v>
      </c>
      <c r="B1353" s="207" t="s">
        <v>3672</v>
      </c>
      <c r="C1353" s="206" t="s">
        <v>3623</v>
      </c>
      <c r="D1353" s="206" t="s">
        <v>680</v>
      </c>
      <c r="E1353" s="205" t="str">
        <f t="shared" si="21"/>
        <v>フレクターベースＬシリコーン　Ｅ－２　</v>
      </c>
    </row>
    <row r="1354" spans="1:5" ht="12.75" customHeight="1" x14ac:dyDescent="0.15">
      <c r="A1354" s="206" t="s">
        <v>3673</v>
      </c>
      <c r="B1354" s="207" t="s">
        <v>3674</v>
      </c>
      <c r="C1354" s="206" t="s">
        <v>3623</v>
      </c>
      <c r="D1354" s="206" t="s">
        <v>680</v>
      </c>
      <c r="E1354" s="205" t="str">
        <f t="shared" si="21"/>
        <v>フレクターベースＬシリコーン　Ｅ－４　</v>
      </c>
    </row>
    <row r="1355" spans="1:5" ht="12.75" customHeight="1" x14ac:dyDescent="0.15">
      <c r="A1355" s="206" t="s">
        <v>3675</v>
      </c>
      <c r="B1355" s="207" t="s">
        <v>3676</v>
      </c>
      <c r="C1355" s="206" t="s">
        <v>3623</v>
      </c>
      <c r="D1355" s="206" t="s">
        <v>680</v>
      </c>
      <c r="E1355" s="205" t="str">
        <f t="shared" si="21"/>
        <v>フレクターベースＬシリコーン　特殊色</v>
      </c>
    </row>
    <row r="1356" spans="1:5" ht="12.75" customHeight="1" x14ac:dyDescent="0.15">
      <c r="A1356" s="206" t="s">
        <v>3677</v>
      </c>
      <c r="B1356" s="207" t="s">
        <v>3678</v>
      </c>
      <c r="C1356" s="206" t="s">
        <v>3623</v>
      </c>
      <c r="D1356" s="206" t="s">
        <v>680</v>
      </c>
      <c r="E1356" s="205" t="str">
        <f t="shared" si="21"/>
        <v>フレクターベースＬシリコーンクールＳＣ</v>
      </c>
    </row>
    <row r="1357" spans="1:5" ht="12.75" customHeight="1" x14ac:dyDescent="0.15">
      <c r="A1357" s="206" t="s">
        <v>3679</v>
      </c>
      <c r="B1357" s="207" t="s">
        <v>3680</v>
      </c>
      <c r="C1357" s="206" t="s">
        <v>3623</v>
      </c>
      <c r="D1357" s="206" t="s">
        <v>680</v>
      </c>
      <c r="E1357" s="205" t="str">
        <f t="shared" si="21"/>
        <v>フレクターベースＬつやあり　ＤＴ－１</v>
      </c>
    </row>
    <row r="1358" spans="1:5" ht="12.75" customHeight="1" x14ac:dyDescent="0.15">
      <c r="A1358" s="206" t="s">
        <v>3681</v>
      </c>
      <c r="B1358" s="207" t="s">
        <v>3682</v>
      </c>
      <c r="C1358" s="206" t="s">
        <v>3623</v>
      </c>
      <c r="D1358" s="206" t="s">
        <v>680</v>
      </c>
      <c r="E1358" s="205" t="str">
        <f t="shared" si="21"/>
        <v>フレクターベースＬつやあり　ＤＴ－１２</v>
      </c>
    </row>
    <row r="1359" spans="1:5" ht="12.75" customHeight="1" x14ac:dyDescent="0.15">
      <c r="A1359" s="206" t="s">
        <v>3683</v>
      </c>
      <c r="B1359" s="207" t="s">
        <v>3684</v>
      </c>
      <c r="C1359" s="206" t="s">
        <v>3623</v>
      </c>
      <c r="D1359" s="206" t="s">
        <v>680</v>
      </c>
      <c r="E1359" s="205" t="str">
        <f t="shared" si="21"/>
        <v>フレクターベースＬつやあり　ＤＴ－２</v>
      </c>
    </row>
    <row r="1360" spans="1:5" ht="12.75" customHeight="1" x14ac:dyDescent="0.15">
      <c r="A1360" s="206" t="s">
        <v>3685</v>
      </c>
      <c r="B1360" s="207" t="s">
        <v>3686</v>
      </c>
      <c r="C1360" s="206" t="s">
        <v>3623</v>
      </c>
      <c r="D1360" s="206" t="s">
        <v>680</v>
      </c>
      <c r="E1360" s="205" t="str">
        <f t="shared" si="21"/>
        <v>フレクターベースＬつやあり　ＤＴ－４２</v>
      </c>
    </row>
    <row r="1361" spans="1:5" ht="12.75" customHeight="1" x14ac:dyDescent="0.15">
      <c r="A1361" s="206" t="s">
        <v>3687</v>
      </c>
      <c r="B1361" s="207" t="s">
        <v>3688</v>
      </c>
      <c r="C1361" s="206" t="s">
        <v>3623</v>
      </c>
      <c r="D1361" s="206" t="s">
        <v>680</v>
      </c>
      <c r="E1361" s="205" t="str">
        <f t="shared" si="21"/>
        <v>フレクターベースＬつやあり　特殊色</v>
      </c>
    </row>
    <row r="1362" spans="1:5" ht="12.75" customHeight="1" x14ac:dyDescent="0.15">
      <c r="A1362" s="206" t="s">
        <v>3689</v>
      </c>
      <c r="B1362" s="207" t="s">
        <v>3690</v>
      </c>
      <c r="C1362" s="206" t="s">
        <v>679</v>
      </c>
      <c r="D1362" s="206" t="s">
        <v>680</v>
      </c>
      <c r="E1362" s="205" t="str">
        <f t="shared" si="21"/>
        <v>フレクターベースＶ　特殊色</v>
      </c>
    </row>
    <row r="1363" spans="1:5" ht="12.75" customHeight="1" x14ac:dyDescent="0.15">
      <c r="A1363" s="206" t="s">
        <v>3691</v>
      </c>
      <c r="B1363" s="207" t="s">
        <v>3692</v>
      </c>
      <c r="C1363" s="206" t="s">
        <v>679</v>
      </c>
      <c r="D1363" s="206" t="s">
        <v>680</v>
      </c>
      <c r="E1363" s="205" t="str">
        <f t="shared" si="21"/>
        <v>フレクターベース　ＶＴ－１２</v>
      </c>
    </row>
    <row r="1364" spans="1:5" ht="12.75" customHeight="1" x14ac:dyDescent="0.15">
      <c r="A1364" s="206" t="s">
        <v>3693</v>
      </c>
      <c r="B1364" s="207" t="s">
        <v>3694</v>
      </c>
      <c r="C1364" s="206" t="s">
        <v>679</v>
      </c>
      <c r="D1364" s="206" t="s">
        <v>680</v>
      </c>
      <c r="E1364" s="205" t="str">
        <f t="shared" si="21"/>
        <v>フレクターベース　ＶＴ－１４</v>
      </c>
    </row>
    <row r="1365" spans="1:5" ht="12.75" customHeight="1" x14ac:dyDescent="0.15">
      <c r="A1365" s="206" t="s">
        <v>3695</v>
      </c>
      <c r="B1365" s="207" t="s">
        <v>3696</v>
      </c>
      <c r="C1365" s="206" t="s">
        <v>679</v>
      </c>
      <c r="D1365" s="206" t="s">
        <v>680</v>
      </c>
      <c r="E1365" s="205" t="str">
        <f t="shared" si="21"/>
        <v>フレクターベース　ＶＴ－１６</v>
      </c>
    </row>
    <row r="1366" spans="1:5" ht="12.75" customHeight="1" x14ac:dyDescent="0.15">
      <c r="A1366" s="206" t="s">
        <v>3697</v>
      </c>
      <c r="B1366" s="207" t="s">
        <v>3698</v>
      </c>
      <c r="C1366" s="206" t="s">
        <v>679</v>
      </c>
      <c r="D1366" s="206" t="s">
        <v>680</v>
      </c>
      <c r="E1366" s="205" t="str">
        <f t="shared" si="21"/>
        <v>フレクターベース　ＶＴ－２１</v>
      </c>
    </row>
    <row r="1367" spans="1:5" ht="12.75" customHeight="1" x14ac:dyDescent="0.15">
      <c r="A1367" s="206" t="s">
        <v>3699</v>
      </c>
      <c r="B1367" s="207" t="s">
        <v>3700</v>
      </c>
      <c r="C1367" s="206" t="s">
        <v>679</v>
      </c>
      <c r="D1367" s="206" t="s">
        <v>680</v>
      </c>
      <c r="E1367" s="205" t="str">
        <f t="shared" si="21"/>
        <v>フレクターベース　ＶＴ－２４</v>
      </c>
    </row>
    <row r="1368" spans="1:5" ht="12.75" customHeight="1" x14ac:dyDescent="0.15">
      <c r="A1368" s="206" t="s">
        <v>3701</v>
      </c>
      <c r="B1368" s="207" t="s">
        <v>3702</v>
      </c>
      <c r="C1368" s="206" t="s">
        <v>679</v>
      </c>
      <c r="D1368" s="206" t="s">
        <v>680</v>
      </c>
      <c r="E1368" s="205" t="str">
        <f t="shared" si="21"/>
        <v>フレクターベース　ＶＴ－４３</v>
      </c>
    </row>
    <row r="1369" spans="1:5" ht="12.75" customHeight="1" x14ac:dyDescent="0.15">
      <c r="A1369" s="206" t="s">
        <v>3703</v>
      </c>
      <c r="B1369" s="207" t="s">
        <v>3704</v>
      </c>
      <c r="C1369" s="206" t="s">
        <v>0</v>
      </c>
      <c r="D1369" s="206" t="s">
        <v>633</v>
      </c>
      <c r="E1369" s="205" t="str">
        <f t="shared" si="21"/>
        <v>プロコン４０　</v>
      </c>
    </row>
    <row r="1370" spans="1:5" ht="12.75" customHeight="1" x14ac:dyDescent="0.15">
      <c r="A1370" s="206" t="s">
        <v>3705</v>
      </c>
      <c r="B1370" s="207" t="s">
        <v>3706</v>
      </c>
      <c r="C1370" s="206" t="s">
        <v>0</v>
      </c>
      <c r="D1370" s="206" t="s">
        <v>633</v>
      </c>
      <c r="E1370" s="205" t="str">
        <f t="shared" si="21"/>
        <v>プロコンガード　</v>
      </c>
    </row>
    <row r="1371" spans="1:5" ht="12.75" customHeight="1" x14ac:dyDescent="0.15">
      <c r="A1371" s="206" t="s">
        <v>3707</v>
      </c>
      <c r="B1371" s="207" t="s">
        <v>3708</v>
      </c>
      <c r="C1371" s="206" t="s">
        <v>0</v>
      </c>
      <c r="D1371" s="206" t="s">
        <v>633</v>
      </c>
      <c r="E1371" s="205" t="str">
        <f t="shared" si="21"/>
        <v>プロコンガードプライマー</v>
      </c>
    </row>
    <row r="1372" spans="1:5" ht="12.75" customHeight="1" x14ac:dyDescent="0.15">
      <c r="A1372" s="206" t="s">
        <v>3709</v>
      </c>
      <c r="B1372" s="207" t="s">
        <v>3710</v>
      </c>
      <c r="C1372" s="206" t="s">
        <v>0</v>
      </c>
      <c r="D1372" s="206" t="s">
        <v>633</v>
      </c>
      <c r="E1372" s="205" t="str">
        <f t="shared" si="21"/>
        <v>プロコン混和剤　</v>
      </c>
    </row>
    <row r="1373" spans="1:5" ht="12.75" customHeight="1" x14ac:dyDescent="0.15">
      <c r="A1373" s="203" t="s">
        <v>3711</v>
      </c>
      <c r="B1373" s="204" t="s">
        <v>3712</v>
      </c>
      <c r="C1373" s="203" t="s">
        <v>3713</v>
      </c>
      <c r="D1373" s="203" t="s">
        <v>633</v>
      </c>
      <c r="E1373" s="205" t="str">
        <f t="shared" si="21"/>
        <v>ポリエスターコートＤＲ</v>
      </c>
    </row>
    <row r="1374" spans="1:5" ht="12.75" customHeight="1" x14ac:dyDescent="0.15">
      <c r="A1374" s="206" t="s">
        <v>3714</v>
      </c>
      <c r="B1374" s="207" t="s">
        <v>3715</v>
      </c>
      <c r="C1374" s="207" t="s">
        <v>1835</v>
      </c>
      <c r="D1374" s="206" t="s">
        <v>640</v>
      </c>
      <c r="E1374" s="205" t="str">
        <f t="shared" si="21"/>
        <v>ポリマリットキャップ　Ｌ＆Ｌ</v>
      </c>
    </row>
    <row r="1375" spans="1:5" ht="12.75" customHeight="1" x14ac:dyDescent="0.15">
      <c r="A1375" s="206" t="s">
        <v>3716</v>
      </c>
      <c r="B1375" s="207" t="s">
        <v>3717</v>
      </c>
      <c r="C1375" s="206" t="s">
        <v>3718</v>
      </c>
      <c r="D1375" s="206" t="s">
        <v>766</v>
      </c>
      <c r="E1375" s="205" t="str">
        <f t="shared" si="21"/>
        <v>リードレンＣ　タテ１２０</v>
      </c>
    </row>
    <row r="1376" spans="1:5" ht="12.75" customHeight="1" x14ac:dyDescent="0.15">
      <c r="A1376" s="206" t="s">
        <v>3719</v>
      </c>
      <c r="B1376" s="207" t="s">
        <v>3720</v>
      </c>
      <c r="C1376" s="206" t="s">
        <v>3721</v>
      </c>
      <c r="D1376" s="206" t="s">
        <v>766</v>
      </c>
      <c r="E1376" s="205" t="str">
        <f t="shared" si="21"/>
        <v>リードレンＣ　タテ１３０</v>
      </c>
    </row>
    <row r="1377" spans="1:5" ht="12.75" customHeight="1" x14ac:dyDescent="0.15">
      <c r="A1377" s="206" t="s">
        <v>3722</v>
      </c>
      <c r="B1377" s="207" t="s">
        <v>3723</v>
      </c>
      <c r="C1377" s="206" t="s">
        <v>3724</v>
      </c>
      <c r="D1377" s="206" t="s">
        <v>766</v>
      </c>
      <c r="E1377" s="205" t="str">
        <f t="shared" si="21"/>
        <v>リードレンＣ　タテ１４０</v>
      </c>
    </row>
    <row r="1378" spans="1:5" ht="12.75" customHeight="1" x14ac:dyDescent="0.15">
      <c r="A1378" s="206" t="s">
        <v>3725</v>
      </c>
      <c r="B1378" s="207" t="s">
        <v>3726</v>
      </c>
      <c r="C1378" s="206" t="s">
        <v>3727</v>
      </c>
      <c r="D1378" s="206" t="s">
        <v>766</v>
      </c>
      <c r="E1378" s="205" t="str">
        <f t="shared" si="21"/>
        <v>リードレンＣ　タテ１５０</v>
      </c>
    </row>
    <row r="1379" spans="1:5" ht="12.75" customHeight="1" x14ac:dyDescent="0.15">
      <c r="A1379" s="206" t="s">
        <v>3728</v>
      </c>
      <c r="B1379" s="207" t="s">
        <v>3729</v>
      </c>
      <c r="C1379" s="206" t="s">
        <v>3730</v>
      </c>
      <c r="D1379" s="206" t="s">
        <v>766</v>
      </c>
      <c r="E1379" s="205" t="str">
        <f t="shared" si="21"/>
        <v>リードレンＣ　タテ１６０</v>
      </c>
    </row>
    <row r="1380" spans="1:5" ht="12.75" customHeight="1" x14ac:dyDescent="0.15">
      <c r="A1380" s="206" t="s">
        <v>3731</v>
      </c>
      <c r="B1380" s="207" t="s">
        <v>3732</v>
      </c>
      <c r="C1380" s="206" t="s">
        <v>3733</v>
      </c>
      <c r="D1380" s="206" t="s">
        <v>766</v>
      </c>
      <c r="E1380" s="205" t="str">
        <f t="shared" si="21"/>
        <v>リードレンＣ　タテ３５</v>
      </c>
    </row>
    <row r="1381" spans="1:5" ht="12.75" customHeight="1" x14ac:dyDescent="0.15">
      <c r="A1381" s="206" t="s">
        <v>3734</v>
      </c>
      <c r="B1381" s="207" t="s">
        <v>3735</v>
      </c>
      <c r="C1381" s="206" t="s">
        <v>3736</v>
      </c>
      <c r="D1381" s="206" t="s">
        <v>766</v>
      </c>
      <c r="E1381" s="205" t="str">
        <f t="shared" si="21"/>
        <v>リードレンＣ　タテ４５</v>
      </c>
    </row>
    <row r="1382" spans="1:5" ht="12.75" customHeight="1" x14ac:dyDescent="0.15">
      <c r="A1382" s="206" t="s">
        <v>3737</v>
      </c>
      <c r="B1382" s="207" t="s">
        <v>3738</v>
      </c>
      <c r="C1382" s="206" t="s">
        <v>3739</v>
      </c>
      <c r="D1382" s="206" t="s">
        <v>766</v>
      </c>
      <c r="E1382" s="205" t="str">
        <f t="shared" si="21"/>
        <v>リードレンＣ　タテ５０</v>
      </c>
    </row>
    <row r="1383" spans="1:5" ht="12.75" customHeight="1" x14ac:dyDescent="0.15">
      <c r="A1383" s="206" t="s">
        <v>3740</v>
      </c>
      <c r="B1383" s="207" t="s">
        <v>3741</v>
      </c>
      <c r="C1383" s="207" t="s">
        <v>3742</v>
      </c>
      <c r="D1383" s="206" t="s">
        <v>766</v>
      </c>
      <c r="E1383" s="205" t="str">
        <f t="shared" si="21"/>
        <v>リードレンＣ　横１１５</v>
      </c>
    </row>
    <row r="1384" spans="1:5" ht="12.75" customHeight="1" x14ac:dyDescent="0.15">
      <c r="A1384" s="206" t="s">
        <v>3743</v>
      </c>
      <c r="B1384" s="207" t="s">
        <v>3744</v>
      </c>
      <c r="C1384" s="207" t="s">
        <v>3745</v>
      </c>
      <c r="D1384" s="206" t="s">
        <v>766</v>
      </c>
      <c r="E1384" s="205" t="str">
        <f t="shared" si="21"/>
        <v>リードレンＣ　横１４０</v>
      </c>
    </row>
    <row r="1385" spans="1:5" ht="12.75" customHeight="1" x14ac:dyDescent="0.15">
      <c r="A1385" s="206" t="s">
        <v>3746</v>
      </c>
      <c r="B1385" s="207" t="s">
        <v>3747</v>
      </c>
      <c r="C1385" s="207" t="s">
        <v>3748</v>
      </c>
      <c r="D1385" s="206" t="s">
        <v>766</v>
      </c>
      <c r="E1385" s="205" t="str">
        <f t="shared" si="21"/>
        <v>リードレンＣ　横４０</v>
      </c>
    </row>
    <row r="1386" spans="1:5" ht="12.75" customHeight="1" x14ac:dyDescent="0.15">
      <c r="A1386" s="206" t="s">
        <v>3749</v>
      </c>
      <c r="B1386" s="207" t="s">
        <v>3750</v>
      </c>
      <c r="C1386" s="207" t="s">
        <v>3751</v>
      </c>
      <c r="D1386" s="206" t="s">
        <v>766</v>
      </c>
      <c r="E1386" s="205" t="str">
        <f t="shared" si="21"/>
        <v>リードレンＣ　横５０</v>
      </c>
    </row>
    <row r="1387" spans="1:5" ht="12.75" customHeight="1" x14ac:dyDescent="0.15">
      <c r="A1387" s="206" t="s">
        <v>3752</v>
      </c>
      <c r="B1387" s="206" t="s">
        <v>3753</v>
      </c>
      <c r="C1387" s="206" t="s">
        <v>0</v>
      </c>
      <c r="D1387" s="206" t="s">
        <v>640</v>
      </c>
      <c r="E1387" s="205" t="str">
        <f t="shared" si="21"/>
        <v>＃リハビリ床版シートＪ</v>
      </c>
    </row>
    <row r="1388" spans="1:5" ht="12.75" customHeight="1" x14ac:dyDescent="0.15">
      <c r="A1388" s="206" t="s">
        <v>3754</v>
      </c>
      <c r="B1388" s="207" t="s">
        <v>3755</v>
      </c>
      <c r="C1388" s="206" t="s">
        <v>3756</v>
      </c>
      <c r="D1388" s="206" t="s">
        <v>633</v>
      </c>
      <c r="E1388" s="205" t="str">
        <f t="shared" si="21"/>
        <v>レイヤコートＣ　Ｂ剤</v>
      </c>
    </row>
    <row r="1389" spans="1:5" ht="12.75" customHeight="1" x14ac:dyDescent="0.15">
      <c r="A1389" s="206" t="s">
        <v>3757</v>
      </c>
      <c r="B1389" s="207" t="s">
        <v>3758</v>
      </c>
      <c r="C1389" s="206" t="s">
        <v>2187</v>
      </c>
      <c r="D1389" s="206" t="s">
        <v>633</v>
      </c>
      <c r="E1389" s="205" t="str">
        <f t="shared" si="21"/>
        <v>レイヤコートＣ　共通Ａ剤</v>
      </c>
    </row>
    <row r="1390" spans="1:5" ht="12.75" customHeight="1" x14ac:dyDescent="0.15">
      <c r="A1390" s="206" t="s">
        <v>3759</v>
      </c>
      <c r="B1390" s="207" t="s">
        <v>3760</v>
      </c>
      <c r="C1390" s="206" t="s">
        <v>2138</v>
      </c>
      <c r="D1390" s="206" t="s">
        <v>633</v>
      </c>
      <c r="E1390" s="205" t="str">
        <f t="shared" si="21"/>
        <v>レイヤコートＣ　立上りＢ剤</v>
      </c>
    </row>
    <row r="1391" spans="1:5" ht="12.75" customHeight="1" x14ac:dyDescent="0.15">
      <c r="A1391" s="206" t="s">
        <v>3761</v>
      </c>
      <c r="B1391" s="207" t="s">
        <v>3762</v>
      </c>
      <c r="C1391" s="207" t="s">
        <v>3763</v>
      </c>
      <c r="D1391" s="206" t="s">
        <v>646</v>
      </c>
      <c r="E1391" s="205" t="str">
        <f t="shared" si="21"/>
        <v>ロフティー　ＬＡ－５　アーバングレー</v>
      </c>
    </row>
    <row r="1392" spans="1:5" ht="12.75" customHeight="1" x14ac:dyDescent="0.15">
      <c r="A1392" s="206" t="s">
        <v>3764</v>
      </c>
      <c r="B1392" s="207" t="s">
        <v>3765</v>
      </c>
      <c r="C1392" s="207" t="s">
        <v>3763</v>
      </c>
      <c r="D1392" s="206" t="s">
        <v>646</v>
      </c>
      <c r="E1392" s="205" t="str">
        <f t="shared" si="21"/>
        <v>ロフティー　ＬＡ－４　メッドブラウンＩＩ</v>
      </c>
    </row>
    <row r="1393" spans="1:5" ht="12.75" customHeight="1" x14ac:dyDescent="0.15">
      <c r="A1393" s="206" t="s">
        <v>3766</v>
      </c>
      <c r="B1393" s="207" t="s">
        <v>3767</v>
      </c>
      <c r="C1393" s="206" t="s">
        <v>3768</v>
      </c>
      <c r="D1393" s="206" t="s">
        <v>640</v>
      </c>
      <c r="E1393" s="205" t="str">
        <f t="shared" si="21"/>
        <v>ロフティー谷　ＬＡ－５　アーバングレー</v>
      </c>
    </row>
    <row r="1394" spans="1:5" ht="12.75" customHeight="1" x14ac:dyDescent="0.15">
      <c r="A1394" s="206" t="s">
        <v>3769</v>
      </c>
      <c r="B1394" s="207" t="s">
        <v>3770</v>
      </c>
      <c r="C1394" s="206" t="s">
        <v>3768</v>
      </c>
      <c r="D1394" s="206" t="s">
        <v>640</v>
      </c>
      <c r="E1394" s="205" t="str">
        <f t="shared" si="21"/>
        <v>ロフティー谷　ＬＡ－４　メッドブラウンＩＩ</v>
      </c>
    </row>
    <row r="1395" spans="1:5" ht="12.75" customHeight="1" x14ac:dyDescent="0.15">
      <c r="A1395" s="206" t="s">
        <v>3771</v>
      </c>
      <c r="B1395" s="207" t="s">
        <v>3772</v>
      </c>
      <c r="C1395" s="207" t="s">
        <v>3773</v>
      </c>
      <c r="D1395" s="206" t="s">
        <v>646</v>
      </c>
      <c r="E1395" s="205" t="str">
        <f t="shared" si="21"/>
        <v>ロフティー棟　ＬＡ－５　アーバングレー</v>
      </c>
    </row>
    <row r="1396" spans="1:5" ht="12.75" customHeight="1" x14ac:dyDescent="0.15">
      <c r="A1396" s="206" t="s">
        <v>3774</v>
      </c>
      <c r="B1396" s="207" t="s">
        <v>3775</v>
      </c>
      <c r="C1396" s="207" t="s">
        <v>3773</v>
      </c>
      <c r="D1396" s="206" t="s">
        <v>646</v>
      </c>
      <c r="E1396" s="205" t="str">
        <f t="shared" si="21"/>
        <v>ロフティー棟　ＬＡ－４　メッドブラウンＩＩ</v>
      </c>
    </row>
    <row r="1397" spans="1:5" ht="12.75" customHeight="1" x14ac:dyDescent="0.15">
      <c r="A1397" s="206" t="s">
        <v>3776</v>
      </c>
      <c r="B1397" s="207" t="s">
        <v>3777</v>
      </c>
      <c r="C1397" s="206" t="s">
        <v>3778</v>
      </c>
      <c r="D1397" s="206" t="s">
        <v>640</v>
      </c>
      <c r="E1397" s="205" t="str">
        <f t="shared" si="21"/>
        <v>エンシンシート（ＤＩＹ）</v>
      </c>
    </row>
    <row r="1398" spans="1:5" ht="12.75" customHeight="1" x14ac:dyDescent="0.15">
      <c r="A1398" s="206" t="s">
        <v>3779</v>
      </c>
      <c r="B1398" s="207" t="s">
        <v>3780</v>
      </c>
      <c r="C1398" s="206" t="s">
        <v>3781</v>
      </c>
      <c r="D1398" s="206" t="s">
        <v>736</v>
      </c>
      <c r="E1398" s="205" t="str">
        <f t="shared" si="21"/>
        <v>共砂　</v>
      </c>
    </row>
    <row r="1399" spans="1:5" ht="12.75" customHeight="1" x14ac:dyDescent="0.15">
      <c r="A1399" s="206" t="s">
        <v>3782</v>
      </c>
      <c r="B1399" s="207" t="s">
        <v>3783</v>
      </c>
      <c r="C1399" s="206" t="s">
        <v>3784</v>
      </c>
      <c r="D1399" s="206" t="s">
        <v>640</v>
      </c>
      <c r="E1399" s="205" t="str">
        <f t="shared" si="21"/>
        <v>強力ガムパーキング</v>
      </c>
    </row>
    <row r="1400" spans="1:5" ht="12.75" customHeight="1" x14ac:dyDescent="0.15">
      <c r="A1400" s="206" t="s">
        <v>3785</v>
      </c>
      <c r="B1400" s="206" t="s">
        <v>3786</v>
      </c>
      <c r="C1400" s="206" t="s">
        <v>0</v>
      </c>
      <c r="D1400" s="206" t="s">
        <v>640</v>
      </c>
      <c r="E1400" s="205" t="str">
        <f t="shared" si="21"/>
        <v>＃強力ガムフェースＥＸ　Ｖ</v>
      </c>
    </row>
    <row r="1401" spans="1:5" ht="12.75" customHeight="1" x14ac:dyDescent="0.15">
      <c r="A1401" s="206" t="s">
        <v>3787</v>
      </c>
      <c r="B1401" s="207" t="s">
        <v>3788</v>
      </c>
      <c r="C1401" s="207" t="s">
        <v>3789</v>
      </c>
      <c r="D1401" s="206" t="s">
        <v>640</v>
      </c>
      <c r="E1401" s="205" t="str">
        <f t="shared" si="21"/>
        <v>強力バンクベストＩＩ　</v>
      </c>
    </row>
    <row r="1402" spans="1:5" ht="12.75" customHeight="1" x14ac:dyDescent="0.15">
      <c r="A1402" s="206" t="s">
        <v>3790</v>
      </c>
      <c r="B1402" s="207" t="s">
        <v>3791</v>
      </c>
      <c r="C1402" s="207" t="s">
        <v>2316</v>
      </c>
      <c r="D1402" s="206" t="s">
        <v>633</v>
      </c>
      <c r="E1402" s="205" t="str">
        <f t="shared" si="21"/>
        <v>巾木・側溝用オルタックエース　硬化剤</v>
      </c>
    </row>
    <row r="1403" spans="1:5" ht="12.75" customHeight="1" x14ac:dyDescent="0.15">
      <c r="A1403" s="206" t="s">
        <v>3792</v>
      </c>
      <c r="B1403" s="207" t="s">
        <v>3793</v>
      </c>
      <c r="C1403" s="207" t="s">
        <v>2295</v>
      </c>
      <c r="D1403" s="206" t="s">
        <v>633</v>
      </c>
      <c r="E1403" s="205" t="str">
        <f t="shared" si="21"/>
        <v>巾木・側溝用オルタックエース　主剤</v>
      </c>
    </row>
    <row r="1404" spans="1:5" ht="12.75" customHeight="1" x14ac:dyDescent="0.15">
      <c r="A1404" s="206" t="s">
        <v>3794</v>
      </c>
      <c r="B1404" s="206" t="s">
        <v>3795</v>
      </c>
      <c r="C1404" s="206" t="s">
        <v>0</v>
      </c>
      <c r="D1404" s="206" t="s">
        <v>640</v>
      </c>
      <c r="E1404" s="205" t="str">
        <f t="shared" si="21"/>
        <v>＃穴あきＧ　</v>
      </c>
    </row>
    <row r="1405" spans="1:5" ht="12.75" customHeight="1" x14ac:dyDescent="0.15">
      <c r="A1405" s="206" t="s">
        <v>3796</v>
      </c>
      <c r="B1405" s="207" t="s">
        <v>3797</v>
      </c>
      <c r="C1405" s="206" t="s">
        <v>2451</v>
      </c>
      <c r="D1405" s="206" t="s">
        <v>640</v>
      </c>
      <c r="E1405" s="205" t="str">
        <f t="shared" si="21"/>
        <v>彩色ガムクールキャップＥＸ　新緑</v>
      </c>
    </row>
    <row r="1406" spans="1:5" ht="12.75" customHeight="1" x14ac:dyDescent="0.15">
      <c r="A1406" s="206" t="s">
        <v>3798</v>
      </c>
      <c r="B1406" s="207" t="s">
        <v>3799</v>
      </c>
      <c r="C1406" s="206" t="s">
        <v>2451</v>
      </c>
      <c r="D1406" s="206" t="s">
        <v>640</v>
      </c>
      <c r="E1406" s="205" t="str">
        <f t="shared" si="21"/>
        <v>彩色ガムクールキャップＥＸ　赤茶</v>
      </c>
    </row>
    <row r="1407" spans="1:5" ht="12.75" customHeight="1" x14ac:dyDescent="0.15">
      <c r="A1407" s="206" t="s">
        <v>3800</v>
      </c>
      <c r="B1407" s="207" t="s">
        <v>3801</v>
      </c>
      <c r="C1407" s="206" t="s">
        <v>2451</v>
      </c>
      <c r="D1407" s="206" t="s">
        <v>640</v>
      </c>
      <c r="E1407" s="205" t="str">
        <f t="shared" si="21"/>
        <v>彩色強力砂付　新緑</v>
      </c>
    </row>
    <row r="1408" spans="1:5" ht="12.75" customHeight="1" x14ac:dyDescent="0.15">
      <c r="A1408" s="206" t="s">
        <v>3802</v>
      </c>
      <c r="B1408" s="206" t="s">
        <v>3803</v>
      </c>
      <c r="C1408" s="206" t="s">
        <v>2261</v>
      </c>
      <c r="D1408" s="206" t="s">
        <v>2870</v>
      </c>
      <c r="E1408" s="205" t="str">
        <f t="shared" si="21"/>
        <v>＃止水用ＳＫ－４５型ポンプ</v>
      </c>
    </row>
    <row r="1409" spans="1:5" ht="12.75" customHeight="1" x14ac:dyDescent="0.15">
      <c r="A1409" s="206" t="s">
        <v>3804</v>
      </c>
      <c r="B1409" s="206" t="s">
        <v>3805</v>
      </c>
      <c r="C1409" s="206" t="s">
        <v>1036</v>
      </c>
      <c r="D1409" s="206" t="s">
        <v>736</v>
      </c>
      <c r="E1409" s="205" t="str">
        <f t="shared" si="21"/>
        <v>＃出光３種コンパウンド</v>
      </c>
    </row>
    <row r="1410" spans="1:5" ht="12.75" customHeight="1" x14ac:dyDescent="0.15">
      <c r="A1410" s="206" t="s">
        <v>3806</v>
      </c>
      <c r="B1410" s="206" t="s">
        <v>3807</v>
      </c>
      <c r="C1410" s="206" t="s">
        <v>3808</v>
      </c>
      <c r="D1410" s="206" t="s">
        <v>736</v>
      </c>
      <c r="E1410" s="205" t="str">
        <f t="shared" si="21"/>
        <v>＃床版コートＮＤ</v>
      </c>
    </row>
    <row r="1411" spans="1:5" ht="12.75" customHeight="1" x14ac:dyDescent="0.15">
      <c r="A1411" s="206" t="s">
        <v>3809</v>
      </c>
      <c r="B1411" s="206" t="s">
        <v>3810</v>
      </c>
      <c r="C1411" s="206" t="s">
        <v>3298</v>
      </c>
      <c r="D1411" s="206" t="s">
        <v>640</v>
      </c>
      <c r="E1411" s="205" t="str">
        <f t="shared" ref="E1411:E1474" si="22">DBCS(B1411)</f>
        <v>＃床版シートＪ</v>
      </c>
    </row>
    <row r="1412" spans="1:5" ht="12.75" customHeight="1" x14ac:dyDescent="0.15">
      <c r="A1412" s="206" t="s">
        <v>3811</v>
      </c>
      <c r="B1412" s="206" t="s">
        <v>3812</v>
      </c>
      <c r="C1412" s="206" t="s">
        <v>3813</v>
      </c>
      <c r="D1412" s="206" t="s">
        <v>640</v>
      </c>
      <c r="E1412" s="205" t="str">
        <f t="shared" si="22"/>
        <v>＃床版シートＪカット５００</v>
      </c>
    </row>
    <row r="1413" spans="1:5" ht="12.75" customHeight="1" x14ac:dyDescent="0.15">
      <c r="A1413" s="206" t="s">
        <v>3814</v>
      </c>
      <c r="B1413" s="206" t="s">
        <v>3815</v>
      </c>
      <c r="C1413" s="206" t="s">
        <v>3298</v>
      </c>
      <c r="D1413" s="206" t="s">
        <v>640</v>
      </c>
      <c r="E1413" s="205" t="str">
        <f t="shared" si="22"/>
        <v>＃床版シートＮＷ</v>
      </c>
    </row>
    <row r="1414" spans="1:5" ht="12.75" customHeight="1" x14ac:dyDescent="0.15">
      <c r="A1414" s="206" t="s">
        <v>3816</v>
      </c>
      <c r="B1414" s="206" t="s">
        <v>3817</v>
      </c>
      <c r="C1414" s="206" t="s">
        <v>0</v>
      </c>
      <c r="D1414" s="206" t="s">
        <v>687</v>
      </c>
      <c r="E1414" s="205" t="str">
        <f t="shared" si="22"/>
        <v>＃常緑キリンソウプラグ１２８苗</v>
      </c>
    </row>
    <row r="1415" spans="1:5" ht="12.75" customHeight="1" x14ac:dyDescent="0.15">
      <c r="A1415" s="206" t="s">
        <v>3818</v>
      </c>
      <c r="B1415" s="206" t="s">
        <v>3819</v>
      </c>
      <c r="C1415" s="206" t="s">
        <v>0</v>
      </c>
      <c r="D1415" s="206" t="s">
        <v>766</v>
      </c>
      <c r="E1415" s="205" t="str">
        <f t="shared" si="22"/>
        <v>＃常緑キリンソウポット</v>
      </c>
    </row>
    <row r="1416" spans="1:5" ht="12.75" customHeight="1" x14ac:dyDescent="0.15">
      <c r="A1416" s="206" t="s">
        <v>3820</v>
      </c>
      <c r="B1416" s="206" t="s">
        <v>3821</v>
      </c>
      <c r="C1416" s="206" t="s">
        <v>0</v>
      </c>
      <c r="D1416" s="206" t="s">
        <v>687</v>
      </c>
      <c r="E1416" s="205" t="str">
        <f t="shared" si="22"/>
        <v>＃常緑キリンソウユニット　プラグ</v>
      </c>
    </row>
    <row r="1417" spans="1:5" ht="12.75" customHeight="1" x14ac:dyDescent="0.15">
      <c r="A1417" s="206" t="s">
        <v>3822</v>
      </c>
      <c r="B1417" s="206" t="s">
        <v>3823</v>
      </c>
      <c r="C1417" s="206" t="s">
        <v>0</v>
      </c>
      <c r="D1417" s="206" t="s">
        <v>687</v>
      </c>
      <c r="E1417" s="205" t="str">
        <f t="shared" si="22"/>
        <v>＃常緑キリンソウユニット　ポット</v>
      </c>
    </row>
    <row r="1418" spans="1:5" ht="12.75" customHeight="1" x14ac:dyDescent="0.15">
      <c r="A1418" s="206" t="s">
        <v>3824</v>
      </c>
      <c r="B1418" s="206" t="s">
        <v>3825</v>
      </c>
      <c r="C1418" s="206" t="s">
        <v>3826</v>
      </c>
      <c r="D1418" s="206" t="s">
        <v>640</v>
      </c>
      <c r="E1418" s="205" t="str">
        <f t="shared" si="22"/>
        <v>＃新強力エコフィットＣ　ＥＸ・ＭＭ</v>
      </c>
    </row>
    <row r="1419" spans="1:5" ht="12.75" customHeight="1" x14ac:dyDescent="0.15">
      <c r="A1419" s="203" t="s">
        <v>3827</v>
      </c>
      <c r="B1419" s="203" t="s">
        <v>3828</v>
      </c>
      <c r="C1419" s="203" t="s">
        <v>3829</v>
      </c>
      <c r="D1419" s="203" t="s">
        <v>640</v>
      </c>
      <c r="E1419" s="205" t="str">
        <f t="shared" si="22"/>
        <v>＃新構成フォームエース１５　５０ｍロール</v>
      </c>
    </row>
    <row r="1420" spans="1:5" ht="12.75" customHeight="1" x14ac:dyDescent="0.15">
      <c r="A1420" s="203" t="s">
        <v>3830</v>
      </c>
      <c r="B1420" s="203" t="s">
        <v>3831</v>
      </c>
      <c r="C1420" s="203" t="s">
        <v>3832</v>
      </c>
      <c r="D1420" s="203" t="s">
        <v>640</v>
      </c>
      <c r="E1420" s="205" t="str">
        <f t="shared" si="22"/>
        <v>＃新構成フォームエース２５　２５ｍロール</v>
      </c>
    </row>
    <row r="1421" spans="1:5" ht="12.75" customHeight="1" x14ac:dyDescent="0.15">
      <c r="A1421" s="203" t="s">
        <v>3833</v>
      </c>
      <c r="B1421" s="203" t="s">
        <v>3834</v>
      </c>
      <c r="C1421" s="203" t="s">
        <v>3835</v>
      </c>
      <c r="D1421" s="203" t="s">
        <v>687</v>
      </c>
      <c r="E1421" s="205" t="str">
        <f t="shared" si="22"/>
        <v>＃新構成フォームエース２５　２ｍカット</v>
      </c>
    </row>
    <row r="1422" spans="1:5" ht="12.75" customHeight="1" x14ac:dyDescent="0.15">
      <c r="A1422" s="203" t="s">
        <v>3836</v>
      </c>
      <c r="B1422" s="203" t="s">
        <v>3837</v>
      </c>
      <c r="C1422" s="203" t="s">
        <v>3838</v>
      </c>
      <c r="D1422" s="203" t="s">
        <v>687</v>
      </c>
      <c r="E1422" s="205" t="str">
        <f t="shared" si="22"/>
        <v>＃新構成フォームエース３０　２ｍカット</v>
      </c>
    </row>
    <row r="1423" spans="1:5" ht="12.75" customHeight="1" x14ac:dyDescent="0.15">
      <c r="A1423" s="203" t="s">
        <v>3839</v>
      </c>
      <c r="B1423" s="203" t="s">
        <v>3840</v>
      </c>
      <c r="C1423" s="203" t="s">
        <v>3841</v>
      </c>
      <c r="D1423" s="203" t="s">
        <v>687</v>
      </c>
      <c r="E1423" s="205" t="str">
        <f t="shared" si="22"/>
        <v>＃新構成フォームエース３５　２ｍカット</v>
      </c>
    </row>
    <row r="1424" spans="1:5" ht="12.75" customHeight="1" x14ac:dyDescent="0.15">
      <c r="A1424" s="206" t="s">
        <v>3842</v>
      </c>
      <c r="B1424" s="206" t="s">
        <v>3843</v>
      </c>
      <c r="C1424" s="207" t="s">
        <v>3844</v>
      </c>
      <c r="D1424" s="206" t="s">
        <v>637</v>
      </c>
      <c r="E1424" s="205" t="str">
        <f t="shared" si="22"/>
        <v>＃水切シート２００</v>
      </c>
    </row>
    <row r="1425" spans="1:5" ht="12.75" customHeight="1" x14ac:dyDescent="0.15">
      <c r="A1425" s="206" t="s">
        <v>3845</v>
      </c>
      <c r="B1425" s="207" t="s">
        <v>3846</v>
      </c>
      <c r="C1425" s="206" t="s">
        <v>1100</v>
      </c>
      <c r="D1425" s="206" t="s">
        <v>680</v>
      </c>
      <c r="E1425" s="205" t="str">
        <f t="shared" si="22"/>
        <v>速硬化ＯＴコートＡ　イエローマロン　ＤＳ－９２</v>
      </c>
    </row>
    <row r="1426" spans="1:5" ht="12.75" customHeight="1" x14ac:dyDescent="0.15">
      <c r="A1426" s="206" t="s">
        <v>3847</v>
      </c>
      <c r="B1426" s="207" t="s">
        <v>3848</v>
      </c>
      <c r="C1426" s="206" t="s">
        <v>1100</v>
      </c>
      <c r="D1426" s="206" t="s">
        <v>680</v>
      </c>
      <c r="E1426" s="205" t="str">
        <f t="shared" si="22"/>
        <v>速硬化ＯＴコートＡ　ダークグレー　ＤＳ－１８</v>
      </c>
    </row>
    <row r="1427" spans="1:5" ht="12.75" customHeight="1" x14ac:dyDescent="0.15">
      <c r="A1427" s="206" t="s">
        <v>3849</v>
      </c>
      <c r="B1427" s="207" t="s">
        <v>3850</v>
      </c>
      <c r="C1427" s="206" t="s">
        <v>1100</v>
      </c>
      <c r="D1427" s="206" t="s">
        <v>680</v>
      </c>
      <c r="E1427" s="205" t="str">
        <f t="shared" si="22"/>
        <v>速硬化ＯＴコートＡ　ダークブラウン　ＤＳ－４８</v>
      </c>
    </row>
    <row r="1428" spans="1:5" ht="12.75" customHeight="1" x14ac:dyDescent="0.15">
      <c r="A1428" s="206" t="s">
        <v>3851</v>
      </c>
      <c r="B1428" s="207" t="s">
        <v>3852</v>
      </c>
      <c r="C1428" s="206" t="s">
        <v>1100</v>
      </c>
      <c r="D1428" s="206" t="s">
        <v>680</v>
      </c>
      <c r="E1428" s="205" t="str">
        <f t="shared" si="22"/>
        <v>速硬化ＯＴコートＡ　ナチュラルブラウ　ＤＳ－４５</v>
      </c>
    </row>
    <row r="1429" spans="1:5" ht="12.75" customHeight="1" x14ac:dyDescent="0.15">
      <c r="A1429" s="206" t="s">
        <v>3853</v>
      </c>
      <c r="B1429" s="207" t="s">
        <v>3854</v>
      </c>
      <c r="C1429" s="206" t="s">
        <v>1100</v>
      </c>
      <c r="D1429" s="206" t="s">
        <v>680</v>
      </c>
      <c r="E1429" s="205" t="str">
        <f t="shared" si="22"/>
        <v>速硬化ＯＴコートＡ　特殊色</v>
      </c>
    </row>
    <row r="1430" spans="1:5" ht="12.75" customHeight="1" x14ac:dyDescent="0.15">
      <c r="A1430" s="206" t="s">
        <v>3855</v>
      </c>
      <c r="B1430" s="207" t="s">
        <v>3856</v>
      </c>
      <c r="C1430" s="206" t="s">
        <v>1100</v>
      </c>
      <c r="D1430" s="206" t="s">
        <v>680</v>
      </c>
      <c r="E1430" s="205" t="str">
        <f t="shared" si="22"/>
        <v>速硬化ＯＴコートシリコーン　特殊色</v>
      </c>
    </row>
    <row r="1431" spans="1:5" ht="12.75" customHeight="1" x14ac:dyDescent="0.15">
      <c r="A1431" s="206" t="s">
        <v>3857</v>
      </c>
      <c r="B1431" s="207" t="s">
        <v>3858</v>
      </c>
      <c r="C1431" s="206" t="s">
        <v>3768</v>
      </c>
      <c r="D1431" s="206" t="s">
        <v>640</v>
      </c>
      <c r="E1431" s="205" t="str">
        <f t="shared" si="22"/>
        <v>谷用シングル　ＳＡ－４０１</v>
      </c>
    </row>
    <row r="1432" spans="1:5" ht="12.75" customHeight="1" x14ac:dyDescent="0.15">
      <c r="A1432" s="206" t="s">
        <v>3859</v>
      </c>
      <c r="B1432" s="207" t="s">
        <v>3860</v>
      </c>
      <c r="C1432" s="206" t="s">
        <v>3768</v>
      </c>
      <c r="D1432" s="206" t="s">
        <v>640</v>
      </c>
      <c r="E1432" s="205" t="str">
        <f t="shared" si="22"/>
        <v>谷用シングル　ＳＡ－４０２</v>
      </c>
    </row>
    <row r="1433" spans="1:5" ht="12.75" customHeight="1" x14ac:dyDescent="0.15">
      <c r="A1433" s="206" t="s">
        <v>3861</v>
      </c>
      <c r="B1433" s="207" t="s">
        <v>3862</v>
      </c>
      <c r="C1433" s="206" t="s">
        <v>3768</v>
      </c>
      <c r="D1433" s="206" t="s">
        <v>640</v>
      </c>
      <c r="E1433" s="205" t="str">
        <f t="shared" si="22"/>
        <v>谷用シングル　ＳＣ－５０１</v>
      </c>
    </row>
    <row r="1434" spans="1:5" ht="12.75" customHeight="1" x14ac:dyDescent="0.15">
      <c r="A1434" s="206" t="s">
        <v>3863</v>
      </c>
      <c r="B1434" s="207" t="s">
        <v>3864</v>
      </c>
      <c r="C1434" s="206" t="s">
        <v>3768</v>
      </c>
      <c r="D1434" s="206" t="s">
        <v>640</v>
      </c>
      <c r="E1434" s="205" t="str">
        <f t="shared" si="22"/>
        <v>谷用シングル　ＳＣ－５０２</v>
      </c>
    </row>
    <row r="1435" spans="1:5" ht="12.75" customHeight="1" x14ac:dyDescent="0.15">
      <c r="A1435" s="206" t="s">
        <v>3865</v>
      </c>
      <c r="B1435" s="207" t="s">
        <v>3866</v>
      </c>
      <c r="C1435" s="206" t="s">
        <v>3768</v>
      </c>
      <c r="D1435" s="206" t="s">
        <v>640</v>
      </c>
      <c r="E1435" s="205" t="str">
        <f t="shared" si="22"/>
        <v>谷用シングル　ＳＣ－５０５</v>
      </c>
    </row>
    <row r="1436" spans="1:5" ht="12.75" customHeight="1" x14ac:dyDescent="0.15">
      <c r="A1436" s="206" t="s">
        <v>3867</v>
      </c>
      <c r="B1436" s="207" t="s">
        <v>3868</v>
      </c>
      <c r="C1436" s="206" t="s">
        <v>3768</v>
      </c>
      <c r="D1436" s="206" t="s">
        <v>640</v>
      </c>
      <c r="E1436" s="205" t="str">
        <f t="shared" si="22"/>
        <v>谷用シングル　ＳＣ－７０１</v>
      </c>
    </row>
    <row r="1437" spans="1:5" ht="12.75" customHeight="1" x14ac:dyDescent="0.15">
      <c r="A1437" s="206" t="s">
        <v>3869</v>
      </c>
      <c r="B1437" s="207" t="s">
        <v>3870</v>
      </c>
      <c r="C1437" s="206" t="s">
        <v>3768</v>
      </c>
      <c r="D1437" s="206" t="s">
        <v>640</v>
      </c>
      <c r="E1437" s="205" t="str">
        <f t="shared" si="22"/>
        <v>谷用シングル　ＳＧ－６０１</v>
      </c>
    </row>
    <row r="1438" spans="1:5" ht="12.75" customHeight="1" x14ac:dyDescent="0.15">
      <c r="A1438" s="206" t="s">
        <v>3871</v>
      </c>
      <c r="B1438" s="206" t="s">
        <v>3872</v>
      </c>
      <c r="C1438" s="206" t="s">
        <v>0</v>
      </c>
      <c r="D1438" s="206" t="s">
        <v>3873</v>
      </c>
      <c r="E1438" s="205" t="str">
        <f t="shared" si="22"/>
        <v>＃邸別側溝部勾配スタイロ</v>
      </c>
    </row>
    <row r="1439" spans="1:5" ht="12.75" customHeight="1" x14ac:dyDescent="0.15">
      <c r="A1439" s="206" t="s">
        <v>3874</v>
      </c>
      <c r="B1439" s="206" t="s">
        <v>3875</v>
      </c>
      <c r="C1439" s="206" t="s">
        <v>3876</v>
      </c>
      <c r="D1439" s="206" t="s">
        <v>751</v>
      </c>
      <c r="E1439" s="205" t="str">
        <f t="shared" si="22"/>
        <v>＃鉄骨階段用板金</v>
      </c>
    </row>
    <row r="1440" spans="1:5" ht="12.75" customHeight="1" x14ac:dyDescent="0.15">
      <c r="A1440" s="206" t="s">
        <v>3877</v>
      </c>
      <c r="B1440" s="206" t="s">
        <v>3878</v>
      </c>
      <c r="C1440" s="206" t="s">
        <v>3879</v>
      </c>
      <c r="D1440" s="206" t="s">
        <v>751</v>
      </c>
      <c r="E1440" s="205" t="str">
        <f t="shared" si="22"/>
        <v>＃鉄骨階段用板金　右　</v>
      </c>
    </row>
    <row r="1441" spans="1:5" ht="12.75" customHeight="1" x14ac:dyDescent="0.15">
      <c r="A1441" s="206" t="s">
        <v>3880</v>
      </c>
      <c r="B1441" s="206" t="s">
        <v>3881</v>
      </c>
      <c r="C1441" s="206" t="s">
        <v>3879</v>
      </c>
      <c r="D1441" s="206" t="s">
        <v>751</v>
      </c>
      <c r="E1441" s="205" t="str">
        <f t="shared" si="22"/>
        <v>＃鉄骨階段用板金　左　</v>
      </c>
    </row>
    <row r="1442" spans="1:5" ht="12.75" customHeight="1" x14ac:dyDescent="0.15">
      <c r="A1442" s="206" t="s">
        <v>3882</v>
      </c>
      <c r="B1442" s="206" t="s">
        <v>3883</v>
      </c>
      <c r="C1442" s="206" t="s">
        <v>0</v>
      </c>
      <c r="D1442" s="206" t="s">
        <v>640</v>
      </c>
      <c r="E1442" s="205" t="str">
        <f t="shared" si="22"/>
        <v>＃土間シート　</v>
      </c>
    </row>
    <row r="1443" spans="1:5" ht="12.75" customHeight="1" x14ac:dyDescent="0.15">
      <c r="A1443" s="206" t="s">
        <v>3884</v>
      </c>
      <c r="B1443" s="207" t="s">
        <v>3885</v>
      </c>
      <c r="C1443" s="206" t="s">
        <v>2138</v>
      </c>
      <c r="D1443" s="206" t="s">
        <v>633</v>
      </c>
      <c r="E1443" s="205" t="str">
        <f t="shared" si="22"/>
        <v>特殊プライマーＡ　</v>
      </c>
    </row>
    <row r="1444" spans="1:5" ht="12.75" customHeight="1" x14ac:dyDescent="0.15">
      <c r="A1444" s="206" t="s">
        <v>3886</v>
      </c>
      <c r="B1444" s="207" t="s">
        <v>3887</v>
      </c>
      <c r="C1444" s="206" t="s">
        <v>3888</v>
      </c>
      <c r="D1444" s="206" t="s">
        <v>633</v>
      </c>
      <c r="E1444" s="205" t="str">
        <f t="shared" si="22"/>
        <v>特殊プライマーＢ　</v>
      </c>
    </row>
    <row r="1445" spans="1:5" ht="12.75" customHeight="1" x14ac:dyDescent="0.15">
      <c r="A1445" s="206" t="s">
        <v>3889</v>
      </c>
      <c r="B1445" s="207" t="s">
        <v>3890</v>
      </c>
      <c r="C1445" s="207" t="s">
        <v>3891</v>
      </c>
      <c r="D1445" s="206" t="s">
        <v>640</v>
      </c>
      <c r="E1445" s="205" t="str">
        <f t="shared" si="22"/>
        <v>防炎マット</v>
      </c>
    </row>
    <row r="1446" spans="1:5" ht="12.75" customHeight="1" x14ac:dyDescent="0.15">
      <c r="A1446" s="206" t="s">
        <v>3892</v>
      </c>
      <c r="B1446" s="206" t="s">
        <v>3893</v>
      </c>
      <c r="C1446" s="206" t="s">
        <v>0</v>
      </c>
      <c r="D1446" s="206" t="s">
        <v>637</v>
      </c>
      <c r="E1446" s="205" t="str">
        <f t="shared" si="22"/>
        <v>＃木下工務店３００</v>
      </c>
    </row>
    <row r="1447" spans="1:5" ht="12.75" customHeight="1" x14ac:dyDescent="0.15">
      <c r="A1447" s="206" t="s">
        <v>3894</v>
      </c>
      <c r="B1447" s="207" t="s">
        <v>3895</v>
      </c>
      <c r="C1447" s="206" t="s">
        <v>3896</v>
      </c>
      <c r="D1447" s="206" t="s">
        <v>680</v>
      </c>
      <c r="E1447" s="205" t="str">
        <f t="shared" si="22"/>
        <v>立上り用オルタックエース　Ｌ＆Ｌ</v>
      </c>
    </row>
    <row r="1448" spans="1:5" ht="12.75" customHeight="1" x14ac:dyDescent="0.15">
      <c r="A1448" s="206" t="s">
        <v>3897</v>
      </c>
      <c r="B1448" s="207" t="s">
        <v>3898</v>
      </c>
      <c r="C1448" s="207" t="s">
        <v>2316</v>
      </c>
      <c r="D1448" s="206" t="s">
        <v>633</v>
      </c>
      <c r="E1448" s="205" t="str">
        <f t="shared" si="22"/>
        <v>立上り用オルタックエース　硬化剤</v>
      </c>
    </row>
    <row r="1449" spans="1:5" ht="12.75" customHeight="1" x14ac:dyDescent="0.15">
      <c r="A1449" s="206" t="s">
        <v>3899</v>
      </c>
      <c r="B1449" s="207" t="s">
        <v>3900</v>
      </c>
      <c r="C1449" s="207" t="s">
        <v>2295</v>
      </c>
      <c r="D1449" s="206" t="s">
        <v>633</v>
      </c>
      <c r="E1449" s="205" t="str">
        <f t="shared" si="22"/>
        <v>立上り用オルタックエース　主剤</v>
      </c>
    </row>
    <row r="1450" spans="1:5" ht="12.75" customHeight="1" x14ac:dyDescent="0.15">
      <c r="A1450" s="203" t="s">
        <v>3901</v>
      </c>
      <c r="B1450" s="203" t="s">
        <v>3902</v>
      </c>
      <c r="C1450" s="203" t="s">
        <v>0</v>
      </c>
      <c r="D1450" s="203" t="s">
        <v>687</v>
      </c>
      <c r="E1450" s="205" t="str">
        <f t="shared" si="22"/>
        <v>＄ＲＢボード３０</v>
      </c>
    </row>
    <row r="1451" spans="1:5" ht="12.75" customHeight="1" x14ac:dyDescent="0.15">
      <c r="A1451" s="203" t="s">
        <v>3903</v>
      </c>
      <c r="B1451" s="203" t="s">
        <v>3904</v>
      </c>
      <c r="C1451" s="203" t="s">
        <v>0</v>
      </c>
      <c r="D1451" s="203" t="s">
        <v>640</v>
      </c>
      <c r="E1451" s="205" t="str">
        <f t="shared" si="22"/>
        <v>＄Ｖベース用</v>
      </c>
    </row>
    <row r="1452" spans="1:5" ht="12.75" customHeight="1" x14ac:dyDescent="0.15">
      <c r="A1452" s="203" t="s">
        <v>3905</v>
      </c>
      <c r="B1452" s="203" t="s">
        <v>3906</v>
      </c>
      <c r="C1452" s="203" t="s">
        <v>0</v>
      </c>
      <c r="D1452" s="203" t="s">
        <v>766</v>
      </c>
      <c r="E1452" s="205" t="str">
        <f t="shared" si="22"/>
        <v>＄ガン１５００平型ノズル</v>
      </c>
    </row>
    <row r="1453" spans="1:5" ht="12.75" customHeight="1" x14ac:dyDescent="0.15">
      <c r="A1453" s="203" t="s">
        <v>3907</v>
      </c>
      <c r="B1453" s="203" t="s">
        <v>3908</v>
      </c>
      <c r="C1453" s="203" t="s">
        <v>0</v>
      </c>
      <c r="D1453" s="203" t="s">
        <v>637</v>
      </c>
      <c r="E1453" s="205" t="str">
        <f t="shared" si="22"/>
        <v>＄グルーテープ５０（１２巻入）</v>
      </c>
    </row>
    <row r="1454" spans="1:5" ht="12.75" customHeight="1" x14ac:dyDescent="0.15">
      <c r="A1454" s="206" t="s">
        <v>3909</v>
      </c>
      <c r="B1454" s="206" t="s">
        <v>3910</v>
      </c>
      <c r="C1454" s="206" t="s">
        <v>0</v>
      </c>
      <c r="D1454" s="206" t="s">
        <v>751</v>
      </c>
      <c r="E1454" s="205" t="str">
        <f t="shared" si="22"/>
        <v>＄サイド捨水切　Ｚ　</v>
      </c>
    </row>
    <row r="1455" spans="1:5" ht="12.75" customHeight="1" x14ac:dyDescent="0.15">
      <c r="A1455" s="203" t="s">
        <v>3911</v>
      </c>
      <c r="B1455" s="203" t="s">
        <v>3912</v>
      </c>
      <c r="C1455" s="203" t="s">
        <v>0</v>
      </c>
      <c r="D1455" s="203" t="s">
        <v>736</v>
      </c>
      <c r="E1455" s="205" t="str">
        <f t="shared" si="22"/>
        <v>＄チビマルチ４０Ｌ</v>
      </c>
    </row>
    <row r="1456" spans="1:5" ht="12.75" customHeight="1" x14ac:dyDescent="0.15">
      <c r="A1456" s="206" t="s">
        <v>3913</v>
      </c>
      <c r="B1456" s="206" t="s">
        <v>3914</v>
      </c>
      <c r="C1456" s="206" t="s">
        <v>0</v>
      </c>
      <c r="D1456" s="206" t="s">
        <v>3633</v>
      </c>
      <c r="E1456" s="205" t="str">
        <f t="shared" si="22"/>
        <v>＊吊り具注意書き</v>
      </c>
    </row>
    <row r="1457" spans="1:5" ht="12.75" customHeight="1" x14ac:dyDescent="0.15">
      <c r="A1457" s="203" t="s">
        <v>3915</v>
      </c>
      <c r="B1457" s="203" t="s">
        <v>3916</v>
      </c>
      <c r="C1457" s="203" t="s">
        <v>996</v>
      </c>
      <c r="D1457" s="203" t="s">
        <v>637</v>
      </c>
      <c r="E1457" s="205" t="str">
        <f t="shared" si="22"/>
        <v>♯ＩＫストロー　</v>
      </c>
    </row>
    <row r="1458" spans="1:5" ht="12.75" customHeight="1" x14ac:dyDescent="0.15">
      <c r="A1458" s="203" t="s">
        <v>3917</v>
      </c>
      <c r="B1458" s="203" t="s">
        <v>3918</v>
      </c>
      <c r="C1458" s="203" t="s">
        <v>999</v>
      </c>
      <c r="D1458" s="203" t="s">
        <v>637</v>
      </c>
      <c r="E1458" s="205" t="str">
        <f t="shared" si="22"/>
        <v>♯ＩＫディスク　</v>
      </c>
    </row>
    <row r="1459" spans="1:5" ht="12.75" customHeight="1" x14ac:dyDescent="0.15">
      <c r="A1459" s="203" t="s">
        <v>3919</v>
      </c>
      <c r="B1459" s="203" t="s">
        <v>3920</v>
      </c>
      <c r="C1459" s="203" t="s">
        <v>3921</v>
      </c>
      <c r="D1459" s="203" t="s">
        <v>633</v>
      </c>
      <c r="E1459" s="205" t="str">
        <f t="shared" si="22"/>
        <v>♯ＩＫプライマー　</v>
      </c>
    </row>
    <row r="1460" spans="1:5" ht="12.75" customHeight="1" x14ac:dyDescent="0.15">
      <c r="A1460" s="203" t="s">
        <v>3922</v>
      </c>
      <c r="B1460" s="203" t="s">
        <v>3923</v>
      </c>
      <c r="C1460" s="203" t="s">
        <v>1005</v>
      </c>
      <c r="D1460" s="203" t="s">
        <v>637</v>
      </c>
      <c r="E1460" s="205" t="str">
        <f t="shared" si="22"/>
        <v>♯ＩＫベース　</v>
      </c>
    </row>
    <row r="1461" spans="1:5" ht="12.75" customHeight="1" x14ac:dyDescent="0.15">
      <c r="A1461" s="203" t="s">
        <v>3924</v>
      </c>
      <c r="B1461" s="203" t="s">
        <v>3925</v>
      </c>
      <c r="C1461" s="203" t="s">
        <v>1008</v>
      </c>
      <c r="D1461" s="203" t="s">
        <v>637</v>
      </c>
      <c r="E1461" s="205" t="str">
        <f t="shared" si="22"/>
        <v>♯ＩＫボルト１５　</v>
      </c>
    </row>
    <row r="1462" spans="1:5" ht="12.75" customHeight="1" x14ac:dyDescent="0.15">
      <c r="A1462" s="203" t="s">
        <v>3926</v>
      </c>
      <c r="B1462" s="203" t="s">
        <v>3927</v>
      </c>
      <c r="C1462" s="203" t="s">
        <v>1008</v>
      </c>
      <c r="D1462" s="203" t="s">
        <v>637</v>
      </c>
      <c r="E1462" s="205" t="str">
        <f t="shared" si="22"/>
        <v>♯ＩＫボルト２０　</v>
      </c>
    </row>
    <row r="1463" spans="1:5" ht="12.75" customHeight="1" x14ac:dyDescent="0.15">
      <c r="A1463" s="203" t="s">
        <v>3928</v>
      </c>
      <c r="B1463" s="203" t="s">
        <v>3929</v>
      </c>
      <c r="C1463" s="203" t="s">
        <v>1008</v>
      </c>
      <c r="D1463" s="203" t="s">
        <v>637</v>
      </c>
      <c r="E1463" s="205" t="str">
        <f t="shared" si="22"/>
        <v>♯ＩＫボルト３０　</v>
      </c>
    </row>
    <row r="1464" spans="1:5" ht="12.75" customHeight="1" x14ac:dyDescent="0.15">
      <c r="A1464" s="203" t="s">
        <v>3930</v>
      </c>
      <c r="B1464" s="203" t="s">
        <v>3931</v>
      </c>
      <c r="C1464" s="203" t="s">
        <v>1015</v>
      </c>
      <c r="D1464" s="203" t="s">
        <v>736</v>
      </c>
      <c r="E1464" s="205" t="str">
        <f t="shared" si="22"/>
        <v>♯ＩＫボルト４０　</v>
      </c>
    </row>
    <row r="1465" spans="1:5" ht="12.75" customHeight="1" x14ac:dyDescent="0.15">
      <c r="A1465" s="203" t="s">
        <v>3932</v>
      </c>
      <c r="B1465" s="203" t="s">
        <v>3933</v>
      </c>
      <c r="C1465" s="203" t="s">
        <v>1015</v>
      </c>
      <c r="D1465" s="203" t="s">
        <v>736</v>
      </c>
      <c r="E1465" s="205" t="str">
        <f t="shared" si="22"/>
        <v>♯ＩＫボルト５０　</v>
      </c>
    </row>
    <row r="1466" spans="1:5" ht="12.75" customHeight="1" x14ac:dyDescent="0.15">
      <c r="A1466" s="203" t="s">
        <v>3934</v>
      </c>
      <c r="B1466" s="203" t="s">
        <v>3935</v>
      </c>
      <c r="C1466" s="203" t="s">
        <v>1015</v>
      </c>
      <c r="D1466" s="203" t="s">
        <v>736</v>
      </c>
      <c r="E1466" s="205" t="str">
        <f t="shared" si="22"/>
        <v>♯ＩＫボルト６０　</v>
      </c>
    </row>
    <row r="1467" spans="1:5" ht="12.75" customHeight="1" x14ac:dyDescent="0.15">
      <c r="A1467" s="203" t="s">
        <v>3936</v>
      </c>
      <c r="B1467" s="203" t="s">
        <v>3937</v>
      </c>
      <c r="C1467" s="203" t="s">
        <v>1015</v>
      </c>
      <c r="D1467" s="203" t="s">
        <v>736</v>
      </c>
      <c r="E1467" s="205" t="str">
        <f t="shared" si="22"/>
        <v>♯ＩＫボルト７０　</v>
      </c>
    </row>
    <row r="1468" spans="1:5" ht="12.75" customHeight="1" x14ac:dyDescent="0.15">
      <c r="A1468" s="203" t="s">
        <v>3938</v>
      </c>
      <c r="B1468" s="203" t="s">
        <v>3939</v>
      </c>
      <c r="C1468" s="203" t="s">
        <v>1015</v>
      </c>
      <c r="D1468" s="203" t="s">
        <v>736</v>
      </c>
      <c r="E1468" s="205" t="str">
        <f t="shared" si="22"/>
        <v>♯ＩＫボルト８０　</v>
      </c>
    </row>
    <row r="1469" spans="1:5" ht="12.75" customHeight="1" x14ac:dyDescent="0.15">
      <c r="A1469" s="203" t="s">
        <v>3940</v>
      </c>
      <c r="B1469" s="203" t="s">
        <v>3941</v>
      </c>
      <c r="C1469" s="203" t="s">
        <v>3942</v>
      </c>
      <c r="D1469" s="203" t="s">
        <v>640</v>
      </c>
      <c r="E1469" s="205" t="str">
        <f t="shared" si="22"/>
        <v>♯オルタックＤＲテープＷ</v>
      </c>
    </row>
    <row r="1470" spans="1:5" ht="12.75" customHeight="1" x14ac:dyDescent="0.15">
      <c r="A1470" s="203" t="s">
        <v>3943</v>
      </c>
      <c r="B1470" s="203" t="s">
        <v>3944</v>
      </c>
      <c r="C1470" s="203" t="s">
        <v>834</v>
      </c>
      <c r="D1470" s="203" t="s">
        <v>680</v>
      </c>
      <c r="E1470" s="205" t="str">
        <f t="shared" si="22"/>
        <v>♯ハンディフォーム♯２２０５</v>
      </c>
    </row>
    <row r="1471" spans="1:5" ht="12.75" customHeight="1" x14ac:dyDescent="0.15">
      <c r="A1471" s="203" t="s">
        <v>3945</v>
      </c>
      <c r="B1471" s="203" t="s">
        <v>3946</v>
      </c>
      <c r="C1471" s="203" t="s">
        <v>3537</v>
      </c>
      <c r="D1471" s="203" t="s">
        <v>736</v>
      </c>
      <c r="E1471" s="205" t="str">
        <f t="shared" si="22"/>
        <v>♯ハンディフォーム充填ノズル</v>
      </c>
    </row>
    <row r="1472" spans="1:5" ht="12.75" customHeight="1" x14ac:dyDescent="0.15">
      <c r="A1472" s="203" t="s">
        <v>3947</v>
      </c>
      <c r="B1472" s="203" t="s">
        <v>3948</v>
      </c>
      <c r="C1472" s="203" t="s">
        <v>0</v>
      </c>
      <c r="D1472" s="203" t="s">
        <v>751</v>
      </c>
      <c r="E1472" s="205" t="str">
        <f t="shared" si="22"/>
        <v>３２Ｚケラバカバー　</v>
      </c>
    </row>
    <row r="1473" spans="1:5" ht="12.75" customHeight="1" x14ac:dyDescent="0.15">
      <c r="A1473" s="203" t="s">
        <v>3949</v>
      </c>
      <c r="B1473" s="203" t="s">
        <v>3950</v>
      </c>
      <c r="C1473" s="203" t="s">
        <v>0</v>
      </c>
      <c r="D1473" s="203" t="s">
        <v>751</v>
      </c>
      <c r="E1473" s="205" t="str">
        <f t="shared" si="22"/>
        <v>３２Ｚケラバカバー下地</v>
      </c>
    </row>
    <row r="1474" spans="1:5" ht="12.75" customHeight="1" x14ac:dyDescent="0.15">
      <c r="A1474" s="203" t="s">
        <v>3951</v>
      </c>
      <c r="B1474" s="203" t="s">
        <v>3952</v>
      </c>
      <c r="C1474" s="203" t="s">
        <v>0</v>
      </c>
      <c r="D1474" s="203" t="s">
        <v>751</v>
      </c>
      <c r="E1474" s="205" t="str">
        <f t="shared" si="22"/>
        <v>３２Ｚケラバカバー先端１５右</v>
      </c>
    </row>
    <row r="1475" spans="1:5" ht="12.75" customHeight="1" x14ac:dyDescent="0.15">
      <c r="A1475" s="203" t="s">
        <v>3953</v>
      </c>
      <c r="B1475" s="203" t="s">
        <v>3954</v>
      </c>
      <c r="C1475" s="203" t="s">
        <v>0</v>
      </c>
      <c r="D1475" s="203" t="s">
        <v>751</v>
      </c>
      <c r="E1475" s="205" t="str">
        <f t="shared" ref="E1475:E1538" si="23">DBCS(B1475)</f>
        <v>３２Ｚケラバカバー先端１５左</v>
      </c>
    </row>
    <row r="1476" spans="1:5" ht="12.75" customHeight="1" x14ac:dyDescent="0.15">
      <c r="A1476" s="203" t="s">
        <v>3955</v>
      </c>
      <c r="B1476" s="203" t="s">
        <v>3956</v>
      </c>
      <c r="C1476" s="203" t="s">
        <v>0</v>
      </c>
      <c r="D1476" s="203" t="s">
        <v>751</v>
      </c>
      <c r="E1476" s="205" t="str">
        <f t="shared" si="23"/>
        <v>３２Ｚケラバカバー先端３右</v>
      </c>
    </row>
    <row r="1477" spans="1:5" ht="12.75" customHeight="1" x14ac:dyDescent="0.15">
      <c r="A1477" s="203" t="s">
        <v>3957</v>
      </c>
      <c r="B1477" s="203" t="s">
        <v>3958</v>
      </c>
      <c r="C1477" s="203" t="s">
        <v>0</v>
      </c>
      <c r="D1477" s="203" t="s">
        <v>751</v>
      </c>
      <c r="E1477" s="205" t="str">
        <f t="shared" si="23"/>
        <v>３２Ｚケラバカバー先端３左</v>
      </c>
    </row>
    <row r="1478" spans="1:5" ht="12.75" customHeight="1" x14ac:dyDescent="0.15">
      <c r="A1478" s="203" t="s">
        <v>3959</v>
      </c>
      <c r="B1478" s="203" t="s">
        <v>3960</v>
      </c>
      <c r="C1478" s="203" t="s">
        <v>0</v>
      </c>
      <c r="D1478" s="203" t="s">
        <v>751</v>
      </c>
      <c r="E1478" s="205" t="str">
        <f t="shared" si="23"/>
        <v>３２Ｚケラバカバー先端４右</v>
      </c>
    </row>
    <row r="1479" spans="1:5" ht="12.75" customHeight="1" x14ac:dyDescent="0.15">
      <c r="A1479" s="203" t="s">
        <v>3961</v>
      </c>
      <c r="B1479" s="203" t="s">
        <v>3962</v>
      </c>
      <c r="C1479" s="203" t="s">
        <v>0</v>
      </c>
      <c r="D1479" s="203" t="s">
        <v>751</v>
      </c>
      <c r="E1479" s="205" t="str">
        <f t="shared" si="23"/>
        <v>３２Ｚケラバカバー先端４左</v>
      </c>
    </row>
    <row r="1480" spans="1:5" ht="12.75" customHeight="1" x14ac:dyDescent="0.15">
      <c r="A1480" s="203" t="s">
        <v>3963</v>
      </c>
      <c r="B1480" s="203" t="s">
        <v>3964</v>
      </c>
      <c r="C1480" s="203" t="s">
        <v>0</v>
      </c>
      <c r="D1480" s="203" t="s">
        <v>751</v>
      </c>
      <c r="E1480" s="205" t="str">
        <f t="shared" si="23"/>
        <v>３２Ｚケラバカバー先端５右</v>
      </c>
    </row>
    <row r="1481" spans="1:5" ht="12.75" customHeight="1" x14ac:dyDescent="0.15">
      <c r="A1481" s="203" t="s">
        <v>3965</v>
      </c>
      <c r="B1481" s="203" t="s">
        <v>3966</v>
      </c>
      <c r="C1481" s="203" t="s">
        <v>0</v>
      </c>
      <c r="D1481" s="203" t="s">
        <v>751</v>
      </c>
      <c r="E1481" s="205" t="str">
        <f t="shared" si="23"/>
        <v>３２Ｚケラバカバー先端５左</v>
      </c>
    </row>
    <row r="1482" spans="1:5" ht="12.75" customHeight="1" x14ac:dyDescent="0.15">
      <c r="A1482" s="203" t="s">
        <v>3967</v>
      </c>
      <c r="B1482" s="203" t="s">
        <v>3968</v>
      </c>
      <c r="C1482" s="203" t="s">
        <v>0</v>
      </c>
      <c r="D1482" s="203" t="s">
        <v>751</v>
      </c>
      <c r="E1482" s="205" t="str">
        <f t="shared" si="23"/>
        <v>３２Ｚサイド捨て軒先カバー右</v>
      </c>
    </row>
    <row r="1483" spans="1:5" ht="12.75" customHeight="1" x14ac:dyDescent="0.15">
      <c r="A1483" s="203" t="s">
        <v>3969</v>
      </c>
      <c r="B1483" s="203" t="s">
        <v>3970</v>
      </c>
      <c r="C1483" s="203" t="s">
        <v>0</v>
      </c>
      <c r="D1483" s="203" t="s">
        <v>751</v>
      </c>
      <c r="E1483" s="205" t="str">
        <f t="shared" si="23"/>
        <v>３２Ｚサイド捨て軒先カバー左</v>
      </c>
    </row>
    <row r="1484" spans="1:5" ht="12.75" customHeight="1" x14ac:dyDescent="0.15">
      <c r="A1484" s="203" t="s">
        <v>3971</v>
      </c>
      <c r="B1484" s="203" t="s">
        <v>3972</v>
      </c>
      <c r="C1484" s="203" t="s">
        <v>0</v>
      </c>
      <c r="D1484" s="203" t="s">
        <v>751</v>
      </c>
      <c r="E1484" s="205" t="str">
        <f t="shared" si="23"/>
        <v>３２サイド捨水切　</v>
      </c>
    </row>
    <row r="1485" spans="1:5" ht="12.75" customHeight="1" x14ac:dyDescent="0.15">
      <c r="A1485" s="203" t="s">
        <v>3973</v>
      </c>
      <c r="B1485" s="203" t="s">
        <v>3974</v>
      </c>
      <c r="C1485" s="203" t="s">
        <v>0</v>
      </c>
      <c r="D1485" s="203" t="s">
        <v>751</v>
      </c>
      <c r="E1485" s="205" t="str">
        <f t="shared" si="23"/>
        <v>３２軒先化粧水切　　</v>
      </c>
    </row>
    <row r="1486" spans="1:5" ht="12.75" customHeight="1" x14ac:dyDescent="0.15">
      <c r="A1486" s="203" t="s">
        <v>3975</v>
      </c>
      <c r="B1486" s="203" t="s">
        <v>3976</v>
      </c>
      <c r="C1486" s="203" t="s">
        <v>0</v>
      </c>
      <c r="D1486" s="203" t="s">
        <v>751</v>
      </c>
      <c r="E1486" s="205" t="str">
        <f t="shared" si="23"/>
        <v>３２軒先水切カバー右</v>
      </c>
    </row>
    <row r="1487" spans="1:5" ht="12.75" customHeight="1" x14ac:dyDescent="0.15">
      <c r="A1487" s="203" t="s">
        <v>3977</v>
      </c>
      <c r="B1487" s="203" t="s">
        <v>3978</v>
      </c>
      <c r="C1487" s="203" t="s">
        <v>0</v>
      </c>
      <c r="D1487" s="203" t="s">
        <v>751</v>
      </c>
      <c r="E1487" s="205" t="str">
        <f t="shared" si="23"/>
        <v>３２軒先水切カバー左</v>
      </c>
    </row>
    <row r="1488" spans="1:5" ht="12.75" customHeight="1" x14ac:dyDescent="0.15">
      <c r="A1488" s="203" t="s">
        <v>3979</v>
      </c>
      <c r="B1488" s="203" t="s">
        <v>3980</v>
      </c>
      <c r="C1488" s="203" t="s">
        <v>0</v>
      </c>
      <c r="D1488" s="203" t="s">
        <v>751</v>
      </c>
      <c r="E1488" s="205" t="str">
        <f t="shared" si="23"/>
        <v>３２上部水切　</v>
      </c>
    </row>
    <row r="1489" spans="1:5" ht="12.75" customHeight="1" x14ac:dyDescent="0.15">
      <c r="A1489" s="203" t="s">
        <v>3981</v>
      </c>
      <c r="B1489" s="203" t="s">
        <v>3982</v>
      </c>
      <c r="C1489" s="203" t="s">
        <v>0</v>
      </c>
      <c r="D1489" s="203" t="s">
        <v>751</v>
      </c>
      <c r="E1489" s="205" t="str">
        <f t="shared" si="23"/>
        <v>３２上部水切カバ右</v>
      </c>
    </row>
    <row r="1490" spans="1:5" ht="12.75" customHeight="1" x14ac:dyDescent="0.15">
      <c r="A1490" s="203" t="s">
        <v>3983</v>
      </c>
      <c r="B1490" s="203" t="s">
        <v>3984</v>
      </c>
      <c r="C1490" s="203" t="s">
        <v>0</v>
      </c>
      <c r="D1490" s="203" t="s">
        <v>751</v>
      </c>
      <c r="E1490" s="205" t="str">
        <f t="shared" si="23"/>
        <v>３２上部水切カバ左</v>
      </c>
    </row>
    <row r="1491" spans="1:5" ht="12.75" customHeight="1" x14ac:dyDescent="0.15">
      <c r="A1491" s="203" t="s">
        <v>3985</v>
      </c>
      <c r="B1491" s="203" t="s">
        <v>3986</v>
      </c>
      <c r="C1491" s="203" t="s">
        <v>0</v>
      </c>
      <c r="D1491" s="203" t="s">
        <v>751</v>
      </c>
      <c r="E1491" s="205" t="str">
        <f t="shared" si="23"/>
        <v>３２上部水切下地　</v>
      </c>
    </row>
    <row r="1492" spans="1:5" ht="12.75" customHeight="1" x14ac:dyDescent="0.15">
      <c r="A1492" s="203" t="s">
        <v>3987</v>
      </c>
      <c r="B1492" s="203" t="s">
        <v>3988</v>
      </c>
      <c r="C1492" s="203" t="s">
        <v>0</v>
      </c>
      <c r="D1492" s="203" t="s">
        <v>751</v>
      </c>
      <c r="E1492" s="205" t="str">
        <f t="shared" si="23"/>
        <v>３２上部入隅ＭＫＫＢ右</v>
      </c>
    </row>
    <row r="1493" spans="1:5" ht="12.75" customHeight="1" x14ac:dyDescent="0.15">
      <c r="A1493" s="203" t="s">
        <v>3989</v>
      </c>
      <c r="B1493" s="203" t="s">
        <v>3990</v>
      </c>
      <c r="C1493" s="203" t="s">
        <v>0</v>
      </c>
      <c r="D1493" s="203" t="s">
        <v>751</v>
      </c>
      <c r="E1493" s="205" t="str">
        <f t="shared" si="23"/>
        <v>３２上部入隅ＭＫＫＢ左</v>
      </c>
    </row>
    <row r="1494" spans="1:5" ht="12.75" customHeight="1" x14ac:dyDescent="0.15">
      <c r="A1494" s="203" t="s">
        <v>3991</v>
      </c>
      <c r="B1494" s="203" t="s">
        <v>3992</v>
      </c>
      <c r="C1494" s="203" t="s">
        <v>0</v>
      </c>
      <c r="D1494" s="203" t="s">
        <v>751</v>
      </c>
      <c r="E1494" s="205" t="str">
        <f t="shared" si="23"/>
        <v>３２片流れ棟キャップ１５右</v>
      </c>
    </row>
    <row r="1495" spans="1:5" ht="12.75" customHeight="1" x14ac:dyDescent="0.15">
      <c r="A1495" s="203" t="s">
        <v>3993</v>
      </c>
      <c r="B1495" s="203" t="s">
        <v>3994</v>
      </c>
      <c r="C1495" s="203" t="s">
        <v>0</v>
      </c>
      <c r="D1495" s="203" t="s">
        <v>751</v>
      </c>
      <c r="E1495" s="205" t="str">
        <f t="shared" si="23"/>
        <v>３２片流れ棟キャップ１５左</v>
      </c>
    </row>
    <row r="1496" spans="1:5" ht="12.75" customHeight="1" x14ac:dyDescent="0.15">
      <c r="A1496" s="203" t="s">
        <v>3995</v>
      </c>
      <c r="B1496" s="203" t="s">
        <v>3996</v>
      </c>
      <c r="C1496" s="203" t="s">
        <v>0</v>
      </c>
      <c r="D1496" s="203" t="s">
        <v>751</v>
      </c>
      <c r="E1496" s="205" t="str">
        <f t="shared" si="23"/>
        <v>３２片流れ棟キャップ２０右</v>
      </c>
    </row>
    <row r="1497" spans="1:5" ht="12.75" customHeight="1" x14ac:dyDescent="0.15">
      <c r="A1497" s="203" t="s">
        <v>3997</v>
      </c>
      <c r="B1497" s="203" t="s">
        <v>3998</v>
      </c>
      <c r="C1497" s="203" t="s">
        <v>0</v>
      </c>
      <c r="D1497" s="203" t="s">
        <v>751</v>
      </c>
      <c r="E1497" s="205" t="str">
        <f t="shared" si="23"/>
        <v>３２片流れ棟キャップ２０左</v>
      </c>
    </row>
    <row r="1498" spans="1:5" ht="12.75" customHeight="1" x14ac:dyDescent="0.15">
      <c r="A1498" s="203" t="s">
        <v>3999</v>
      </c>
      <c r="B1498" s="203" t="s">
        <v>4000</v>
      </c>
      <c r="C1498" s="203" t="s">
        <v>0</v>
      </c>
      <c r="D1498" s="203" t="s">
        <v>751</v>
      </c>
      <c r="E1498" s="205" t="str">
        <f t="shared" si="23"/>
        <v>３２片流れ棟キャップ２５右</v>
      </c>
    </row>
    <row r="1499" spans="1:5" ht="12.75" customHeight="1" x14ac:dyDescent="0.15">
      <c r="A1499" s="203" t="s">
        <v>4001</v>
      </c>
      <c r="B1499" s="203" t="s">
        <v>4002</v>
      </c>
      <c r="C1499" s="203" t="s">
        <v>0</v>
      </c>
      <c r="D1499" s="203" t="s">
        <v>751</v>
      </c>
      <c r="E1499" s="205" t="str">
        <f t="shared" si="23"/>
        <v>３２片流れ棟キャップ２５左</v>
      </c>
    </row>
    <row r="1500" spans="1:5" ht="12.75" customHeight="1" x14ac:dyDescent="0.15">
      <c r="A1500" s="203" t="s">
        <v>4003</v>
      </c>
      <c r="B1500" s="203" t="s">
        <v>4004</v>
      </c>
      <c r="C1500" s="203" t="s">
        <v>0</v>
      </c>
      <c r="D1500" s="203" t="s">
        <v>751</v>
      </c>
      <c r="E1500" s="205" t="str">
        <f t="shared" si="23"/>
        <v>３２片流れ棟キャップ３０右</v>
      </c>
    </row>
    <row r="1501" spans="1:5" ht="12.75" customHeight="1" x14ac:dyDescent="0.15">
      <c r="A1501" s="203" t="s">
        <v>4005</v>
      </c>
      <c r="B1501" s="203" t="s">
        <v>4006</v>
      </c>
      <c r="C1501" s="203" t="s">
        <v>0</v>
      </c>
      <c r="D1501" s="203" t="s">
        <v>751</v>
      </c>
      <c r="E1501" s="205" t="str">
        <f t="shared" si="23"/>
        <v>３２片流れ棟キャップ３０左</v>
      </c>
    </row>
    <row r="1502" spans="1:5" ht="12.75" customHeight="1" x14ac:dyDescent="0.15">
      <c r="A1502" s="203" t="s">
        <v>4007</v>
      </c>
      <c r="B1502" s="203" t="s">
        <v>4008</v>
      </c>
      <c r="C1502" s="203" t="s">
        <v>0</v>
      </c>
      <c r="D1502" s="203" t="s">
        <v>751</v>
      </c>
      <c r="E1502" s="205" t="str">
        <f t="shared" si="23"/>
        <v>３２片流れ棟キャップ３５右</v>
      </c>
    </row>
    <row r="1503" spans="1:5" ht="12.75" customHeight="1" x14ac:dyDescent="0.15">
      <c r="A1503" s="203" t="s">
        <v>4009</v>
      </c>
      <c r="B1503" s="203" t="s">
        <v>4010</v>
      </c>
      <c r="C1503" s="203" t="s">
        <v>0</v>
      </c>
      <c r="D1503" s="203" t="s">
        <v>751</v>
      </c>
      <c r="E1503" s="205" t="str">
        <f t="shared" si="23"/>
        <v>３２片流れ棟キャップ３５左</v>
      </c>
    </row>
    <row r="1504" spans="1:5" ht="12.75" customHeight="1" x14ac:dyDescent="0.15">
      <c r="A1504" s="203" t="s">
        <v>4011</v>
      </c>
      <c r="B1504" s="203" t="s">
        <v>4012</v>
      </c>
      <c r="C1504" s="203" t="s">
        <v>0</v>
      </c>
      <c r="D1504" s="203" t="s">
        <v>751</v>
      </c>
      <c r="E1504" s="205" t="str">
        <f t="shared" si="23"/>
        <v>３２片流れ棟キャップ４０右</v>
      </c>
    </row>
    <row r="1505" spans="1:5" ht="12.75" customHeight="1" x14ac:dyDescent="0.15">
      <c r="A1505" s="203" t="s">
        <v>4013</v>
      </c>
      <c r="B1505" s="203" t="s">
        <v>4014</v>
      </c>
      <c r="C1505" s="203" t="s">
        <v>0</v>
      </c>
      <c r="D1505" s="203" t="s">
        <v>751</v>
      </c>
      <c r="E1505" s="205" t="str">
        <f t="shared" si="23"/>
        <v>３２片流れ棟キャップ４０左</v>
      </c>
    </row>
    <row r="1506" spans="1:5" ht="12.75" customHeight="1" x14ac:dyDescent="0.15">
      <c r="A1506" s="203" t="s">
        <v>4015</v>
      </c>
      <c r="B1506" s="203" t="s">
        <v>4016</v>
      </c>
      <c r="C1506" s="203" t="s">
        <v>0</v>
      </c>
      <c r="D1506" s="203" t="s">
        <v>751</v>
      </c>
      <c r="E1506" s="205" t="str">
        <f t="shared" si="23"/>
        <v>３２片流れ棟キャップ４５右</v>
      </c>
    </row>
    <row r="1507" spans="1:5" ht="12.75" customHeight="1" x14ac:dyDescent="0.15">
      <c r="A1507" s="203" t="s">
        <v>4017</v>
      </c>
      <c r="B1507" s="203" t="s">
        <v>4018</v>
      </c>
      <c r="C1507" s="203" t="s">
        <v>0</v>
      </c>
      <c r="D1507" s="203" t="s">
        <v>751</v>
      </c>
      <c r="E1507" s="205" t="str">
        <f t="shared" si="23"/>
        <v>３２片流れ棟キャップ４５左</v>
      </c>
    </row>
    <row r="1508" spans="1:5" ht="12.75" customHeight="1" x14ac:dyDescent="0.15">
      <c r="A1508" s="203" t="s">
        <v>4019</v>
      </c>
      <c r="B1508" s="203" t="s">
        <v>4020</v>
      </c>
      <c r="C1508" s="203" t="s">
        <v>0</v>
      </c>
      <c r="D1508" s="203" t="s">
        <v>751</v>
      </c>
      <c r="E1508" s="205" t="str">
        <f t="shared" si="23"/>
        <v>３２片流れ棟キャップ５０右</v>
      </c>
    </row>
    <row r="1509" spans="1:5" ht="12.75" customHeight="1" x14ac:dyDescent="0.15">
      <c r="A1509" s="203" t="s">
        <v>4021</v>
      </c>
      <c r="B1509" s="203" t="s">
        <v>4022</v>
      </c>
      <c r="C1509" s="203" t="s">
        <v>0</v>
      </c>
      <c r="D1509" s="203" t="s">
        <v>751</v>
      </c>
      <c r="E1509" s="205" t="str">
        <f t="shared" si="23"/>
        <v>３２片流れ棟キャップ５０左</v>
      </c>
    </row>
    <row r="1510" spans="1:5" ht="12.75" customHeight="1" x14ac:dyDescent="0.15">
      <c r="A1510" s="203" t="s">
        <v>4023</v>
      </c>
      <c r="B1510" s="203" t="s">
        <v>4024</v>
      </c>
      <c r="C1510" s="203" t="s">
        <v>0</v>
      </c>
      <c r="D1510" s="203" t="s">
        <v>751</v>
      </c>
      <c r="E1510" s="205" t="str">
        <f t="shared" si="23"/>
        <v>３２片流れ棟キャップ５５右</v>
      </c>
    </row>
    <row r="1511" spans="1:5" ht="12.75" customHeight="1" x14ac:dyDescent="0.15">
      <c r="A1511" s="203" t="s">
        <v>4025</v>
      </c>
      <c r="B1511" s="203" t="s">
        <v>4026</v>
      </c>
      <c r="C1511" s="203" t="s">
        <v>0</v>
      </c>
      <c r="D1511" s="203" t="s">
        <v>751</v>
      </c>
      <c r="E1511" s="205" t="str">
        <f t="shared" si="23"/>
        <v>３２片流れ棟キャップ５５左</v>
      </c>
    </row>
    <row r="1512" spans="1:5" ht="12.75" customHeight="1" x14ac:dyDescent="0.15">
      <c r="A1512" s="203" t="s">
        <v>4027</v>
      </c>
      <c r="B1512" s="203" t="s">
        <v>4028</v>
      </c>
      <c r="C1512" s="203" t="s">
        <v>0</v>
      </c>
      <c r="D1512" s="203" t="s">
        <v>751</v>
      </c>
      <c r="E1512" s="205" t="str">
        <f t="shared" si="23"/>
        <v>３５ケラバカバーＺ　</v>
      </c>
    </row>
    <row r="1513" spans="1:5" ht="12.75" customHeight="1" x14ac:dyDescent="0.15">
      <c r="A1513" s="203" t="s">
        <v>4029</v>
      </c>
      <c r="B1513" s="203" t="s">
        <v>4030</v>
      </c>
      <c r="C1513" s="203" t="s">
        <v>0</v>
      </c>
      <c r="D1513" s="203" t="s">
        <v>751</v>
      </c>
      <c r="E1513" s="205" t="str">
        <f t="shared" si="23"/>
        <v>３５ケラバカバー下地Ｚ</v>
      </c>
    </row>
    <row r="1514" spans="1:5" ht="12.75" customHeight="1" x14ac:dyDescent="0.15">
      <c r="A1514" s="203" t="s">
        <v>4031</v>
      </c>
      <c r="B1514" s="203" t="s">
        <v>4032</v>
      </c>
      <c r="C1514" s="203" t="s">
        <v>0</v>
      </c>
      <c r="D1514" s="203" t="s">
        <v>751</v>
      </c>
      <c r="E1514" s="205" t="str">
        <f t="shared" si="23"/>
        <v>３５ケラバカバー先端Ｚ　右</v>
      </c>
    </row>
    <row r="1515" spans="1:5" ht="12.75" customHeight="1" x14ac:dyDescent="0.15">
      <c r="A1515" s="203" t="s">
        <v>4033</v>
      </c>
      <c r="B1515" s="203" t="s">
        <v>4034</v>
      </c>
      <c r="C1515" s="203" t="s">
        <v>0</v>
      </c>
      <c r="D1515" s="203" t="s">
        <v>751</v>
      </c>
      <c r="E1515" s="205" t="str">
        <f t="shared" si="23"/>
        <v>３５ケラバカバー先端Ｚ　左</v>
      </c>
    </row>
    <row r="1516" spans="1:5" ht="12.75" customHeight="1" x14ac:dyDescent="0.15">
      <c r="A1516" s="203" t="s">
        <v>4035</v>
      </c>
      <c r="B1516" s="203" t="s">
        <v>4036</v>
      </c>
      <c r="C1516" s="203" t="s">
        <v>0</v>
      </c>
      <c r="D1516" s="203" t="s">
        <v>751</v>
      </c>
      <c r="E1516" s="205" t="str">
        <f t="shared" si="23"/>
        <v>３５ケラバカバー入隅右</v>
      </c>
    </row>
    <row r="1517" spans="1:5" ht="12.75" customHeight="1" x14ac:dyDescent="0.15">
      <c r="A1517" s="203" t="s">
        <v>4037</v>
      </c>
      <c r="B1517" s="203" t="s">
        <v>4038</v>
      </c>
      <c r="C1517" s="203" t="s">
        <v>0</v>
      </c>
      <c r="D1517" s="203" t="s">
        <v>751</v>
      </c>
      <c r="E1517" s="205" t="str">
        <f t="shared" si="23"/>
        <v>３５ケラバカバー入隅左</v>
      </c>
    </row>
    <row r="1518" spans="1:5" ht="12.75" customHeight="1" x14ac:dyDescent="0.15">
      <c r="A1518" s="203" t="s">
        <v>4039</v>
      </c>
      <c r="B1518" s="203" t="s">
        <v>4040</v>
      </c>
      <c r="C1518" s="203" t="s">
        <v>0</v>
      </c>
      <c r="D1518" s="203" t="s">
        <v>751</v>
      </c>
      <c r="E1518" s="205" t="str">
        <f t="shared" si="23"/>
        <v>３５サイド捨て水切　</v>
      </c>
    </row>
    <row r="1519" spans="1:5" ht="12.75" customHeight="1" x14ac:dyDescent="0.15">
      <c r="A1519" s="203" t="s">
        <v>4041</v>
      </c>
      <c r="B1519" s="203" t="s">
        <v>4042</v>
      </c>
      <c r="C1519" s="203" t="s">
        <v>0</v>
      </c>
      <c r="D1519" s="203" t="s">
        <v>751</v>
      </c>
      <c r="E1519" s="205" t="str">
        <f t="shared" si="23"/>
        <v>３５サイド捨水切軒先カバーＺ　右</v>
      </c>
    </row>
    <row r="1520" spans="1:5" ht="12.75" customHeight="1" x14ac:dyDescent="0.15">
      <c r="A1520" s="203" t="s">
        <v>4043</v>
      </c>
      <c r="B1520" s="203" t="s">
        <v>4044</v>
      </c>
      <c r="C1520" s="203" t="s">
        <v>0</v>
      </c>
      <c r="D1520" s="203" t="s">
        <v>751</v>
      </c>
      <c r="E1520" s="205" t="str">
        <f t="shared" si="23"/>
        <v>３５サイド捨水切軒先カバーＺ　左</v>
      </c>
    </row>
    <row r="1521" spans="1:5" ht="12.75" customHeight="1" x14ac:dyDescent="0.15">
      <c r="A1521" s="203" t="s">
        <v>4045</v>
      </c>
      <c r="B1521" s="203" t="s">
        <v>4046</v>
      </c>
      <c r="C1521" s="203" t="s">
        <v>0</v>
      </c>
      <c r="D1521" s="203" t="s">
        <v>751</v>
      </c>
      <c r="E1521" s="205" t="str">
        <f t="shared" si="23"/>
        <v>３５軒先化粧水切　</v>
      </c>
    </row>
    <row r="1522" spans="1:5" ht="12.75" customHeight="1" x14ac:dyDescent="0.15">
      <c r="A1522" s="203" t="s">
        <v>4047</v>
      </c>
      <c r="B1522" s="203" t="s">
        <v>4048</v>
      </c>
      <c r="C1522" s="203" t="s">
        <v>0</v>
      </c>
      <c r="D1522" s="203" t="s">
        <v>751</v>
      </c>
      <c r="E1522" s="205" t="str">
        <f t="shared" si="23"/>
        <v>３５軒先水切カバーＬ　</v>
      </c>
    </row>
    <row r="1523" spans="1:5" ht="12.75" customHeight="1" x14ac:dyDescent="0.15">
      <c r="A1523" s="203" t="s">
        <v>4049</v>
      </c>
      <c r="B1523" s="203" t="s">
        <v>4050</v>
      </c>
      <c r="C1523" s="203" t="s">
        <v>0</v>
      </c>
      <c r="D1523" s="203" t="s">
        <v>751</v>
      </c>
      <c r="E1523" s="205" t="str">
        <f t="shared" si="23"/>
        <v>３５軒先水切カバーＲ　</v>
      </c>
    </row>
    <row r="1524" spans="1:5" ht="12.75" customHeight="1" x14ac:dyDescent="0.15">
      <c r="A1524" s="203" t="s">
        <v>4051</v>
      </c>
      <c r="B1524" s="203" t="s">
        <v>4052</v>
      </c>
      <c r="C1524" s="203" t="s">
        <v>0</v>
      </c>
      <c r="D1524" s="203" t="s">
        <v>751</v>
      </c>
      <c r="E1524" s="205" t="str">
        <f t="shared" si="23"/>
        <v>３５座金付ボルトセット</v>
      </c>
    </row>
    <row r="1525" spans="1:5" ht="12.75" customHeight="1" x14ac:dyDescent="0.15">
      <c r="A1525" s="203" t="s">
        <v>4053</v>
      </c>
      <c r="B1525" s="203" t="s">
        <v>4054</v>
      </c>
      <c r="C1525" s="203" t="s">
        <v>0</v>
      </c>
      <c r="D1525" s="203" t="s">
        <v>751</v>
      </c>
      <c r="E1525" s="205" t="str">
        <f t="shared" si="23"/>
        <v>３５上部水切　</v>
      </c>
    </row>
    <row r="1526" spans="1:5" ht="12.75" customHeight="1" x14ac:dyDescent="0.15">
      <c r="A1526" s="203" t="s">
        <v>4055</v>
      </c>
      <c r="B1526" s="203" t="s">
        <v>4056</v>
      </c>
      <c r="C1526" s="203" t="s">
        <v>0</v>
      </c>
      <c r="D1526" s="203" t="s">
        <v>751</v>
      </c>
      <c r="E1526" s="205" t="str">
        <f t="shared" si="23"/>
        <v>３５上部水切カバーＬ　</v>
      </c>
    </row>
    <row r="1527" spans="1:5" ht="12.75" customHeight="1" x14ac:dyDescent="0.15">
      <c r="A1527" s="203" t="s">
        <v>4057</v>
      </c>
      <c r="B1527" s="203" t="s">
        <v>4058</v>
      </c>
      <c r="C1527" s="203" t="s">
        <v>0</v>
      </c>
      <c r="D1527" s="203" t="s">
        <v>751</v>
      </c>
      <c r="E1527" s="205" t="str">
        <f t="shared" si="23"/>
        <v>３５上部水切カバーＲ　</v>
      </c>
    </row>
    <row r="1528" spans="1:5" ht="12.75" customHeight="1" x14ac:dyDescent="0.15">
      <c r="A1528" s="203" t="s">
        <v>4059</v>
      </c>
      <c r="B1528" s="203" t="s">
        <v>4060</v>
      </c>
      <c r="C1528" s="203" t="s">
        <v>0</v>
      </c>
      <c r="D1528" s="203" t="s">
        <v>751</v>
      </c>
      <c r="E1528" s="205" t="str">
        <f t="shared" si="23"/>
        <v>３５上部水切下地　</v>
      </c>
    </row>
    <row r="1529" spans="1:5" ht="12.75" customHeight="1" x14ac:dyDescent="0.15">
      <c r="A1529" s="203" t="s">
        <v>4061</v>
      </c>
      <c r="B1529" s="203" t="s">
        <v>4062</v>
      </c>
      <c r="C1529" s="203" t="s">
        <v>0</v>
      </c>
      <c r="D1529" s="203" t="s">
        <v>751</v>
      </c>
      <c r="E1529" s="205" t="str">
        <f t="shared" si="23"/>
        <v>３５上部入隅カバーＬ　</v>
      </c>
    </row>
    <row r="1530" spans="1:5" ht="12.75" customHeight="1" x14ac:dyDescent="0.15">
      <c r="A1530" s="203" t="s">
        <v>4063</v>
      </c>
      <c r="B1530" s="203" t="s">
        <v>4064</v>
      </c>
      <c r="C1530" s="203" t="s">
        <v>0</v>
      </c>
      <c r="D1530" s="203" t="s">
        <v>751</v>
      </c>
      <c r="E1530" s="205" t="str">
        <f t="shared" si="23"/>
        <v>３５上部入隅カバーＲ　</v>
      </c>
    </row>
    <row r="1531" spans="1:5" ht="12.75" customHeight="1" x14ac:dyDescent="0.15">
      <c r="A1531" s="203" t="s">
        <v>4065</v>
      </c>
      <c r="B1531" s="203" t="s">
        <v>4066</v>
      </c>
      <c r="C1531" s="203" t="s">
        <v>0</v>
      </c>
      <c r="D1531" s="203" t="s">
        <v>751</v>
      </c>
      <c r="E1531" s="205" t="str">
        <f t="shared" si="23"/>
        <v>４０ケラバカバーＺ　</v>
      </c>
    </row>
    <row r="1532" spans="1:5" ht="12.75" customHeight="1" x14ac:dyDescent="0.15">
      <c r="A1532" s="203" t="s">
        <v>4067</v>
      </c>
      <c r="B1532" s="203" t="s">
        <v>4068</v>
      </c>
      <c r="C1532" s="203" t="s">
        <v>0</v>
      </c>
      <c r="D1532" s="203" t="s">
        <v>751</v>
      </c>
      <c r="E1532" s="205" t="str">
        <f t="shared" si="23"/>
        <v>４０ケラバカバー下地Ｚ</v>
      </c>
    </row>
    <row r="1533" spans="1:5" ht="12.75" customHeight="1" x14ac:dyDescent="0.15">
      <c r="A1533" s="203" t="s">
        <v>4069</v>
      </c>
      <c r="B1533" s="203" t="s">
        <v>4070</v>
      </c>
      <c r="C1533" s="203" t="s">
        <v>0</v>
      </c>
      <c r="D1533" s="203" t="s">
        <v>751</v>
      </c>
      <c r="E1533" s="205" t="str">
        <f t="shared" si="23"/>
        <v>４０ケラバカバー先端Ｚ　右</v>
      </c>
    </row>
    <row r="1534" spans="1:5" ht="12.75" customHeight="1" x14ac:dyDescent="0.15">
      <c r="A1534" s="203" t="s">
        <v>4071</v>
      </c>
      <c r="B1534" s="203" t="s">
        <v>4072</v>
      </c>
      <c r="C1534" s="203" t="s">
        <v>0</v>
      </c>
      <c r="D1534" s="203" t="s">
        <v>751</v>
      </c>
      <c r="E1534" s="205" t="str">
        <f t="shared" si="23"/>
        <v>４０ケラバカバー先端Ｚ　左</v>
      </c>
    </row>
    <row r="1535" spans="1:5" ht="12.75" customHeight="1" x14ac:dyDescent="0.15">
      <c r="A1535" s="203" t="s">
        <v>4073</v>
      </c>
      <c r="B1535" s="203" t="s">
        <v>4074</v>
      </c>
      <c r="C1535" s="203" t="s">
        <v>0</v>
      </c>
      <c r="D1535" s="203" t="s">
        <v>751</v>
      </c>
      <c r="E1535" s="205" t="str">
        <f t="shared" si="23"/>
        <v>４０ケラバカバー入隅右</v>
      </c>
    </row>
    <row r="1536" spans="1:5" ht="12.75" customHeight="1" x14ac:dyDescent="0.15">
      <c r="A1536" s="203" t="s">
        <v>4075</v>
      </c>
      <c r="B1536" s="203" t="s">
        <v>4076</v>
      </c>
      <c r="C1536" s="203" t="s">
        <v>0</v>
      </c>
      <c r="D1536" s="203" t="s">
        <v>751</v>
      </c>
      <c r="E1536" s="205" t="str">
        <f t="shared" si="23"/>
        <v>４０ケラバカバー入隅左</v>
      </c>
    </row>
    <row r="1537" spans="1:5" ht="12.75" customHeight="1" x14ac:dyDescent="0.15">
      <c r="A1537" s="203" t="s">
        <v>4077</v>
      </c>
      <c r="B1537" s="203" t="s">
        <v>4078</v>
      </c>
      <c r="C1537" s="203" t="s">
        <v>0</v>
      </c>
      <c r="D1537" s="203" t="s">
        <v>751</v>
      </c>
      <c r="E1537" s="205" t="str">
        <f t="shared" si="23"/>
        <v>４０サイド捨水切　</v>
      </c>
    </row>
    <row r="1538" spans="1:5" ht="12.75" customHeight="1" x14ac:dyDescent="0.15">
      <c r="A1538" s="203" t="s">
        <v>4079</v>
      </c>
      <c r="B1538" s="203" t="s">
        <v>4080</v>
      </c>
      <c r="C1538" s="203" t="s">
        <v>0</v>
      </c>
      <c r="D1538" s="203" t="s">
        <v>751</v>
      </c>
      <c r="E1538" s="205" t="str">
        <f t="shared" si="23"/>
        <v>４０サイド捨水切軒先カバーＺ　右</v>
      </c>
    </row>
    <row r="1539" spans="1:5" ht="12.75" customHeight="1" x14ac:dyDescent="0.15">
      <c r="A1539" s="203" t="s">
        <v>4081</v>
      </c>
      <c r="B1539" s="203" t="s">
        <v>4082</v>
      </c>
      <c r="C1539" s="203" t="s">
        <v>0</v>
      </c>
      <c r="D1539" s="203" t="s">
        <v>751</v>
      </c>
      <c r="E1539" s="205" t="str">
        <f t="shared" ref="E1539:E1602" si="24">DBCS(B1539)</f>
        <v>４０サイド捨水切軒先カバーＺ　左</v>
      </c>
    </row>
    <row r="1540" spans="1:5" ht="12.75" customHeight="1" x14ac:dyDescent="0.15">
      <c r="A1540" s="203" t="s">
        <v>4083</v>
      </c>
      <c r="B1540" s="203" t="s">
        <v>4084</v>
      </c>
      <c r="C1540" s="203" t="s">
        <v>0</v>
      </c>
      <c r="D1540" s="203" t="s">
        <v>751</v>
      </c>
      <c r="E1540" s="205" t="str">
        <f t="shared" si="24"/>
        <v>４０軒先化粧水切　</v>
      </c>
    </row>
    <row r="1541" spans="1:5" ht="12.75" customHeight="1" x14ac:dyDescent="0.15">
      <c r="A1541" s="203" t="s">
        <v>4085</v>
      </c>
      <c r="B1541" s="203" t="s">
        <v>4086</v>
      </c>
      <c r="C1541" s="203" t="s">
        <v>0</v>
      </c>
      <c r="D1541" s="203" t="s">
        <v>766</v>
      </c>
      <c r="E1541" s="205" t="str">
        <f t="shared" si="24"/>
        <v>４０軒先水切カバーＬ　</v>
      </c>
    </row>
    <row r="1542" spans="1:5" ht="12.75" customHeight="1" x14ac:dyDescent="0.15">
      <c r="A1542" s="203" t="s">
        <v>4087</v>
      </c>
      <c r="B1542" s="203" t="s">
        <v>4088</v>
      </c>
      <c r="C1542" s="203" t="s">
        <v>0</v>
      </c>
      <c r="D1542" s="203" t="s">
        <v>766</v>
      </c>
      <c r="E1542" s="205" t="str">
        <f t="shared" si="24"/>
        <v>４０軒先水切カバーＲ　</v>
      </c>
    </row>
    <row r="1543" spans="1:5" ht="12.75" customHeight="1" x14ac:dyDescent="0.15">
      <c r="A1543" s="203" t="s">
        <v>4089</v>
      </c>
      <c r="B1543" s="203" t="s">
        <v>4090</v>
      </c>
      <c r="C1543" s="203" t="s">
        <v>0</v>
      </c>
      <c r="D1543" s="203" t="s">
        <v>680</v>
      </c>
      <c r="E1543" s="205" t="str">
        <f t="shared" si="24"/>
        <v>４０座金付ボルトセット</v>
      </c>
    </row>
    <row r="1544" spans="1:5" ht="12.75" customHeight="1" x14ac:dyDescent="0.15">
      <c r="A1544" s="203" t="s">
        <v>4091</v>
      </c>
      <c r="B1544" s="203" t="s">
        <v>4092</v>
      </c>
      <c r="C1544" s="203" t="s">
        <v>0</v>
      </c>
      <c r="D1544" s="203" t="s">
        <v>751</v>
      </c>
      <c r="E1544" s="205" t="str">
        <f t="shared" si="24"/>
        <v>４０上部水切　</v>
      </c>
    </row>
    <row r="1545" spans="1:5" ht="12.75" customHeight="1" x14ac:dyDescent="0.15">
      <c r="A1545" s="203" t="s">
        <v>4093</v>
      </c>
      <c r="B1545" s="203" t="s">
        <v>4094</v>
      </c>
      <c r="C1545" s="203" t="s">
        <v>0</v>
      </c>
      <c r="D1545" s="203" t="s">
        <v>766</v>
      </c>
      <c r="E1545" s="205" t="str">
        <f t="shared" si="24"/>
        <v>４０上部水切カバーＬ　</v>
      </c>
    </row>
    <row r="1546" spans="1:5" ht="12.75" customHeight="1" x14ac:dyDescent="0.15">
      <c r="A1546" s="203" t="s">
        <v>4095</v>
      </c>
      <c r="B1546" s="203" t="s">
        <v>4096</v>
      </c>
      <c r="C1546" s="203" t="s">
        <v>0</v>
      </c>
      <c r="D1546" s="203" t="s">
        <v>766</v>
      </c>
      <c r="E1546" s="205" t="str">
        <f t="shared" si="24"/>
        <v>４０上部水切カバーＲ　</v>
      </c>
    </row>
    <row r="1547" spans="1:5" ht="12.75" customHeight="1" x14ac:dyDescent="0.15">
      <c r="A1547" s="203" t="s">
        <v>4097</v>
      </c>
      <c r="B1547" s="203" t="s">
        <v>4098</v>
      </c>
      <c r="C1547" s="203" t="s">
        <v>0</v>
      </c>
      <c r="D1547" s="203" t="s">
        <v>766</v>
      </c>
      <c r="E1547" s="205" t="str">
        <f t="shared" si="24"/>
        <v>４０上部水切下地　</v>
      </c>
    </row>
    <row r="1548" spans="1:5" ht="12.75" customHeight="1" x14ac:dyDescent="0.15">
      <c r="A1548" s="203" t="s">
        <v>4099</v>
      </c>
      <c r="B1548" s="203" t="s">
        <v>4100</v>
      </c>
      <c r="C1548" s="203" t="s">
        <v>0</v>
      </c>
      <c r="D1548" s="203" t="s">
        <v>766</v>
      </c>
      <c r="E1548" s="205" t="str">
        <f t="shared" si="24"/>
        <v>４０上部入隅カバーＬ</v>
      </c>
    </row>
    <row r="1549" spans="1:5" ht="12.75" customHeight="1" x14ac:dyDescent="0.15">
      <c r="A1549" s="203" t="s">
        <v>4101</v>
      </c>
      <c r="B1549" s="203" t="s">
        <v>4102</v>
      </c>
      <c r="C1549" s="203" t="s">
        <v>0</v>
      </c>
      <c r="D1549" s="203" t="s">
        <v>766</v>
      </c>
      <c r="E1549" s="205" t="str">
        <f t="shared" si="24"/>
        <v>４０上部入隅カバーＲ</v>
      </c>
    </row>
    <row r="1550" spans="1:5" ht="12.75" customHeight="1" x14ac:dyDescent="0.15">
      <c r="A1550" s="203" t="s">
        <v>4103</v>
      </c>
      <c r="B1550" s="203" t="s">
        <v>4104</v>
      </c>
      <c r="C1550" s="203" t="s">
        <v>0</v>
      </c>
      <c r="D1550" s="203" t="s">
        <v>751</v>
      </c>
      <c r="E1550" s="205" t="str">
        <f t="shared" si="24"/>
        <v>４６ケラバカバーＺ　</v>
      </c>
    </row>
    <row r="1551" spans="1:5" ht="12.75" customHeight="1" x14ac:dyDescent="0.15">
      <c r="A1551" s="203" t="s">
        <v>4105</v>
      </c>
      <c r="B1551" s="203" t="s">
        <v>4106</v>
      </c>
      <c r="C1551" s="203" t="s">
        <v>0</v>
      </c>
      <c r="D1551" s="203" t="s">
        <v>751</v>
      </c>
      <c r="E1551" s="205" t="str">
        <f t="shared" si="24"/>
        <v>４６ケラバカバー下地Ｚ</v>
      </c>
    </row>
    <row r="1552" spans="1:5" ht="12.75" customHeight="1" x14ac:dyDescent="0.15">
      <c r="A1552" s="203" t="s">
        <v>4107</v>
      </c>
      <c r="B1552" s="203" t="s">
        <v>4108</v>
      </c>
      <c r="C1552" s="203" t="s">
        <v>0</v>
      </c>
      <c r="D1552" s="203" t="s">
        <v>751</v>
      </c>
      <c r="E1552" s="205" t="str">
        <f t="shared" si="24"/>
        <v>４６ケラバカバー先端Ｚ　右</v>
      </c>
    </row>
    <row r="1553" spans="1:5" ht="12.75" customHeight="1" x14ac:dyDescent="0.15">
      <c r="A1553" s="203" t="s">
        <v>4109</v>
      </c>
      <c r="B1553" s="203" t="s">
        <v>4110</v>
      </c>
      <c r="C1553" s="203" t="s">
        <v>0</v>
      </c>
      <c r="D1553" s="203" t="s">
        <v>751</v>
      </c>
      <c r="E1553" s="205" t="str">
        <f t="shared" si="24"/>
        <v>４６ケラバカバー先端Ｚ　左</v>
      </c>
    </row>
    <row r="1554" spans="1:5" ht="12.75" customHeight="1" x14ac:dyDescent="0.15">
      <c r="A1554" s="203" t="s">
        <v>4111</v>
      </c>
      <c r="B1554" s="203" t="s">
        <v>4112</v>
      </c>
      <c r="C1554" s="203" t="s">
        <v>0</v>
      </c>
      <c r="D1554" s="203" t="s">
        <v>751</v>
      </c>
      <c r="E1554" s="205" t="str">
        <f t="shared" si="24"/>
        <v>４６ケラバカバー入隅右</v>
      </c>
    </row>
    <row r="1555" spans="1:5" ht="12.75" customHeight="1" x14ac:dyDescent="0.15">
      <c r="A1555" s="203" t="s">
        <v>4113</v>
      </c>
      <c r="B1555" s="203" t="s">
        <v>4114</v>
      </c>
      <c r="C1555" s="203" t="s">
        <v>0</v>
      </c>
      <c r="D1555" s="203" t="s">
        <v>751</v>
      </c>
      <c r="E1555" s="205" t="str">
        <f t="shared" si="24"/>
        <v>４６ケラバカバー入隅左</v>
      </c>
    </row>
    <row r="1556" spans="1:5" ht="12.75" customHeight="1" x14ac:dyDescent="0.15">
      <c r="A1556" s="203" t="s">
        <v>4115</v>
      </c>
      <c r="B1556" s="203" t="s">
        <v>4116</v>
      </c>
      <c r="C1556" s="203" t="s">
        <v>0</v>
      </c>
      <c r="D1556" s="203" t="s">
        <v>751</v>
      </c>
      <c r="E1556" s="205" t="str">
        <f t="shared" si="24"/>
        <v>４６サイド捨て水切　</v>
      </c>
    </row>
    <row r="1557" spans="1:5" ht="12.75" customHeight="1" x14ac:dyDescent="0.15">
      <c r="A1557" s="203" t="s">
        <v>4117</v>
      </c>
      <c r="B1557" s="203" t="s">
        <v>4118</v>
      </c>
      <c r="C1557" s="203" t="s">
        <v>0</v>
      </c>
      <c r="D1557" s="203" t="s">
        <v>751</v>
      </c>
      <c r="E1557" s="205" t="str">
        <f t="shared" si="24"/>
        <v>４６サイド捨水切軒先カバーＺ　右</v>
      </c>
    </row>
    <row r="1558" spans="1:5" ht="12.75" customHeight="1" x14ac:dyDescent="0.15">
      <c r="A1558" s="203" t="s">
        <v>4119</v>
      </c>
      <c r="B1558" s="203" t="s">
        <v>4120</v>
      </c>
      <c r="C1558" s="203" t="s">
        <v>0</v>
      </c>
      <c r="D1558" s="203" t="s">
        <v>751</v>
      </c>
      <c r="E1558" s="205" t="str">
        <f t="shared" si="24"/>
        <v>４６サイド捨水切軒先カバーＺ　左</v>
      </c>
    </row>
    <row r="1559" spans="1:5" ht="12.75" customHeight="1" x14ac:dyDescent="0.15">
      <c r="A1559" s="203" t="s">
        <v>4121</v>
      </c>
      <c r="B1559" s="203" t="s">
        <v>4122</v>
      </c>
      <c r="C1559" s="203" t="s">
        <v>0</v>
      </c>
      <c r="D1559" s="203" t="s">
        <v>751</v>
      </c>
      <c r="E1559" s="205" t="str">
        <f t="shared" si="24"/>
        <v>４６軒先化粧水切　</v>
      </c>
    </row>
    <row r="1560" spans="1:5" ht="12.75" customHeight="1" x14ac:dyDescent="0.15">
      <c r="A1560" s="203" t="s">
        <v>4123</v>
      </c>
      <c r="B1560" s="203" t="s">
        <v>4124</v>
      </c>
      <c r="C1560" s="203" t="s">
        <v>0</v>
      </c>
      <c r="D1560" s="203" t="s">
        <v>751</v>
      </c>
      <c r="E1560" s="205" t="str">
        <f t="shared" si="24"/>
        <v>４６座金付ボルトセット</v>
      </c>
    </row>
    <row r="1561" spans="1:5" ht="12.75" customHeight="1" x14ac:dyDescent="0.15">
      <c r="A1561" s="203" t="s">
        <v>4125</v>
      </c>
      <c r="B1561" s="203" t="s">
        <v>4126</v>
      </c>
      <c r="C1561" s="203" t="s">
        <v>0</v>
      </c>
      <c r="D1561" s="203" t="s">
        <v>751</v>
      </c>
      <c r="E1561" s="205" t="str">
        <f t="shared" si="24"/>
        <v>４６上部軒先水切カバーＬ</v>
      </c>
    </row>
    <row r="1562" spans="1:5" ht="12.75" customHeight="1" x14ac:dyDescent="0.15">
      <c r="A1562" s="203" t="s">
        <v>4127</v>
      </c>
      <c r="B1562" s="203" t="s">
        <v>4128</v>
      </c>
      <c r="C1562" s="203" t="s">
        <v>0</v>
      </c>
      <c r="D1562" s="203" t="s">
        <v>751</v>
      </c>
      <c r="E1562" s="205" t="str">
        <f t="shared" si="24"/>
        <v>４６上部軒先水切カバーＲ</v>
      </c>
    </row>
    <row r="1563" spans="1:5" ht="12.75" customHeight="1" x14ac:dyDescent="0.15">
      <c r="A1563" s="203" t="s">
        <v>4129</v>
      </c>
      <c r="B1563" s="203" t="s">
        <v>4130</v>
      </c>
      <c r="C1563" s="203" t="s">
        <v>0</v>
      </c>
      <c r="D1563" s="203" t="s">
        <v>751</v>
      </c>
      <c r="E1563" s="205" t="str">
        <f t="shared" si="24"/>
        <v>４６上部水切　</v>
      </c>
    </row>
    <row r="1564" spans="1:5" ht="12.75" customHeight="1" x14ac:dyDescent="0.15">
      <c r="A1564" s="203" t="s">
        <v>4131</v>
      </c>
      <c r="B1564" s="203" t="s">
        <v>4132</v>
      </c>
      <c r="C1564" s="203" t="s">
        <v>0</v>
      </c>
      <c r="D1564" s="203" t="s">
        <v>751</v>
      </c>
      <c r="E1564" s="205" t="str">
        <f t="shared" si="24"/>
        <v>４６上部水切カバーＬ　</v>
      </c>
    </row>
    <row r="1565" spans="1:5" ht="12.75" customHeight="1" x14ac:dyDescent="0.15">
      <c r="A1565" s="203" t="s">
        <v>4133</v>
      </c>
      <c r="B1565" s="203" t="s">
        <v>4134</v>
      </c>
      <c r="C1565" s="203" t="s">
        <v>0</v>
      </c>
      <c r="D1565" s="203" t="s">
        <v>751</v>
      </c>
      <c r="E1565" s="205" t="str">
        <f t="shared" si="24"/>
        <v>４６上部水切カバーＲ　</v>
      </c>
    </row>
    <row r="1566" spans="1:5" ht="12.75" customHeight="1" x14ac:dyDescent="0.15">
      <c r="A1566" s="203" t="s">
        <v>4135</v>
      </c>
      <c r="B1566" s="203" t="s">
        <v>4136</v>
      </c>
      <c r="C1566" s="203" t="s">
        <v>0</v>
      </c>
      <c r="D1566" s="203" t="s">
        <v>751</v>
      </c>
      <c r="E1566" s="205" t="str">
        <f t="shared" si="24"/>
        <v>４６上部水切下地　</v>
      </c>
    </row>
    <row r="1567" spans="1:5" ht="12.75" customHeight="1" x14ac:dyDescent="0.15">
      <c r="A1567" s="203" t="s">
        <v>4137</v>
      </c>
      <c r="B1567" s="203" t="s">
        <v>4138</v>
      </c>
      <c r="C1567" s="203" t="s">
        <v>0</v>
      </c>
      <c r="D1567" s="203" t="s">
        <v>751</v>
      </c>
      <c r="E1567" s="205" t="str">
        <f t="shared" si="24"/>
        <v>４６上部入隅カバーＬ　</v>
      </c>
    </row>
    <row r="1568" spans="1:5" ht="12.75" customHeight="1" x14ac:dyDescent="0.15">
      <c r="A1568" s="203" t="s">
        <v>4139</v>
      </c>
      <c r="B1568" s="203" t="s">
        <v>4140</v>
      </c>
      <c r="C1568" s="203" t="s">
        <v>0</v>
      </c>
      <c r="D1568" s="203" t="s">
        <v>751</v>
      </c>
      <c r="E1568" s="205" t="str">
        <f t="shared" si="24"/>
        <v>４６上部入隅カバーＲ　</v>
      </c>
    </row>
    <row r="1569" spans="1:5" ht="12.75" customHeight="1" x14ac:dyDescent="0.15">
      <c r="A1569" s="203" t="s">
        <v>4141</v>
      </c>
      <c r="B1569" s="203" t="s">
        <v>4142</v>
      </c>
      <c r="C1569" s="203" t="s">
        <v>0</v>
      </c>
      <c r="D1569" s="203" t="s">
        <v>751</v>
      </c>
      <c r="E1569" s="205" t="str">
        <f t="shared" si="24"/>
        <v>５０ケラバカバーＺ　</v>
      </c>
    </row>
    <row r="1570" spans="1:5" ht="12.75" customHeight="1" x14ac:dyDescent="0.15">
      <c r="A1570" s="203" t="s">
        <v>4143</v>
      </c>
      <c r="B1570" s="203" t="s">
        <v>4144</v>
      </c>
      <c r="C1570" s="203" t="s">
        <v>0</v>
      </c>
      <c r="D1570" s="203" t="s">
        <v>751</v>
      </c>
      <c r="E1570" s="205" t="str">
        <f t="shared" si="24"/>
        <v>５０ケラバカバー下地Ｚ</v>
      </c>
    </row>
    <row r="1571" spans="1:5" ht="12.75" customHeight="1" x14ac:dyDescent="0.15">
      <c r="A1571" s="203" t="s">
        <v>4145</v>
      </c>
      <c r="B1571" s="203" t="s">
        <v>4146</v>
      </c>
      <c r="C1571" s="203" t="s">
        <v>0</v>
      </c>
      <c r="D1571" s="203" t="s">
        <v>751</v>
      </c>
      <c r="E1571" s="205" t="str">
        <f t="shared" si="24"/>
        <v>５０ケラバカバー先端Ｚ　右</v>
      </c>
    </row>
    <row r="1572" spans="1:5" ht="12.75" customHeight="1" x14ac:dyDescent="0.15">
      <c r="A1572" s="203" t="s">
        <v>4147</v>
      </c>
      <c r="B1572" s="203" t="s">
        <v>4148</v>
      </c>
      <c r="C1572" s="203" t="s">
        <v>0</v>
      </c>
      <c r="D1572" s="203" t="s">
        <v>751</v>
      </c>
      <c r="E1572" s="205" t="str">
        <f t="shared" si="24"/>
        <v>５０ケラバカバー先端Ｚ　左</v>
      </c>
    </row>
    <row r="1573" spans="1:5" ht="12.75" customHeight="1" x14ac:dyDescent="0.15">
      <c r="A1573" s="203" t="s">
        <v>4149</v>
      </c>
      <c r="B1573" s="203" t="s">
        <v>4150</v>
      </c>
      <c r="C1573" s="203" t="s">
        <v>0</v>
      </c>
      <c r="D1573" s="203" t="s">
        <v>751</v>
      </c>
      <c r="E1573" s="205" t="str">
        <f t="shared" si="24"/>
        <v>５０ケラバカバー入隅右</v>
      </c>
    </row>
    <row r="1574" spans="1:5" ht="12.75" customHeight="1" x14ac:dyDescent="0.15">
      <c r="A1574" s="203" t="s">
        <v>4151</v>
      </c>
      <c r="B1574" s="203" t="s">
        <v>4152</v>
      </c>
      <c r="C1574" s="203" t="s">
        <v>0</v>
      </c>
      <c r="D1574" s="203" t="s">
        <v>751</v>
      </c>
      <c r="E1574" s="205" t="str">
        <f t="shared" si="24"/>
        <v>５０ケラバカバー入隅左</v>
      </c>
    </row>
    <row r="1575" spans="1:5" ht="12.75" customHeight="1" x14ac:dyDescent="0.15">
      <c r="A1575" s="203" t="s">
        <v>4153</v>
      </c>
      <c r="B1575" s="203" t="s">
        <v>4154</v>
      </c>
      <c r="C1575" s="203" t="s">
        <v>0</v>
      </c>
      <c r="D1575" s="203" t="s">
        <v>751</v>
      </c>
      <c r="E1575" s="205" t="str">
        <f t="shared" si="24"/>
        <v>５０サイド捨て水切　</v>
      </c>
    </row>
    <row r="1576" spans="1:5" ht="12.75" customHeight="1" x14ac:dyDescent="0.15">
      <c r="A1576" s="203" t="s">
        <v>4155</v>
      </c>
      <c r="B1576" s="203" t="s">
        <v>4156</v>
      </c>
      <c r="C1576" s="203" t="s">
        <v>0</v>
      </c>
      <c r="D1576" s="203" t="s">
        <v>751</v>
      </c>
      <c r="E1576" s="205" t="str">
        <f t="shared" si="24"/>
        <v>５０サイド捨水切軒先カバーＺ　右</v>
      </c>
    </row>
    <row r="1577" spans="1:5" ht="12.75" customHeight="1" x14ac:dyDescent="0.15">
      <c r="A1577" s="203" t="s">
        <v>4157</v>
      </c>
      <c r="B1577" s="203" t="s">
        <v>4158</v>
      </c>
      <c r="C1577" s="203" t="s">
        <v>0</v>
      </c>
      <c r="D1577" s="203" t="s">
        <v>751</v>
      </c>
      <c r="E1577" s="205" t="str">
        <f t="shared" si="24"/>
        <v>５０サイド捨水切軒先カバーＺ　左</v>
      </c>
    </row>
    <row r="1578" spans="1:5" ht="12.75" customHeight="1" x14ac:dyDescent="0.15">
      <c r="A1578" s="203" t="s">
        <v>4159</v>
      </c>
      <c r="B1578" s="203" t="s">
        <v>4160</v>
      </c>
      <c r="C1578" s="203" t="s">
        <v>0</v>
      </c>
      <c r="D1578" s="203" t="s">
        <v>751</v>
      </c>
      <c r="E1578" s="205" t="str">
        <f t="shared" si="24"/>
        <v>５０軒先化粧水切　</v>
      </c>
    </row>
    <row r="1579" spans="1:5" ht="12.75" customHeight="1" x14ac:dyDescent="0.15">
      <c r="A1579" s="203" t="s">
        <v>4161</v>
      </c>
      <c r="B1579" s="203" t="s">
        <v>4162</v>
      </c>
      <c r="C1579" s="203" t="s">
        <v>0</v>
      </c>
      <c r="D1579" s="203" t="s">
        <v>751</v>
      </c>
      <c r="E1579" s="205" t="str">
        <f t="shared" si="24"/>
        <v>５０軒先水切カバーＬ　</v>
      </c>
    </row>
    <row r="1580" spans="1:5" ht="12.75" customHeight="1" x14ac:dyDescent="0.15">
      <c r="A1580" s="203" t="s">
        <v>4163</v>
      </c>
      <c r="B1580" s="203" t="s">
        <v>4164</v>
      </c>
      <c r="C1580" s="203" t="s">
        <v>0</v>
      </c>
      <c r="D1580" s="203" t="s">
        <v>751</v>
      </c>
      <c r="E1580" s="205" t="str">
        <f t="shared" si="24"/>
        <v>５０軒先水切カバーＲ　</v>
      </c>
    </row>
    <row r="1581" spans="1:5" ht="12.75" customHeight="1" x14ac:dyDescent="0.15">
      <c r="A1581" s="203" t="s">
        <v>4165</v>
      </c>
      <c r="B1581" s="203" t="s">
        <v>4166</v>
      </c>
      <c r="C1581" s="203" t="s">
        <v>0</v>
      </c>
      <c r="D1581" s="203" t="s">
        <v>751</v>
      </c>
      <c r="E1581" s="205" t="str">
        <f t="shared" si="24"/>
        <v>５０座金付ボルトセット</v>
      </c>
    </row>
    <row r="1582" spans="1:5" ht="12.75" customHeight="1" x14ac:dyDescent="0.15">
      <c r="A1582" s="203" t="s">
        <v>4167</v>
      </c>
      <c r="B1582" s="203" t="s">
        <v>4168</v>
      </c>
      <c r="C1582" s="203" t="s">
        <v>0</v>
      </c>
      <c r="D1582" s="203" t="s">
        <v>751</v>
      </c>
      <c r="E1582" s="205" t="str">
        <f t="shared" si="24"/>
        <v>５０上部水切　</v>
      </c>
    </row>
    <row r="1583" spans="1:5" ht="12.75" customHeight="1" x14ac:dyDescent="0.15">
      <c r="A1583" s="203" t="s">
        <v>4169</v>
      </c>
      <c r="B1583" s="203" t="s">
        <v>4170</v>
      </c>
      <c r="C1583" s="203" t="s">
        <v>0</v>
      </c>
      <c r="D1583" s="203" t="s">
        <v>751</v>
      </c>
      <c r="E1583" s="205" t="str">
        <f t="shared" si="24"/>
        <v>５０上部水切カバーＬ　</v>
      </c>
    </row>
    <row r="1584" spans="1:5" ht="12.75" customHeight="1" x14ac:dyDescent="0.15">
      <c r="A1584" s="203" t="s">
        <v>4171</v>
      </c>
      <c r="B1584" s="203" t="s">
        <v>4172</v>
      </c>
      <c r="C1584" s="203" t="s">
        <v>0</v>
      </c>
      <c r="D1584" s="203" t="s">
        <v>751</v>
      </c>
      <c r="E1584" s="205" t="str">
        <f t="shared" si="24"/>
        <v>５０上部水切カバーＲ　</v>
      </c>
    </row>
    <row r="1585" spans="1:5" ht="12.75" customHeight="1" x14ac:dyDescent="0.15">
      <c r="A1585" s="203" t="s">
        <v>4173</v>
      </c>
      <c r="B1585" s="203" t="s">
        <v>4174</v>
      </c>
      <c r="C1585" s="203" t="s">
        <v>0</v>
      </c>
      <c r="D1585" s="203" t="s">
        <v>751</v>
      </c>
      <c r="E1585" s="205" t="str">
        <f t="shared" si="24"/>
        <v>５０上部水切下地　</v>
      </c>
    </row>
    <row r="1586" spans="1:5" ht="12.75" customHeight="1" x14ac:dyDescent="0.15">
      <c r="A1586" s="203" t="s">
        <v>4175</v>
      </c>
      <c r="B1586" s="203" t="s">
        <v>4176</v>
      </c>
      <c r="C1586" s="203" t="s">
        <v>0</v>
      </c>
      <c r="D1586" s="203" t="s">
        <v>751</v>
      </c>
      <c r="E1586" s="205" t="str">
        <f t="shared" si="24"/>
        <v>５０上部入隅カバーＬ　</v>
      </c>
    </row>
    <row r="1587" spans="1:5" ht="12.75" customHeight="1" x14ac:dyDescent="0.15">
      <c r="A1587" s="203" t="s">
        <v>4177</v>
      </c>
      <c r="B1587" s="203" t="s">
        <v>4178</v>
      </c>
      <c r="C1587" s="203" t="s">
        <v>0</v>
      </c>
      <c r="D1587" s="203" t="s">
        <v>751</v>
      </c>
      <c r="E1587" s="205" t="str">
        <f t="shared" si="24"/>
        <v>５０上部入隅カバーＲ　</v>
      </c>
    </row>
    <row r="1588" spans="1:5" ht="12.75" customHeight="1" x14ac:dyDescent="0.15">
      <c r="A1588" s="203" t="s">
        <v>4179</v>
      </c>
      <c r="B1588" s="203" t="s">
        <v>4180</v>
      </c>
      <c r="C1588" s="203" t="s">
        <v>0</v>
      </c>
      <c r="D1588" s="203" t="s">
        <v>680</v>
      </c>
      <c r="E1588" s="205" t="str">
        <f t="shared" si="24"/>
        <v>５寸片流れ換気棟１２９</v>
      </c>
    </row>
    <row r="1589" spans="1:5" ht="12.75" customHeight="1" x14ac:dyDescent="0.15">
      <c r="A1589" s="203" t="s">
        <v>4181</v>
      </c>
      <c r="B1589" s="203" t="s">
        <v>4182</v>
      </c>
      <c r="C1589" s="203" t="s">
        <v>0</v>
      </c>
      <c r="D1589" s="203" t="s">
        <v>751</v>
      </c>
      <c r="E1589" s="205" t="str">
        <f t="shared" si="24"/>
        <v>５寸片流れ棟１２９　</v>
      </c>
    </row>
    <row r="1590" spans="1:5" ht="12.75" customHeight="1" x14ac:dyDescent="0.15">
      <c r="A1590" s="203" t="s">
        <v>4183</v>
      </c>
      <c r="B1590" s="203" t="s">
        <v>4184</v>
      </c>
      <c r="C1590" s="203" t="s">
        <v>0</v>
      </c>
      <c r="D1590" s="203" t="s">
        <v>766</v>
      </c>
      <c r="E1590" s="205" t="str">
        <f t="shared" si="24"/>
        <v>５寸片流れ棟ジョイント１２９</v>
      </c>
    </row>
    <row r="1591" spans="1:5" ht="12.75" customHeight="1" x14ac:dyDescent="0.15">
      <c r="A1591" s="206" t="s">
        <v>4185</v>
      </c>
      <c r="B1591" s="206" t="s">
        <v>4186</v>
      </c>
      <c r="C1591" s="206" t="s">
        <v>1694</v>
      </c>
      <c r="D1591" s="206" t="s">
        <v>633</v>
      </c>
      <c r="E1591" s="205" t="str">
        <f t="shared" si="24"/>
        <v>ＡＣボンド　</v>
      </c>
    </row>
    <row r="1592" spans="1:5" ht="12.75" customHeight="1" x14ac:dyDescent="0.15">
      <c r="A1592" s="206" t="s">
        <v>4187</v>
      </c>
      <c r="B1592" s="206" t="s">
        <v>4188</v>
      </c>
      <c r="C1592" s="206" t="s">
        <v>0</v>
      </c>
      <c r="D1592" s="206" t="s">
        <v>751</v>
      </c>
      <c r="E1592" s="205" t="str">
        <f t="shared" si="24"/>
        <v>ＡＤ４３Ａ　Ｒ用見付生地材</v>
      </c>
    </row>
    <row r="1593" spans="1:5" ht="12.75" customHeight="1" x14ac:dyDescent="0.15">
      <c r="A1593" s="206" t="s">
        <v>4189</v>
      </c>
      <c r="B1593" s="206" t="s">
        <v>4190</v>
      </c>
      <c r="C1593" s="206" t="s">
        <v>0</v>
      </c>
      <c r="D1593" s="206" t="s">
        <v>751</v>
      </c>
      <c r="E1593" s="205" t="str">
        <f t="shared" si="24"/>
        <v>ＡＤ４３Ａ　穴無し生地材　２．２ｍ</v>
      </c>
    </row>
    <row r="1594" spans="1:5" ht="12.75" customHeight="1" x14ac:dyDescent="0.15">
      <c r="A1594" s="206" t="s">
        <v>4191</v>
      </c>
      <c r="B1594" s="206" t="s">
        <v>4192</v>
      </c>
      <c r="C1594" s="206" t="s">
        <v>0</v>
      </c>
      <c r="D1594" s="206" t="s">
        <v>640</v>
      </c>
      <c r="E1594" s="205" t="str">
        <f t="shared" si="24"/>
        <v>ＡＫ２ルーフ</v>
      </c>
    </row>
    <row r="1595" spans="1:5" ht="12.75" customHeight="1" x14ac:dyDescent="0.15">
      <c r="A1595" s="203" t="s">
        <v>4193</v>
      </c>
      <c r="B1595" s="203" t="s">
        <v>4194</v>
      </c>
      <c r="C1595" s="203" t="s">
        <v>0</v>
      </c>
      <c r="D1595" s="203" t="s">
        <v>640</v>
      </c>
      <c r="E1595" s="205" t="str">
        <f t="shared" si="24"/>
        <v>ＡＫ２ルーフ３３０</v>
      </c>
    </row>
    <row r="1596" spans="1:5" ht="12.75" customHeight="1" x14ac:dyDescent="0.15">
      <c r="A1596" s="206" t="s">
        <v>4195</v>
      </c>
      <c r="B1596" s="206" t="s">
        <v>4196</v>
      </c>
      <c r="C1596" s="206" t="s">
        <v>0</v>
      </c>
      <c r="D1596" s="206" t="s">
        <v>640</v>
      </c>
      <c r="E1596" s="205" t="str">
        <f t="shared" si="24"/>
        <v>ＡＫ２ルーフ５００</v>
      </c>
    </row>
    <row r="1597" spans="1:5" ht="12.75" customHeight="1" x14ac:dyDescent="0.15">
      <c r="A1597" s="206" t="s">
        <v>4197</v>
      </c>
      <c r="B1597" s="206" t="s">
        <v>4198</v>
      </c>
      <c r="C1597" s="206" t="s">
        <v>0</v>
      </c>
      <c r="D1597" s="206" t="s">
        <v>640</v>
      </c>
      <c r="E1597" s="205" t="str">
        <f t="shared" si="24"/>
        <v>ＡＫ２ルーフ５００無包装</v>
      </c>
    </row>
    <row r="1598" spans="1:5" ht="12.75" customHeight="1" x14ac:dyDescent="0.15">
      <c r="A1598" s="203" t="s">
        <v>4199</v>
      </c>
      <c r="B1598" s="203" t="s">
        <v>4200</v>
      </c>
      <c r="C1598" s="203" t="s">
        <v>0</v>
      </c>
      <c r="D1598" s="203" t="s">
        <v>640</v>
      </c>
      <c r="E1598" s="205" t="str">
        <f t="shared" si="24"/>
        <v>ＡＫ２ルーフ６７０</v>
      </c>
    </row>
    <row r="1599" spans="1:5" ht="12.75" customHeight="1" x14ac:dyDescent="0.15">
      <c r="A1599" s="206" t="s">
        <v>4201</v>
      </c>
      <c r="B1599" s="206" t="s">
        <v>4202</v>
      </c>
      <c r="C1599" s="206" t="s">
        <v>0</v>
      </c>
      <c r="D1599" s="206" t="s">
        <v>640</v>
      </c>
      <c r="E1599" s="205" t="str">
        <f t="shared" si="24"/>
        <v>ＡＫ２ルーフ無包装　</v>
      </c>
    </row>
    <row r="1600" spans="1:5" ht="12.75" customHeight="1" x14ac:dyDescent="0.15">
      <c r="A1600" s="203" t="s">
        <v>4203</v>
      </c>
      <c r="B1600" s="203" t="s">
        <v>4204</v>
      </c>
      <c r="C1600" s="203" t="s">
        <v>0</v>
      </c>
      <c r="D1600" s="203" t="s">
        <v>640</v>
      </c>
      <c r="E1600" s="205" t="str">
        <f t="shared" si="24"/>
        <v>ＡＫルーフ３３０</v>
      </c>
    </row>
    <row r="1601" spans="1:5" ht="12.75" customHeight="1" x14ac:dyDescent="0.15">
      <c r="A1601" s="203" t="s">
        <v>4205</v>
      </c>
      <c r="B1601" s="203" t="s">
        <v>4206</v>
      </c>
      <c r="C1601" s="203" t="s">
        <v>0</v>
      </c>
      <c r="D1601" s="203" t="s">
        <v>640</v>
      </c>
      <c r="E1601" s="205" t="str">
        <f t="shared" si="24"/>
        <v>ＡＫルーフ６７０</v>
      </c>
    </row>
    <row r="1602" spans="1:5" ht="12.75" customHeight="1" x14ac:dyDescent="0.15">
      <c r="A1602" s="206" t="s">
        <v>4207</v>
      </c>
      <c r="B1602" s="206" t="s">
        <v>4208</v>
      </c>
      <c r="C1602" s="206" t="s">
        <v>1642</v>
      </c>
      <c r="D1602" s="206" t="s">
        <v>637</v>
      </c>
      <c r="E1602" s="205" t="str">
        <f t="shared" si="24"/>
        <v>ＡＭディスク</v>
      </c>
    </row>
    <row r="1603" spans="1:5" ht="12.75" customHeight="1" x14ac:dyDescent="0.15">
      <c r="A1603" s="206" t="s">
        <v>4209</v>
      </c>
      <c r="B1603" s="206" t="s">
        <v>4210</v>
      </c>
      <c r="C1603" s="207" t="s">
        <v>1694</v>
      </c>
      <c r="D1603" s="206" t="s">
        <v>633</v>
      </c>
      <c r="E1603" s="205" t="str">
        <f t="shared" ref="E1603:E1666" si="25">DBCS(B1603)</f>
        <v>Ａ－ＮＣコート</v>
      </c>
    </row>
    <row r="1604" spans="1:5" ht="12.75" customHeight="1" x14ac:dyDescent="0.15">
      <c r="A1604" s="206" t="s">
        <v>4211</v>
      </c>
      <c r="B1604" s="206" t="s">
        <v>4212</v>
      </c>
      <c r="C1604" s="207" t="s">
        <v>4213</v>
      </c>
      <c r="D1604" s="206" t="s">
        <v>640</v>
      </c>
      <c r="E1604" s="205" t="str">
        <f t="shared" si="25"/>
        <v>Ａ－ＮＣテープ</v>
      </c>
    </row>
    <row r="1605" spans="1:5" ht="12.75" customHeight="1" x14ac:dyDescent="0.15">
      <c r="A1605" s="206" t="s">
        <v>4214</v>
      </c>
      <c r="B1605" s="206" t="s">
        <v>4215</v>
      </c>
      <c r="C1605" s="207" t="s">
        <v>4216</v>
      </c>
      <c r="D1605" s="206" t="s">
        <v>633</v>
      </c>
      <c r="E1605" s="205" t="str">
        <f t="shared" si="25"/>
        <v>Ａ－ＮＣプライマーＥ　</v>
      </c>
    </row>
    <row r="1606" spans="1:5" ht="12.75" customHeight="1" x14ac:dyDescent="0.15">
      <c r="A1606" s="206" t="s">
        <v>4217</v>
      </c>
      <c r="B1606" s="206" t="s">
        <v>4218</v>
      </c>
      <c r="C1606" s="206" t="s">
        <v>829</v>
      </c>
      <c r="D1606" s="206" t="s">
        <v>751</v>
      </c>
      <c r="E1606" s="205" t="str">
        <f t="shared" si="25"/>
        <v>ＡＰ－ＦＧ－Ｅキャップ</v>
      </c>
    </row>
    <row r="1607" spans="1:5" ht="12.75" customHeight="1" x14ac:dyDescent="0.15">
      <c r="A1607" s="206" t="s">
        <v>4219</v>
      </c>
      <c r="B1607" s="206" t="s">
        <v>4220</v>
      </c>
      <c r="C1607" s="206" t="s">
        <v>4221</v>
      </c>
      <c r="D1607" s="206" t="s">
        <v>736</v>
      </c>
      <c r="E1607" s="205" t="str">
        <f t="shared" si="25"/>
        <v>ＡＰ－ＦＧ－Ｅコーナー</v>
      </c>
    </row>
    <row r="1608" spans="1:5" ht="12.75" customHeight="1" x14ac:dyDescent="0.15">
      <c r="A1608" s="206" t="s">
        <v>4222</v>
      </c>
      <c r="B1608" s="206" t="s">
        <v>4223</v>
      </c>
      <c r="C1608" s="206" t="s">
        <v>4221</v>
      </c>
      <c r="D1608" s="206" t="s">
        <v>736</v>
      </c>
      <c r="E1608" s="205" t="str">
        <f t="shared" si="25"/>
        <v>ＡＰ－ＦＧ－Ｅジョイナー</v>
      </c>
    </row>
    <row r="1609" spans="1:5" ht="12.75" customHeight="1" x14ac:dyDescent="0.15">
      <c r="A1609" s="206" t="s">
        <v>4224</v>
      </c>
      <c r="B1609" s="206" t="s">
        <v>4225</v>
      </c>
      <c r="C1609" s="206" t="s">
        <v>829</v>
      </c>
      <c r="D1609" s="206" t="s">
        <v>751</v>
      </c>
      <c r="E1609" s="205" t="str">
        <f t="shared" si="25"/>
        <v>ＡＰ－ＦＧ－Ｅホルダー</v>
      </c>
    </row>
    <row r="1610" spans="1:5" ht="12.75" customHeight="1" x14ac:dyDescent="0.15">
      <c r="A1610" s="206" t="s">
        <v>4226</v>
      </c>
      <c r="B1610" s="206" t="s">
        <v>4227</v>
      </c>
      <c r="C1610" s="206" t="s">
        <v>4228</v>
      </c>
      <c r="D1610" s="206" t="s">
        <v>637</v>
      </c>
      <c r="E1610" s="205" t="str">
        <f t="shared" si="25"/>
        <v>ＡＰ－ＦＧ－Ｅホルダー釘</v>
      </c>
    </row>
    <row r="1611" spans="1:5" ht="12.75" customHeight="1" x14ac:dyDescent="0.15">
      <c r="A1611" s="206" t="s">
        <v>4229</v>
      </c>
      <c r="B1611" s="206" t="s">
        <v>4230</v>
      </c>
      <c r="C1611" s="206" t="s">
        <v>4231</v>
      </c>
      <c r="D1611" s="206" t="s">
        <v>751</v>
      </c>
      <c r="E1611" s="205" t="str">
        <f t="shared" si="25"/>
        <v>ＡＰコーナーアングル　</v>
      </c>
    </row>
    <row r="1612" spans="1:5" ht="12.75" customHeight="1" x14ac:dyDescent="0.15">
      <c r="A1612" s="206" t="s">
        <v>4232</v>
      </c>
      <c r="B1612" s="206" t="s">
        <v>4233</v>
      </c>
      <c r="C1612" s="206" t="s">
        <v>2530</v>
      </c>
      <c r="D1612" s="206" t="s">
        <v>751</v>
      </c>
      <c r="E1612" s="205" t="str">
        <f t="shared" si="25"/>
        <v>ＡＰステイ</v>
      </c>
    </row>
    <row r="1613" spans="1:5" ht="12.75" customHeight="1" x14ac:dyDescent="0.15">
      <c r="A1613" s="206" t="s">
        <v>4234</v>
      </c>
      <c r="B1613" s="206" t="s">
        <v>4235</v>
      </c>
      <c r="C1613" s="206" t="s">
        <v>0</v>
      </c>
      <c r="D1613" s="206" t="s">
        <v>640</v>
      </c>
      <c r="E1613" s="205" t="str">
        <f t="shared" si="25"/>
        <v>ＡＱライナールーフ　</v>
      </c>
    </row>
    <row r="1614" spans="1:5" ht="12.75" customHeight="1" x14ac:dyDescent="0.15">
      <c r="A1614" s="203" t="s">
        <v>4236</v>
      </c>
      <c r="B1614" s="203" t="s">
        <v>4237</v>
      </c>
      <c r="C1614" s="203" t="s">
        <v>1036</v>
      </c>
      <c r="D1614" s="203" t="s">
        <v>3182</v>
      </c>
      <c r="E1614" s="205" t="str">
        <f t="shared" si="25"/>
        <v>ＡＲＫコンパウンド　</v>
      </c>
    </row>
    <row r="1615" spans="1:5" ht="12.75" customHeight="1" x14ac:dyDescent="0.15">
      <c r="A1615" s="206" t="s">
        <v>4238</v>
      </c>
      <c r="B1615" s="206" t="s">
        <v>4239</v>
      </c>
      <c r="C1615" s="206" t="s">
        <v>1642</v>
      </c>
      <c r="D1615" s="206" t="s">
        <v>637</v>
      </c>
      <c r="E1615" s="205" t="str">
        <f t="shared" si="25"/>
        <v>ＡＳディスク</v>
      </c>
    </row>
    <row r="1616" spans="1:5" ht="12.75" customHeight="1" x14ac:dyDescent="0.15">
      <c r="A1616" s="206" t="s">
        <v>4240</v>
      </c>
      <c r="B1616" s="206" t="s">
        <v>4241</v>
      </c>
      <c r="C1616" s="206" t="s">
        <v>4242</v>
      </c>
      <c r="D1616" s="206" t="s">
        <v>640</v>
      </c>
      <c r="E1616" s="205" t="str">
        <f t="shared" si="25"/>
        <v>ＡＳパッチ</v>
      </c>
    </row>
    <row r="1617" spans="1:5" ht="12.75" customHeight="1" x14ac:dyDescent="0.15">
      <c r="A1617" s="206" t="s">
        <v>4243</v>
      </c>
      <c r="B1617" s="207" t="s">
        <v>4244</v>
      </c>
      <c r="C1617" s="206" t="s">
        <v>2018</v>
      </c>
      <c r="D1617" s="206" t="s">
        <v>637</v>
      </c>
      <c r="E1617" s="205" t="str">
        <f t="shared" si="25"/>
        <v>ＡＴアンカー４５</v>
      </c>
    </row>
    <row r="1618" spans="1:5" ht="12.75" customHeight="1" x14ac:dyDescent="0.15">
      <c r="A1618" s="206" t="s">
        <v>4245</v>
      </c>
      <c r="B1618" s="206" t="s">
        <v>4246</v>
      </c>
      <c r="C1618" s="206" t="s">
        <v>1642</v>
      </c>
      <c r="D1618" s="206" t="s">
        <v>637</v>
      </c>
      <c r="E1618" s="205" t="str">
        <f t="shared" si="25"/>
        <v>ＡＴディスク　</v>
      </c>
    </row>
    <row r="1619" spans="1:5" ht="12.75" customHeight="1" x14ac:dyDescent="0.15">
      <c r="A1619" s="203" t="s">
        <v>4247</v>
      </c>
      <c r="B1619" s="203" t="s">
        <v>4248</v>
      </c>
      <c r="C1619" s="203" t="s">
        <v>4249</v>
      </c>
      <c r="D1619" s="203" t="s">
        <v>637</v>
      </c>
      <c r="E1619" s="205" t="str">
        <f t="shared" si="25"/>
        <v>ＡＴドレン</v>
      </c>
    </row>
    <row r="1620" spans="1:5" ht="12.75" customHeight="1" x14ac:dyDescent="0.15">
      <c r="A1620" s="206" t="s">
        <v>4250</v>
      </c>
      <c r="B1620" s="207" t="s">
        <v>4251</v>
      </c>
      <c r="C1620" s="206" t="s">
        <v>1642</v>
      </c>
      <c r="D1620" s="206" t="s">
        <v>637</v>
      </c>
      <c r="E1620" s="205" t="str">
        <f t="shared" si="25"/>
        <v>ＡＴパッチ　Ｖ－１０</v>
      </c>
    </row>
    <row r="1621" spans="1:5" ht="12.75" customHeight="1" x14ac:dyDescent="0.15">
      <c r="A1621" s="206" t="s">
        <v>4252</v>
      </c>
      <c r="B1621" s="207" t="s">
        <v>4253</v>
      </c>
      <c r="C1621" s="206" t="s">
        <v>1642</v>
      </c>
      <c r="D1621" s="206" t="s">
        <v>637</v>
      </c>
      <c r="E1621" s="205" t="str">
        <f t="shared" si="25"/>
        <v>ＡＴパッチ　Ｖ－１２</v>
      </c>
    </row>
    <row r="1622" spans="1:5" ht="12.75" customHeight="1" x14ac:dyDescent="0.15">
      <c r="A1622" s="206" t="s">
        <v>4254</v>
      </c>
      <c r="B1622" s="207" t="s">
        <v>4255</v>
      </c>
      <c r="C1622" s="206" t="s">
        <v>1642</v>
      </c>
      <c r="D1622" s="206" t="s">
        <v>637</v>
      </c>
      <c r="E1622" s="205" t="str">
        <f t="shared" si="25"/>
        <v>ＡＴパッチ　Ｖ－１６</v>
      </c>
    </row>
    <row r="1623" spans="1:5" ht="12.75" customHeight="1" x14ac:dyDescent="0.15">
      <c r="A1623" s="206" t="s">
        <v>4256</v>
      </c>
      <c r="B1623" s="207" t="s">
        <v>4257</v>
      </c>
      <c r="C1623" s="206" t="s">
        <v>1642</v>
      </c>
      <c r="D1623" s="206" t="s">
        <v>637</v>
      </c>
      <c r="E1623" s="205" t="str">
        <f t="shared" si="25"/>
        <v>ＡＴパッチ　Ｖ－２１</v>
      </c>
    </row>
    <row r="1624" spans="1:5" ht="12.75" customHeight="1" x14ac:dyDescent="0.15">
      <c r="A1624" s="206" t="s">
        <v>4258</v>
      </c>
      <c r="B1624" s="207" t="s">
        <v>4259</v>
      </c>
      <c r="C1624" s="206" t="s">
        <v>1642</v>
      </c>
      <c r="D1624" s="206" t="s">
        <v>637</v>
      </c>
      <c r="E1624" s="205" t="str">
        <f t="shared" si="25"/>
        <v>ＡＴパッチ　Ｖ－２４</v>
      </c>
    </row>
    <row r="1625" spans="1:5" ht="12.75" customHeight="1" x14ac:dyDescent="0.15">
      <c r="A1625" s="206" t="s">
        <v>4260</v>
      </c>
      <c r="B1625" s="207" t="s">
        <v>4261</v>
      </c>
      <c r="C1625" s="206" t="s">
        <v>1642</v>
      </c>
      <c r="D1625" s="206" t="s">
        <v>637</v>
      </c>
      <c r="E1625" s="205" t="str">
        <f t="shared" si="25"/>
        <v>ＡＴパッチ　Ｖ－４３</v>
      </c>
    </row>
    <row r="1626" spans="1:5" ht="12.75" customHeight="1" x14ac:dyDescent="0.15">
      <c r="A1626" s="206" t="s">
        <v>4262</v>
      </c>
      <c r="B1626" s="206" t="s">
        <v>4263</v>
      </c>
      <c r="C1626" s="206" t="s">
        <v>4264</v>
      </c>
      <c r="D1626" s="206" t="s">
        <v>640</v>
      </c>
      <c r="E1626" s="205" t="str">
        <f t="shared" si="25"/>
        <v>ＢＣマットＰＣ</v>
      </c>
    </row>
    <row r="1627" spans="1:5" ht="12.75" customHeight="1" x14ac:dyDescent="0.15">
      <c r="A1627" s="211" t="s">
        <v>4265</v>
      </c>
      <c r="B1627" s="211" t="s">
        <v>4266</v>
      </c>
      <c r="C1627" s="211" t="s">
        <v>0</v>
      </c>
      <c r="D1627" s="211" t="s">
        <v>4267</v>
      </c>
      <c r="E1627" s="205" t="str">
        <f t="shared" si="25"/>
        <v>ＢＫシート　ＳＢＫ－７３０１（１３５０）</v>
      </c>
    </row>
    <row r="1628" spans="1:5" ht="12.75" customHeight="1" x14ac:dyDescent="0.15">
      <c r="A1628" s="211" t="s">
        <v>4268</v>
      </c>
      <c r="B1628" s="211" t="s">
        <v>4269</v>
      </c>
      <c r="C1628" s="211" t="s">
        <v>0</v>
      </c>
      <c r="D1628" s="211" t="s">
        <v>4267</v>
      </c>
      <c r="E1628" s="205" t="str">
        <f t="shared" si="25"/>
        <v>ＢＫシート　ＳＢＫ－７３０１（１８２０）</v>
      </c>
    </row>
    <row r="1629" spans="1:5" ht="12.75" customHeight="1" x14ac:dyDescent="0.15">
      <c r="A1629" s="211" t="s">
        <v>4270</v>
      </c>
      <c r="B1629" s="211" t="s">
        <v>4271</v>
      </c>
      <c r="C1629" s="211" t="s">
        <v>0</v>
      </c>
      <c r="D1629" s="211" t="s">
        <v>4267</v>
      </c>
      <c r="E1629" s="205" t="str">
        <f t="shared" si="25"/>
        <v>ＢＫシート　ＳＢＫ－７３０２（１３５０）</v>
      </c>
    </row>
    <row r="1630" spans="1:5" ht="12.75" customHeight="1" x14ac:dyDescent="0.15">
      <c r="A1630" s="211" t="s">
        <v>4272</v>
      </c>
      <c r="B1630" s="211" t="s">
        <v>4273</v>
      </c>
      <c r="C1630" s="211" t="s">
        <v>0</v>
      </c>
      <c r="D1630" s="211" t="s">
        <v>4267</v>
      </c>
      <c r="E1630" s="205" t="str">
        <f t="shared" si="25"/>
        <v>ＢＫシート　ＳＢＫ－７３０２（１８２０）</v>
      </c>
    </row>
    <row r="1631" spans="1:5" ht="12.75" customHeight="1" x14ac:dyDescent="0.15">
      <c r="A1631" s="211" t="s">
        <v>4274</v>
      </c>
      <c r="B1631" s="211" t="s">
        <v>4275</v>
      </c>
      <c r="C1631" s="211" t="s">
        <v>0</v>
      </c>
      <c r="D1631" s="211" t="s">
        <v>4267</v>
      </c>
      <c r="E1631" s="205" t="str">
        <f t="shared" si="25"/>
        <v>ＢＫシート　ＳＢＫ－７３０３（１３５０）</v>
      </c>
    </row>
    <row r="1632" spans="1:5" ht="12.75" customHeight="1" x14ac:dyDescent="0.15">
      <c r="A1632" s="211" t="s">
        <v>4276</v>
      </c>
      <c r="B1632" s="211" t="s">
        <v>4277</v>
      </c>
      <c r="C1632" s="211" t="s">
        <v>0</v>
      </c>
      <c r="D1632" s="211" t="s">
        <v>4267</v>
      </c>
      <c r="E1632" s="205" t="str">
        <f t="shared" si="25"/>
        <v>ＢＫシート　ＳＢＫ－７３０３（１８２０）</v>
      </c>
    </row>
    <row r="1633" spans="1:5" ht="12.75" customHeight="1" x14ac:dyDescent="0.15">
      <c r="A1633" s="211" t="s">
        <v>4278</v>
      </c>
      <c r="B1633" s="211" t="s">
        <v>4279</v>
      </c>
      <c r="C1633" s="211" t="s">
        <v>0</v>
      </c>
      <c r="D1633" s="211" t="s">
        <v>4267</v>
      </c>
      <c r="E1633" s="205" t="str">
        <f t="shared" si="25"/>
        <v>ＢＫシート　ＳＢＫ－７３０７（１３５０）</v>
      </c>
    </row>
    <row r="1634" spans="1:5" ht="12.75" customHeight="1" x14ac:dyDescent="0.15">
      <c r="A1634" s="211" t="s">
        <v>4280</v>
      </c>
      <c r="B1634" s="211" t="s">
        <v>4281</v>
      </c>
      <c r="C1634" s="211" t="s">
        <v>0</v>
      </c>
      <c r="D1634" s="211" t="s">
        <v>4267</v>
      </c>
      <c r="E1634" s="205" t="str">
        <f t="shared" si="25"/>
        <v>ＢＫシート　ＳＢＫ－７３０８（１３５０）</v>
      </c>
    </row>
    <row r="1635" spans="1:5" ht="12.75" customHeight="1" x14ac:dyDescent="0.15">
      <c r="A1635" s="211" t="s">
        <v>4282</v>
      </c>
      <c r="B1635" s="211" t="s">
        <v>4283</v>
      </c>
      <c r="C1635" s="211" t="s">
        <v>0</v>
      </c>
      <c r="D1635" s="211" t="s">
        <v>4267</v>
      </c>
      <c r="E1635" s="205" t="str">
        <f t="shared" si="25"/>
        <v>ＢＫシート　ＳＢＫ－７３０９（１３５０）</v>
      </c>
    </row>
    <row r="1636" spans="1:5" ht="12.75" customHeight="1" x14ac:dyDescent="0.15">
      <c r="A1636" s="211" t="s">
        <v>4284</v>
      </c>
      <c r="B1636" s="211" t="s">
        <v>4285</v>
      </c>
      <c r="C1636" s="211" t="s">
        <v>0</v>
      </c>
      <c r="D1636" s="211" t="s">
        <v>4267</v>
      </c>
      <c r="E1636" s="205" t="str">
        <f t="shared" si="25"/>
        <v>ＢＫシート　ＳＢＫ－７３１０（１３５０）</v>
      </c>
    </row>
    <row r="1637" spans="1:5" ht="12.75" customHeight="1" x14ac:dyDescent="0.15">
      <c r="A1637" s="211" t="s">
        <v>4286</v>
      </c>
      <c r="B1637" s="211" t="s">
        <v>4287</v>
      </c>
      <c r="C1637" s="211" t="s">
        <v>0</v>
      </c>
      <c r="D1637" s="211" t="s">
        <v>4267</v>
      </c>
      <c r="E1637" s="205" t="str">
        <f t="shared" si="25"/>
        <v>ＢＫシート　ＳＢＫ－７８０１（１８２０）</v>
      </c>
    </row>
    <row r="1638" spans="1:5" ht="12.75" customHeight="1" x14ac:dyDescent="0.15">
      <c r="A1638" s="211" t="s">
        <v>4288</v>
      </c>
      <c r="B1638" s="211" t="s">
        <v>4289</v>
      </c>
      <c r="C1638" s="211" t="s">
        <v>0</v>
      </c>
      <c r="D1638" s="211" t="s">
        <v>4267</v>
      </c>
      <c r="E1638" s="205" t="str">
        <f t="shared" si="25"/>
        <v>ＢＫシート　ＳＢＫ－７８０２（１８２０）</v>
      </c>
    </row>
    <row r="1639" spans="1:5" ht="12.75" customHeight="1" x14ac:dyDescent="0.15">
      <c r="A1639" s="211" t="s">
        <v>4290</v>
      </c>
      <c r="B1639" s="211" t="s">
        <v>4291</v>
      </c>
      <c r="C1639" s="211" t="s">
        <v>0</v>
      </c>
      <c r="D1639" s="211" t="s">
        <v>4267</v>
      </c>
      <c r="E1639" s="205" t="str">
        <f t="shared" si="25"/>
        <v>ＢＫシート　ＳＢＫ－７８０３（１８２０）</v>
      </c>
    </row>
    <row r="1640" spans="1:5" ht="12.75" customHeight="1" x14ac:dyDescent="0.15">
      <c r="A1640" s="211" t="s">
        <v>4292</v>
      </c>
      <c r="B1640" s="211" t="s">
        <v>4293</v>
      </c>
      <c r="C1640" s="211" t="s">
        <v>0</v>
      </c>
      <c r="D1640" s="211" t="s">
        <v>4267</v>
      </c>
      <c r="E1640" s="205" t="str">
        <f t="shared" si="25"/>
        <v>ＢＫシート　ＳＢＫ－７８０７（１８２０）</v>
      </c>
    </row>
    <row r="1641" spans="1:5" ht="12.75" customHeight="1" x14ac:dyDescent="0.15">
      <c r="A1641" s="211" t="s">
        <v>4294</v>
      </c>
      <c r="B1641" s="211" t="s">
        <v>4295</v>
      </c>
      <c r="C1641" s="211" t="s">
        <v>0</v>
      </c>
      <c r="D1641" s="211" t="s">
        <v>4267</v>
      </c>
      <c r="E1641" s="205" t="str">
        <f t="shared" si="25"/>
        <v>ＢＫシート　ＳＢＫ－７８０８（１８２０）</v>
      </c>
    </row>
    <row r="1642" spans="1:5" ht="12.75" customHeight="1" x14ac:dyDescent="0.15">
      <c r="A1642" s="211" t="s">
        <v>4296</v>
      </c>
      <c r="B1642" s="211" t="s">
        <v>4297</v>
      </c>
      <c r="C1642" s="211" t="s">
        <v>0</v>
      </c>
      <c r="D1642" s="211" t="s">
        <v>4267</v>
      </c>
      <c r="E1642" s="205" t="str">
        <f t="shared" si="25"/>
        <v>ＢＫシート　ＳＢＫ－７８０９（１８２０）</v>
      </c>
    </row>
    <row r="1643" spans="1:5" ht="12.75" customHeight="1" x14ac:dyDescent="0.15">
      <c r="A1643" s="211" t="s">
        <v>4298</v>
      </c>
      <c r="B1643" s="211" t="s">
        <v>4299</v>
      </c>
      <c r="C1643" s="211" t="s">
        <v>0</v>
      </c>
      <c r="D1643" s="211" t="s">
        <v>4267</v>
      </c>
      <c r="E1643" s="205" t="str">
        <f t="shared" si="25"/>
        <v>ＢＫシート　ＳＢＫ－７８１０（１８２０）</v>
      </c>
    </row>
    <row r="1644" spans="1:5" ht="12.75" customHeight="1" x14ac:dyDescent="0.15">
      <c r="A1644" s="211" t="s">
        <v>4300</v>
      </c>
      <c r="B1644" s="211" t="s">
        <v>4301</v>
      </c>
      <c r="C1644" s="211" t="s">
        <v>0</v>
      </c>
      <c r="D1644" s="211" t="s">
        <v>4302</v>
      </c>
      <c r="E1644" s="205" t="str">
        <f t="shared" si="25"/>
        <v>ＢＫステップ　ＳＢＳ－７９５１（９５０）</v>
      </c>
    </row>
    <row r="1645" spans="1:5" ht="12.75" customHeight="1" x14ac:dyDescent="0.15">
      <c r="A1645" s="211" t="s">
        <v>4303</v>
      </c>
      <c r="B1645" s="211" t="s">
        <v>4304</v>
      </c>
      <c r="C1645" s="211" t="s">
        <v>0</v>
      </c>
      <c r="D1645" s="211" t="s">
        <v>4302</v>
      </c>
      <c r="E1645" s="205" t="str">
        <f t="shared" si="25"/>
        <v>ＢＫステップ　ＳＢＳ－７９５２（１２５０）</v>
      </c>
    </row>
    <row r="1646" spans="1:5" ht="12.75" customHeight="1" x14ac:dyDescent="0.15">
      <c r="A1646" s="211" t="s">
        <v>4305</v>
      </c>
      <c r="B1646" s="211" t="s">
        <v>4306</v>
      </c>
      <c r="C1646" s="211" t="s">
        <v>0</v>
      </c>
      <c r="D1646" s="211" t="s">
        <v>4302</v>
      </c>
      <c r="E1646" s="205" t="str">
        <f t="shared" si="25"/>
        <v>ＢＫステップ　ＳＢＳ－７９５３（９５０）</v>
      </c>
    </row>
    <row r="1647" spans="1:5" ht="12.75" customHeight="1" x14ac:dyDescent="0.15">
      <c r="A1647" s="211" t="s">
        <v>4307</v>
      </c>
      <c r="B1647" s="211" t="s">
        <v>4308</v>
      </c>
      <c r="C1647" s="211" t="s">
        <v>0</v>
      </c>
      <c r="D1647" s="211" t="s">
        <v>4302</v>
      </c>
      <c r="E1647" s="205" t="str">
        <f t="shared" si="25"/>
        <v>ＢＫステップ　ＳＢＳ－７９５４（１２５０）</v>
      </c>
    </row>
    <row r="1648" spans="1:5" ht="12.75" customHeight="1" x14ac:dyDescent="0.15">
      <c r="A1648" s="211" t="s">
        <v>4309</v>
      </c>
      <c r="B1648" s="211" t="s">
        <v>4310</v>
      </c>
      <c r="C1648" s="211" t="s">
        <v>0</v>
      </c>
      <c r="D1648" s="211" t="s">
        <v>4302</v>
      </c>
      <c r="E1648" s="205" t="str">
        <f t="shared" si="25"/>
        <v>ＢＫステップ　ＳＢＳ－７９６１（９５０）</v>
      </c>
    </row>
    <row r="1649" spans="1:5" ht="12.75" customHeight="1" x14ac:dyDescent="0.15">
      <c r="A1649" s="211" t="s">
        <v>4311</v>
      </c>
      <c r="B1649" s="211" t="s">
        <v>4312</v>
      </c>
      <c r="C1649" s="211" t="s">
        <v>0</v>
      </c>
      <c r="D1649" s="211" t="s">
        <v>4302</v>
      </c>
      <c r="E1649" s="205" t="str">
        <f t="shared" si="25"/>
        <v>ＢＫステップ　ＳＢＳ－７９６２（１２５０）</v>
      </c>
    </row>
    <row r="1650" spans="1:5" ht="12.75" customHeight="1" x14ac:dyDescent="0.15">
      <c r="A1650" s="211" t="s">
        <v>4313</v>
      </c>
      <c r="B1650" s="211" t="s">
        <v>4314</v>
      </c>
      <c r="C1650" s="211" t="s">
        <v>0</v>
      </c>
      <c r="D1650" s="211" t="s">
        <v>4302</v>
      </c>
      <c r="E1650" s="205" t="str">
        <f t="shared" si="25"/>
        <v>ＢＫステップ　ＳＢＳ－７９６３（９５０）</v>
      </c>
    </row>
    <row r="1651" spans="1:5" ht="12.75" customHeight="1" x14ac:dyDescent="0.15">
      <c r="A1651" s="211" t="s">
        <v>4315</v>
      </c>
      <c r="B1651" s="211" t="s">
        <v>4316</v>
      </c>
      <c r="C1651" s="211" t="s">
        <v>0</v>
      </c>
      <c r="D1651" s="211" t="s">
        <v>4302</v>
      </c>
      <c r="E1651" s="205" t="str">
        <f t="shared" si="25"/>
        <v>ＢＫステップ　ＳＢＳ－７９６４（１２５０）</v>
      </c>
    </row>
    <row r="1652" spans="1:5" ht="12.75" customHeight="1" x14ac:dyDescent="0.15">
      <c r="A1652" s="211" t="s">
        <v>4317</v>
      </c>
      <c r="B1652" s="211" t="s">
        <v>4318</v>
      </c>
      <c r="C1652" s="211" t="s">
        <v>0</v>
      </c>
      <c r="D1652" s="211" t="s">
        <v>766</v>
      </c>
      <c r="E1652" s="205" t="str">
        <f t="shared" si="25"/>
        <v>ＢＫステップ　ジュウテンザイ</v>
      </c>
    </row>
    <row r="1653" spans="1:5" ht="12.75" customHeight="1" x14ac:dyDescent="0.15">
      <c r="A1653" s="206" t="s">
        <v>4319</v>
      </c>
      <c r="B1653" s="206" t="s">
        <v>4320</v>
      </c>
      <c r="C1653" s="206" t="s">
        <v>4321</v>
      </c>
      <c r="D1653" s="206" t="s">
        <v>637</v>
      </c>
      <c r="E1653" s="205" t="str">
        <f t="shared" si="25"/>
        <v>ＢＬドレン７５　</v>
      </c>
    </row>
    <row r="1654" spans="1:5" ht="12.75" customHeight="1" x14ac:dyDescent="0.15">
      <c r="A1654" s="203" t="s">
        <v>4322</v>
      </c>
      <c r="B1654" s="203" t="s">
        <v>4323</v>
      </c>
      <c r="C1654" s="203" t="s">
        <v>4324</v>
      </c>
      <c r="D1654" s="203" t="s">
        <v>2870</v>
      </c>
      <c r="E1654" s="205" t="str">
        <f t="shared" si="25"/>
        <v>ＢＸ１５１Ｗ２５７０Ｄ　７６０Ａ</v>
      </c>
    </row>
    <row r="1655" spans="1:5" ht="12.75" customHeight="1" x14ac:dyDescent="0.15">
      <c r="A1655" s="203" t="s">
        <v>4325</v>
      </c>
      <c r="B1655" s="203" t="s">
        <v>4326</v>
      </c>
      <c r="C1655" s="203" t="s">
        <v>4324</v>
      </c>
      <c r="D1655" s="203" t="s">
        <v>2870</v>
      </c>
      <c r="E1655" s="205" t="str">
        <f t="shared" si="25"/>
        <v>ＢＸ１５１Ｗ２５７０Ｄ　７６０Ｆ</v>
      </c>
    </row>
    <row r="1656" spans="1:5" ht="12.75" customHeight="1" x14ac:dyDescent="0.15">
      <c r="A1656" s="203" t="s">
        <v>4327</v>
      </c>
      <c r="B1656" s="203" t="s">
        <v>4328</v>
      </c>
      <c r="C1656" s="203" t="s">
        <v>4324</v>
      </c>
      <c r="D1656" s="203" t="s">
        <v>2870</v>
      </c>
      <c r="E1656" s="205" t="str">
        <f t="shared" si="25"/>
        <v>ＢＸ１５１Ｗ２５７０Ｄ　７６０Ｐ</v>
      </c>
    </row>
    <row r="1657" spans="1:5" ht="12.75" customHeight="1" x14ac:dyDescent="0.15">
      <c r="A1657" s="203" t="s">
        <v>4329</v>
      </c>
      <c r="B1657" s="203" t="s">
        <v>4330</v>
      </c>
      <c r="C1657" s="203" t="s">
        <v>4324</v>
      </c>
      <c r="D1657" s="203" t="s">
        <v>2870</v>
      </c>
      <c r="E1657" s="205" t="str">
        <f t="shared" si="25"/>
        <v>ＢＸ１５１Ｗ２５７０Ｄ　７６０Ｔ</v>
      </c>
    </row>
    <row r="1658" spans="1:5" ht="12.75" customHeight="1" x14ac:dyDescent="0.15">
      <c r="A1658" s="203" t="s">
        <v>4331</v>
      </c>
      <c r="B1658" s="203" t="s">
        <v>4332</v>
      </c>
      <c r="C1658" s="203" t="s">
        <v>4333</v>
      </c>
      <c r="D1658" s="203" t="s">
        <v>2870</v>
      </c>
      <c r="E1658" s="205" t="str">
        <f t="shared" si="25"/>
        <v>ＢＸ１５２Ｗ２５７０Ｄ１０６０Ａ</v>
      </c>
    </row>
    <row r="1659" spans="1:5" ht="12.75" customHeight="1" x14ac:dyDescent="0.15">
      <c r="A1659" s="203" t="s">
        <v>4334</v>
      </c>
      <c r="B1659" s="203" t="s">
        <v>4335</v>
      </c>
      <c r="C1659" s="203" t="s">
        <v>4333</v>
      </c>
      <c r="D1659" s="203" t="s">
        <v>2870</v>
      </c>
      <c r="E1659" s="205" t="str">
        <f t="shared" si="25"/>
        <v>ＢＸ１５２Ｗ２５７０Ｄ１０６０Ｆ</v>
      </c>
    </row>
    <row r="1660" spans="1:5" ht="12.75" customHeight="1" x14ac:dyDescent="0.15">
      <c r="A1660" s="203" t="s">
        <v>4336</v>
      </c>
      <c r="B1660" s="203" t="s">
        <v>4337</v>
      </c>
      <c r="C1660" s="203" t="s">
        <v>4333</v>
      </c>
      <c r="D1660" s="203" t="s">
        <v>2870</v>
      </c>
      <c r="E1660" s="205" t="str">
        <f t="shared" si="25"/>
        <v>ＢＸ１５２Ｗ２５７０Ｄ１０６０Ｐ</v>
      </c>
    </row>
    <row r="1661" spans="1:5" ht="12.75" customHeight="1" x14ac:dyDescent="0.15">
      <c r="A1661" s="203" t="s">
        <v>4338</v>
      </c>
      <c r="B1661" s="203" t="s">
        <v>4339</v>
      </c>
      <c r="C1661" s="203" t="s">
        <v>4333</v>
      </c>
      <c r="D1661" s="203" t="s">
        <v>2870</v>
      </c>
      <c r="E1661" s="205" t="str">
        <f t="shared" si="25"/>
        <v>ＢＸ１５２Ｗ２５７０Ｄ１０６０Ｔ</v>
      </c>
    </row>
    <row r="1662" spans="1:5" ht="12.75" customHeight="1" x14ac:dyDescent="0.15">
      <c r="A1662" s="203" t="s">
        <v>4340</v>
      </c>
      <c r="B1662" s="203" t="s">
        <v>4341</v>
      </c>
      <c r="C1662" s="203" t="s">
        <v>4342</v>
      </c>
      <c r="D1662" s="203" t="s">
        <v>2870</v>
      </c>
      <c r="E1662" s="205" t="str">
        <f t="shared" si="25"/>
        <v>ＢＸ１５３Ｗ２５７０Ｄ１２１５Ｆ</v>
      </c>
    </row>
    <row r="1663" spans="1:5" ht="12.75" customHeight="1" x14ac:dyDescent="0.15">
      <c r="A1663" s="203" t="s">
        <v>4343</v>
      </c>
      <c r="B1663" s="203" t="s">
        <v>4344</v>
      </c>
      <c r="C1663" s="203" t="s">
        <v>4342</v>
      </c>
      <c r="D1663" s="203" t="s">
        <v>2870</v>
      </c>
      <c r="E1663" s="205" t="str">
        <f t="shared" si="25"/>
        <v>ＢＸ１５３Ｗ２５７０Ｄ１２１５Ｐ</v>
      </c>
    </row>
    <row r="1664" spans="1:5" ht="12.75" customHeight="1" x14ac:dyDescent="0.15">
      <c r="A1664" s="203" t="s">
        <v>4345</v>
      </c>
      <c r="B1664" s="203" t="s">
        <v>4346</v>
      </c>
      <c r="C1664" s="203" t="s">
        <v>4342</v>
      </c>
      <c r="D1664" s="203" t="s">
        <v>2870</v>
      </c>
      <c r="E1664" s="205" t="str">
        <f t="shared" si="25"/>
        <v>ＢＸ１５３Ｗ２５７０Ｄ１２１５Ｔ</v>
      </c>
    </row>
    <row r="1665" spans="1:5" ht="12.75" customHeight="1" x14ac:dyDescent="0.15">
      <c r="A1665" s="203" t="s">
        <v>4347</v>
      </c>
      <c r="B1665" s="203" t="s">
        <v>4348</v>
      </c>
      <c r="C1665" s="203" t="s">
        <v>4342</v>
      </c>
      <c r="D1665" s="203" t="s">
        <v>2870</v>
      </c>
      <c r="E1665" s="205" t="str">
        <f t="shared" si="25"/>
        <v>ＢＸ１５３Ｗ２５７０Ｄ１２５１Ａ</v>
      </c>
    </row>
    <row r="1666" spans="1:5" ht="12.75" customHeight="1" x14ac:dyDescent="0.15">
      <c r="A1666" s="203" t="s">
        <v>4349</v>
      </c>
      <c r="B1666" s="203" t="s">
        <v>4350</v>
      </c>
      <c r="C1666" s="203" t="s">
        <v>4351</v>
      </c>
      <c r="D1666" s="203" t="s">
        <v>2870</v>
      </c>
      <c r="E1666" s="205" t="str">
        <f t="shared" si="25"/>
        <v>ＢＸ１５４Ｗ２５７０Ｄ１６７０Ａ</v>
      </c>
    </row>
    <row r="1667" spans="1:5" ht="12.75" customHeight="1" x14ac:dyDescent="0.15">
      <c r="A1667" s="203" t="s">
        <v>4352</v>
      </c>
      <c r="B1667" s="203" t="s">
        <v>4353</v>
      </c>
      <c r="C1667" s="203" t="s">
        <v>4351</v>
      </c>
      <c r="D1667" s="203" t="s">
        <v>2870</v>
      </c>
      <c r="E1667" s="205" t="str">
        <f t="shared" ref="E1667:E1730" si="26">DBCS(B1667)</f>
        <v>ＢＸ１５４Ｗ２５７０Ｄ１６７０Ｆ</v>
      </c>
    </row>
    <row r="1668" spans="1:5" ht="12.75" customHeight="1" x14ac:dyDescent="0.15">
      <c r="A1668" s="203" t="s">
        <v>4354</v>
      </c>
      <c r="B1668" s="203" t="s">
        <v>4355</v>
      </c>
      <c r="C1668" s="203" t="s">
        <v>4351</v>
      </c>
      <c r="D1668" s="203" t="s">
        <v>2870</v>
      </c>
      <c r="E1668" s="205" t="str">
        <f t="shared" si="26"/>
        <v>ＢＸ１５４Ｗ２５７０Ｄ１６７０Ｐ</v>
      </c>
    </row>
    <row r="1669" spans="1:5" ht="12.75" customHeight="1" x14ac:dyDescent="0.15">
      <c r="A1669" s="203" t="s">
        <v>4356</v>
      </c>
      <c r="B1669" s="203" t="s">
        <v>4357</v>
      </c>
      <c r="C1669" s="203" t="s">
        <v>4351</v>
      </c>
      <c r="D1669" s="203" t="s">
        <v>2870</v>
      </c>
      <c r="E1669" s="205" t="str">
        <f t="shared" si="26"/>
        <v>ＢＸ１５４Ｗ２５７０Ｄ１６７０Ｔ</v>
      </c>
    </row>
    <row r="1670" spans="1:5" ht="12.75" customHeight="1" x14ac:dyDescent="0.15">
      <c r="A1670" s="203" t="s">
        <v>4358</v>
      </c>
      <c r="B1670" s="203" t="s">
        <v>4359</v>
      </c>
      <c r="C1670" s="203" t="s">
        <v>4360</v>
      </c>
      <c r="D1670" s="203" t="s">
        <v>2870</v>
      </c>
      <c r="E1670" s="205" t="str">
        <f t="shared" si="26"/>
        <v>ＢＸ２０１Ｗ３４８０Ｄ　７６０Ｆ</v>
      </c>
    </row>
    <row r="1671" spans="1:5" ht="12.75" customHeight="1" x14ac:dyDescent="0.15">
      <c r="A1671" s="203" t="s">
        <v>4361</v>
      </c>
      <c r="B1671" s="203" t="s">
        <v>4362</v>
      </c>
      <c r="C1671" s="203" t="s">
        <v>4360</v>
      </c>
      <c r="D1671" s="203" t="s">
        <v>2870</v>
      </c>
      <c r="E1671" s="205" t="str">
        <f t="shared" si="26"/>
        <v>ＢＸ２０１Ｗ３４８０Ｄ　７６０Ｐ</v>
      </c>
    </row>
    <row r="1672" spans="1:5" ht="12.75" customHeight="1" x14ac:dyDescent="0.15">
      <c r="A1672" s="203" t="s">
        <v>4363</v>
      </c>
      <c r="B1672" s="203" t="s">
        <v>4364</v>
      </c>
      <c r="C1672" s="203" t="s">
        <v>4360</v>
      </c>
      <c r="D1672" s="203" t="s">
        <v>2870</v>
      </c>
      <c r="E1672" s="205" t="str">
        <f t="shared" si="26"/>
        <v>ＢＸ２０１Ｗ３４８０Ｄ　７６０Ｔ</v>
      </c>
    </row>
    <row r="1673" spans="1:5" ht="12.75" customHeight="1" x14ac:dyDescent="0.15">
      <c r="A1673" s="203" t="s">
        <v>4365</v>
      </c>
      <c r="B1673" s="203" t="s">
        <v>4366</v>
      </c>
      <c r="C1673" s="203" t="s">
        <v>4360</v>
      </c>
      <c r="D1673" s="203" t="s">
        <v>2870</v>
      </c>
      <c r="E1673" s="205" t="str">
        <f t="shared" si="26"/>
        <v>ＢＸ２０１Ｗ３４８０Ｄ７６０Ａ</v>
      </c>
    </row>
    <row r="1674" spans="1:5" ht="12.75" customHeight="1" x14ac:dyDescent="0.15">
      <c r="A1674" s="203" t="s">
        <v>4367</v>
      </c>
      <c r="B1674" s="203" t="s">
        <v>4368</v>
      </c>
      <c r="C1674" s="203" t="s">
        <v>4369</v>
      </c>
      <c r="D1674" s="203" t="s">
        <v>2870</v>
      </c>
      <c r="E1674" s="205" t="str">
        <f t="shared" si="26"/>
        <v>ＢＸ２０２Ｗ３４８０Ｄ１０６０Ａ</v>
      </c>
    </row>
    <row r="1675" spans="1:5" ht="12.75" customHeight="1" x14ac:dyDescent="0.15">
      <c r="A1675" s="203" t="s">
        <v>4370</v>
      </c>
      <c r="B1675" s="203" t="s">
        <v>4371</v>
      </c>
      <c r="C1675" s="203" t="s">
        <v>4369</v>
      </c>
      <c r="D1675" s="203" t="s">
        <v>2870</v>
      </c>
      <c r="E1675" s="205" t="str">
        <f t="shared" si="26"/>
        <v>ＢＸ２０２Ｗ３４８０Ｄ１０６０Ｆ</v>
      </c>
    </row>
    <row r="1676" spans="1:5" ht="12.75" customHeight="1" x14ac:dyDescent="0.15">
      <c r="A1676" s="203" t="s">
        <v>4372</v>
      </c>
      <c r="B1676" s="203" t="s">
        <v>4373</v>
      </c>
      <c r="C1676" s="203" t="s">
        <v>4369</v>
      </c>
      <c r="D1676" s="203" t="s">
        <v>2870</v>
      </c>
      <c r="E1676" s="205" t="str">
        <f t="shared" si="26"/>
        <v>ＢＸ２０２Ｗ３４８０Ｄ１０６０Ｐ</v>
      </c>
    </row>
    <row r="1677" spans="1:5" ht="12.75" customHeight="1" x14ac:dyDescent="0.15">
      <c r="A1677" s="203" t="s">
        <v>4374</v>
      </c>
      <c r="B1677" s="203" t="s">
        <v>4375</v>
      </c>
      <c r="C1677" s="203" t="s">
        <v>4369</v>
      </c>
      <c r="D1677" s="203" t="s">
        <v>2870</v>
      </c>
      <c r="E1677" s="205" t="str">
        <f t="shared" si="26"/>
        <v>ＢＸ２０２Ｗ３４８０Ｄ１０６０Ｔ</v>
      </c>
    </row>
    <row r="1678" spans="1:5" ht="12.75" customHeight="1" x14ac:dyDescent="0.15">
      <c r="A1678" s="203" t="s">
        <v>4376</v>
      </c>
      <c r="B1678" s="203" t="s">
        <v>4377</v>
      </c>
      <c r="C1678" s="203" t="s">
        <v>4378</v>
      </c>
      <c r="D1678" s="203" t="s">
        <v>2870</v>
      </c>
      <c r="E1678" s="205" t="str">
        <f t="shared" si="26"/>
        <v>ＢＸ２０３Ｗ３４８０Ｄ１２１５Ａ</v>
      </c>
    </row>
    <row r="1679" spans="1:5" ht="12.75" customHeight="1" x14ac:dyDescent="0.15">
      <c r="A1679" s="203" t="s">
        <v>4379</v>
      </c>
      <c r="B1679" s="203" t="s">
        <v>4380</v>
      </c>
      <c r="C1679" s="203" t="s">
        <v>4378</v>
      </c>
      <c r="D1679" s="203" t="s">
        <v>2870</v>
      </c>
      <c r="E1679" s="205" t="str">
        <f t="shared" si="26"/>
        <v>ＢＸ２０３Ｗ３４８０Ｄ１２１５Ｆ</v>
      </c>
    </row>
    <row r="1680" spans="1:5" ht="12.75" customHeight="1" x14ac:dyDescent="0.15">
      <c r="A1680" s="203" t="s">
        <v>4381</v>
      </c>
      <c r="B1680" s="203" t="s">
        <v>4382</v>
      </c>
      <c r="C1680" s="203" t="s">
        <v>4378</v>
      </c>
      <c r="D1680" s="203" t="s">
        <v>2870</v>
      </c>
      <c r="E1680" s="205" t="str">
        <f t="shared" si="26"/>
        <v>ＢＸ２０３Ｗ３４８０Ｄ１２１５Ｐ</v>
      </c>
    </row>
    <row r="1681" spans="1:5" ht="12.75" customHeight="1" x14ac:dyDescent="0.15">
      <c r="A1681" s="203" t="s">
        <v>4383</v>
      </c>
      <c r="B1681" s="203" t="s">
        <v>4384</v>
      </c>
      <c r="C1681" s="203" t="s">
        <v>4378</v>
      </c>
      <c r="D1681" s="203" t="s">
        <v>2870</v>
      </c>
      <c r="E1681" s="205" t="str">
        <f t="shared" si="26"/>
        <v>ＢＸ２０３Ｗ３４８０Ｄ１２１５Ｔ</v>
      </c>
    </row>
    <row r="1682" spans="1:5" ht="12.75" customHeight="1" x14ac:dyDescent="0.15">
      <c r="A1682" s="203" t="s">
        <v>4385</v>
      </c>
      <c r="B1682" s="203" t="s">
        <v>4386</v>
      </c>
      <c r="C1682" s="203" t="s">
        <v>4387</v>
      </c>
      <c r="D1682" s="203" t="s">
        <v>2870</v>
      </c>
      <c r="E1682" s="205" t="str">
        <f t="shared" si="26"/>
        <v>ＢＸ２０４Ｗ３４８０Ｄ１６７０Ａ</v>
      </c>
    </row>
    <row r="1683" spans="1:5" ht="12.75" customHeight="1" x14ac:dyDescent="0.15">
      <c r="A1683" s="203" t="s">
        <v>4388</v>
      </c>
      <c r="B1683" s="203" t="s">
        <v>4389</v>
      </c>
      <c r="C1683" s="203" t="s">
        <v>4387</v>
      </c>
      <c r="D1683" s="203" t="s">
        <v>2870</v>
      </c>
      <c r="E1683" s="205" t="str">
        <f t="shared" si="26"/>
        <v>ＢＸ２０４Ｗ３４８０Ｄ１６７０Ｆ</v>
      </c>
    </row>
    <row r="1684" spans="1:5" ht="12.75" customHeight="1" x14ac:dyDescent="0.15">
      <c r="A1684" s="203" t="s">
        <v>4390</v>
      </c>
      <c r="B1684" s="203" t="s">
        <v>4391</v>
      </c>
      <c r="C1684" s="203" t="s">
        <v>4387</v>
      </c>
      <c r="D1684" s="203" t="s">
        <v>2870</v>
      </c>
      <c r="E1684" s="205" t="str">
        <f t="shared" si="26"/>
        <v>ＢＸ２０４Ｗ３４８０Ｄ１６７０Ｐ</v>
      </c>
    </row>
    <row r="1685" spans="1:5" ht="12.75" customHeight="1" x14ac:dyDescent="0.15">
      <c r="A1685" s="203" t="s">
        <v>4392</v>
      </c>
      <c r="B1685" s="203" t="s">
        <v>4393</v>
      </c>
      <c r="C1685" s="203" t="s">
        <v>4387</v>
      </c>
      <c r="D1685" s="203" t="s">
        <v>2870</v>
      </c>
      <c r="E1685" s="205" t="str">
        <f t="shared" si="26"/>
        <v>ＢＸ２０４Ｗ３４８０Ｄ１６７０Ｔ</v>
      </c>
    </row>
    <row r="1686" spans="1:5" ht="12.75" customHeight="1" x14ac:dyDescent="0.15">
      <c r="A1686" s="203" t="s">
        <v>4394</v>
      </c>
      <c r="B1686" s="203" t="s">
        <v>4395</v>
      </c>
      <c r="C1686" s="203" t="s">
        <v>4396</v>
      </c>
      <c r="D1686" s="203" t="s">
        <v>2870</v>
      </c>
      <c r="E1686" s="205" t="str">
        <f t="shared" si="26"/>
        <v>ＢＸ２５１Ｗ４３９０Ｄ　７６０Ａ</v>
      </c>
    </row>
    <row r="1687" spans="1:5" ht="12.75" customHeight="1" x14ac:dyDescent="0.15">
      <c r="A1687" s="203" t="s">
        <v>4397</v>
      </c>
      <c r="B1687" s="203" t="s">
        <v>4398</v>
      </c>
      <c r="C1687" s="203" t="s">
        <v>4396</v>
      </c>
      <c r="D1687" s="203" t="s">
        <v>2870</v>
      </c>
      <c r="E1687" s="205" t="str">
        <f t="shared" si="26"/>
        <v>ＢＸ２５１Ｗ４３９０Ｄ　７６０Ｆ</v>
      </c>
    </row>
    <row r="1688" spans="1:5" ht="12.75" customHeight="1" x14ac:dyDescent="0.15">
      <c r="A1688" s="203" t="s">
        <v>4399</v>
      </c>
      <c r="B1688" s="203" t="s">
        <v>4400</v>
      </c>
      <c r="C1688" s="203" t="s">
        <v>4396</v>
      </c>
      <c r="D1688" s="203" t="s">
        <v>2870</v>
      </c>
      <c r="E1688" s="205" t="str">
        <f t="shared" si="26"/>
        <v>ＢＸ２５１Ｗ４３９０Ｄ　７６０Ｐ</v>
      </c>
    </row>
    <row r="1689" spans="1:5" ht="12.75" customHeight="1" x14ac:dyDescent="0.15">
      <c r="A1689" s="203" t="s">
        <v>4401</v>
      </c>
      <c r="B1689" s="203" t="s">
        <v>4402</v>
      </c>
      <c r="C1689" s="203" t="s">
        <v>4396</v>
      </c>
      <c r="D1689" s="203" t="s">
        <v>2870</v>
      </c>
      <c r="E1689" s="205" t="str">
        <f t="shared" si="26"/>
        <v>ＢＸ２５１Ｗ４３９０Ｄ　７６０Ｔ</v>
      </c>
    </row>
    <row r="1690" spans="1:5" ht="12.75" customHeight="1" x14ac:dyDescent="0.15">
      <c r="A1690" s="203" t="s">
        <v>4403</v>
      </c>
      <c r="B1690" s="203" t="s">
        <v>4404</v>
      </c>
      <c r="C1690" s="203" t="s">
        <v>4405</v>
      </c>
      <c r="D1690" s="203" t="s">
        <v>2870</v>
      </c>
      <c r="E1690" s="205" t="str">
        <f t="shared" si="26"/>
        <v>ＢＸ２５２Ｗ４３９０Ｄ１０６０Ａ</v>
      </c>
    </row>
    <row r="1691" spans="1:5" ht="12.75" customHeight="1" x14ac:dyDescent="0.15">
      <c r="A1691" s="203" t="s">
        <v>4406</v>
      </c>
      <c r="B1691" s="203" t="s">
        <v>4407</v>
      </c>
      <c r="C1691" s="203" t="s">
        <v>4405</v>
      </c>
      <c r="D1691" s="203" t="s">
        <v>2870</v>
      </c>
      <c r="E1691" s="205" t="str">
        <f t="shared" si="26"/>
        <v>ＢＸ２５２Ｗ４３９０Ｄ１０６０Ｆ</v>
      </c>
    </row>
    <row r="1692" spans="1:5" ht="12.75" customHeight="1" x14ac:dyDescent="0.15">
      <c r="A1692" s="203" t="s">
        <v>4408</v>
      </c>
      <c r="B1692" s="203" t="s">
        <v>4409</v>
      </c>
      <c r="C1692" s="203" t="s">
        <v>4405</v>
      </c>
      <c r="D1692" s="203" t="s">
        <v>2870</v>
      </c>
      <c r="E1692" s="205" t="str">
        <f t="shared" si="26"/>
        <v>ＢＸ２５２Ｗ４３９０Ｄ１０６０Ｐ</v>
      </c>
    </row>
    <row r="1693" spans="1:5" ht="12.75" customHeight="1" x14ac:dyDescent="0.15">
      <c r="A1693" s="203" t="s">
        <v>4410</v>
      </c>
      <c r="B1693" s="203" t="s">
        <v>4411</v>
      </c>
      <c r="C1693" s="203" t="s">
        <v>4405</v>
      </c>
      <c r="D1693" s="203" t="s">
        <v>2870</v>
      </c>
      <c r="E1693" s="205" t="str">
        <f t="shared" si="26"/>
        <v>ＢＸ２５２Ｗ４３９０Ｄ１０６０Ｔ</v>
      </c>
    </row>
    <row r="1694" spans="1:5" ht="12.75" customHeight="1" x14ac:dyDescent="0.15">
      <c r="A1694" s="203" t="s">
        <v>4412</v>
      </c>
      <c r="B1694" s="203" t="s">
        <v>4413</v>
      </c>
      <c r="C1694" s="203" t="s">
        <v>4414</v>
      </c>
      <c r="D1694" s="203" t="s">
        <v>2870</v>
      </c>
      <c r="E1694" s="205" t="str">
        <f t="shared" si="26"/>
        <v>ＢＸ２５３Ｗ４３９０Ｄ１２１５Ａ</v>
      </c>
    </row>
    <row r="1695" spans="1:5" ht="12.75" customHeight="1" x14ac:dyDescent="0.15">
      <c r="A1695" s="203" t="s">
        <v>4415</v>
      </c>
      <c r="B1695" s="203" t="s">
        <v>4416</v>
      </c>
      <c r="C1695" s="203" t="s">
        <v>4414</v>
      </c>
      <c r="D1695" s="203" t="s">
        <v>2870</v>
      </c>
      <c r="E1695" s="205" t="str">
        <f t="shared" si="26"/>
        <v>ＢＸ２５３Ｗ４３９０Ｄ１２１５Ｆ</v>
      </c>
    </row>
    <row r="1696" spans="1:5" ht="12.75" customHeight="1" x14ac:dyDescent="0.15">
      <c r="A1696" s="203" t="s">
        <v>4417</v>
      </c>
      <c r="B1696" s="203" t="s">
        <v>4418</v>
      </c>
      <c r="C1696" s="203" t="s">
        <v>4414</v>
      </c>
      <c r="D1696" s="203" t="s">
        <v>2870</v>
      </c>
      <c r="E1696" s="205" t="str">
        <f t="shared" si="26"/>
        <v>ＢＸ２５３Ｗ４３９０Ｄ１２１５Ｐ</v>
      </c>
    </row>
    <row r="1697" spans="1:5" ht="12.75" customHeight="1" x14ac:dyDescent="0.15">
      <c r="A1697" s="203" t="s">
        <v>4419</v>
      </c>
      <c r="B1697" s="203" t="s">
        <v>4420</v>
      </c>
      <c r="C1697" s="203" t="s">
        <v>4414</v>
      </c>
      <c r="D1697" s="203" t="s">
        <v>2870</v>
      </c>
      <c r="E1697" s="205" t="str">
        <f t="shared" si="26"/>
        <v>ＢＸ２５３Ｗ４３９０Ｄ１２１５Ｔ</v>
      </c>
    </row>
    <row r="1698" spans="1:5" ht="12.75" customHeight="1" x14ac:dyDescent="0.15">
      <c r="A1698" s="203" t="s">
        <v>4421</v>
      </c>
      <c r="B1698" s="203" t="s">
        <v>4422</v>
      </c>
      <c r="C1698" s="203" t="s">
        <v>4423</v>
      </c>
      <c r="D1698" s="203" t="s">
        <v>2870</v>
      </c>
      <c r="E1698" s="205" t="str">
        <f t="shared" si="26"/>
        <v>ＢＸ２５４Ｗ４３９０Ｄ１６７０Ａ</v>
      </c>
    </row>
    <row r="1699" spans="1:5" ht="12.75" customHeight="1" x14ac:dyDescent="0.15">
      <c r="A1699" s="203" t="s">
        <v>4424</v>
      </c>
      <c r="B1699" s="203" t="s">
        <v>4425</v>
      </c>
      <c r="C1699" s="203" t="s">
        <v>4423</v>
      </c>
      <c r="D1699" s="203" t="s">
        <v>2870</v>
      </c>
      <c r="E1699" s="205" t="str">
        <f t="shared" si="26"/>
        <v>ＢＸ２５４Ｗ４３９０Ｄ１６７０Ｆ</v>
      </c>
    </row>
    <row r="1700" spans="1:5" ht="12.75" customHeight="1" x14ac:dyDescent="0.15">
      <c r="A1700" s="203" t="s">
        <v>4426</v>
      </c>
      <c r="B1700" s="203" t="s">
        <v>4427</v>
      </c>
      <c r="C1700" s="203" t="s">
        <v>4423</v>
      </c>
      <c r="D1700" s="203" t="s">
        <v>2870</v>
      </c>
      <c r="E1700" s="205" t="str">
        <f t="shared" si="26"/>
        <v>ＢＸ２５４Ｗ４３９０Ｄ１６７０Ｐ</v>
      </c>
    </row>
    <row r="1701" spans="1:5" ht="12.75" customHeight="1" x14ac:dyDescent="0.15">
      <c r="A1701" s="203" t="s">
        <v>4428</v>
      </c>
      <c r="B1701" s="203" t="s">
        <v>4429</v>
      </c>
      <c r="C1701" s="203" t="s">
        <v>4423</v>
      </c>
      <c r="D1701" s="203" t="s">
        <v>2870</v>
      </c>
      <c r="E1701" s="205" t="str">
        <f t="shared" si="26"/>
        <v>ＢＸ２５４Ｗ４３９０Ｄ１６７０Ｔ</v>
      </c>
    </row>
    <row r="1702" spans="1:5" ht="12.75" customHeight="1" x14ac:dyDescent="0.15">
      <c r="A1702" s="203" t="s">
        <v>4430</v>
      </c>
      <c r="B1702" s="203" t="s">
        <v>4431</v>
      </c>
      <c r="C1702" s="203" t="s">
        <v>4432</v>
      </c>
      <c r="D1702" s="203" t="s">
        <v>2870</v>
      </c>
      <c r="E1702" s="205" t="str">
        <f t="shared" si="26"/>
        <v>ＢＸ３０１Ｗ５３００Ｄ　７６０Ａ</v>
      </c>
    </row>
    <row r="1703" spans="1:5" ht="12.75" customHeight="1" x14ac:dyDescent="0.15">
      <c r="A1703" s="203" t="s">
        <v>4433</v>
      </c>
      <c r="B1703" s="203" t="s">
        <v>4434</v>
      </c>
      <c r="C1703" s="203" t="s">
        <v>4432</v>
      </c>
      <c r="D1703" s="203" t="s">
        <v>2870</v>
      </c>
      <c r="E1703" s="205" t="str">
        <f t="shared" si="26"/>
        <v>ＢＸ３０１Ｗ５３００Ｄ　７６０Ｆ</v>
      </c>
    </row>
    <row r="1704" spans="1:5" ht="12.75" customHeight="1" x14ac:dyDescent="0.15">
      <c r="A1704" s="203" t="s">
        <v>4435</v>
      </c>
      <c r="B1704" s="203" t="s">
        <v>4436</v>
      </c>
      <c r="C1704" s="203" t="s">
        <v>4432</v>
      </c>
      <c r="D1704" s="203" t="s">
        <v>2870</v>
      </c>
      <c r="E1704" s="205" t="str">
        <f t="shared" si="26"/>
        <v>ＢＸ３０１Ｗ５３００Ｄ　７６０Ｐ</v>
      </c>
    </row>
    <row r="1705" spans="1:5" ht="12.75" customHeight="1" x14ac:dyDescent="0.15">
      <c r="A1705" s="203" t="s">
        <v>4437</v>
      </c>
      <c r="B1705" s="203" t="s">
        <v>4438</v>
      </c>
      <c r="C1705" s="203" t="s">
        <v>4432</v>
      </c>
      <c r="D1705" s="203" t="s">
        <v>2870</v>
      </c>
      <c r="E1705" s="205" t="str">
        <f t="shared" si="26"/>
        <v>ＢＸ３０１Ｗ５３００Ｄ　７６０Ｔ</v>
      </c>
    </row>
    <row r="1706" spans="1:5" ht="12.75" customHeight="1" x14ac:dyDescent="0.15">
      <c r="A1706" s="203" t="s">
        <v>4439</v>
      </c>
      <c r="B1706" s="203" t="s">
        <v>4440</v>
      </c>
      <c r="C1706" s="203" t="s">
        <v>4441</v>
      </c>
      <c r="D1706" s="203" t="s">
        <v>2870</v>
      </c>
      <c r="E1706" s="205" t="str">
        <f t="shared" si="26"/>
        <v>ＢＸ３０２Ｗ５３００Ｄ１０６０Ａ</v>
      </c>
    </row>
    <row r="1707" spans="1:5" ht="12.75" customHeight="1" x14ac:dyDescent="0.15">
      <c r="A1707" s="203" t="s">
        <v>4442</v>
      </c>
      <c r="B1707" s="203" t="s">
        <v>4443</v>
      </c>
      <c r="C1707" s="203" t="s">
        <v>4441</v>
      </c>
      <c r="D1707" s="203" t="s">
        <v>2870</v>
      </c>
      <c r="E1707" s="205" t="str">
        <f t="shared" si="26"/>
        <v>ＢＸ３０２Ｗ５３００Ｄ１０６０Ｆ</v>
      </c>
    </row>
    <row r="1708" spans="1:5" ht="12.75" customHeight="1" x14ac:dyDescent="0.15">
      <c r="A1708" s="203" t="s">
        <v>4444</v>
      </c>
      <c r="B1708" s="203" t="s">
        <v>4445</v>
      </c>
      <c r="C1708" s="203" t="s">
        <v>4441</v>
      </c>
      <c r="D1708" s="203" t="s">
        <v>2870</v>
      </c>
      <c r="E1708" s="205" t="str">
        <f t="shared" si="26"/>
        <v>ＢＸ３０２Ｗ５３００Ｄ１０６０Ｐ</v>
      </c>
    </row>
    <row r="1709" spans="1:5" ht="12.75" customHeight="1" x14ac:dyDescent="0.15">
      <c r="A1709" s="203" t="s">
        <v>4446</v>
      </c>
      <c r="B1709" s="203" t="s">
        <v>4447</v>
      </c>
      <c r="C1709" s="203" t="s">
        <v>4441</v>
      </c>
      <c r="D1709" s="203" t="s">
        <v>2870</v>
      </c>
      <c r="E1709" s="205" t="str">
        <f t="shared" si="26"/>
        <v>ＢＸ３０２Ｗ５３００Ｄ１０６０Ｔ</v>
      </c>
    </row>
    <row r="1710" spans="1:5" ht="12.75" customHeight="1" x14ac:dyDescent="0.15">
      <c r="A1710" s="203" t="s">
        <v>4448</v>
      </c>
      <c r="B1710" s="203" t="s">
        <v>4449</v>
      </c>
      <c r="C1710" s="203" t="s">
        <v>4450</v>
      </c>
      <c r="D1710" s="203" t="s">
        <v>2870</v>
      </c>
      <c r="E1710" s="205" t="str">
        <f t="shared" si="26"/>
        <v>ＢＸ３０３Ｗ５３００Ｄ１２１５Ａ</v>
      </c>
    </row>
    <row r="1711" spans="1:5" ht="12.75" customHeight="1" x14ac:dyDescent="0.15">
      <c r="A1711" s="203" t="s">
        <v>4451</v>
      </c>
      <c r="B1711" s="203" t="s">
        <v>4452</v>
      </c>
      <c r="C1711" s="203" t="s">
        <v>4450</v>
      </c>
      <c r="D1711" s="203" t="s">
        <v>2870</v>
      </c>
      <c r="E1711" s="205" t="str">
        <f t="shared" si="26"/>
        <v>ＢＸ３０３Ｗ５３００Ｄ１２１５Ｆ</v>
      </c>
    </row>
    <row r="1712" spans="1:5" ht="12.75" customHeight="1" x14ac:dyDescent="0.15">
      <c r="A1712" s="203" t="s">
        <v>4453</v>
      </c>
      <c r="B1712" s="203" t="s">
        <v>4454</v>
      </c>
      <c r="C1712" s="203" t="s">
        <v>4450</v>
      </c>
      <c r="D1712" s="203" t="s">
        <v>2870</v>
      </c>
      <c r="E1712" s="205" t="str">
        <f t="shared" si="26"/>
        <v>ＢＸ３０３Ｗ５３００Ｄ１２１５Ｐ</v>
      </c>
    </row>
    <row r="1713" spans="1:5" ht="12.75" customHeight="1" x14ac:dyDescent="0.15">
      <c r="A1713" s="203" t="s">
        <v>4455</v>
      </c>
      <c r="B1713" s="203" t="s">
        <v>4456</v>
      </c>
      <c r="C1713" s="203" t="s">
        <v>4450</v>
      </c>
      <c r="D1713" s="203" t="s">
        <v>2870</v>
      </c>
      <c r="E1713" s="205" t="str">
        <f t="shared" si="26"/>
        <v>ＢＸ３０３Ｗ５３００Ｄ１２１５Ｔ</v>
      </c>
    </row>
    <row r="1714" spans="1:5" ht="12.75" customHeight="1" x14ac:dyDescent="0.15">
      <c r="A1714" s="203" t="s">
        <v>4457</v>
      </c>
      <c r="B1714" s="203" t="s">
        <v>4458</v>
      </c>
      <c r="C1714" s="203" t="s">
        <v>4459</v>
      </c>
      <c r="D1714" s="203" t="s">
        <v>2870</v>
      </c>
      <c r="E1714" s="205" t="str">
        <f t="shared" si="26"/>
        <v>ＢＸ３０４Ｗ５３００Ｄ１６７０Ａ</v>
      </c>
    </row>
    <row r="1715" spans="1:5" ht="12.75" customHeight="1" x14ac:dyDescent="0.15">
      <c r="A1715" s="203" t="s">
        <v>4460</v>
      </c>
      <c r="B1715" s="203" t="s">
        <v>4461</v>
      </c>
      <c r="C1715" s="203" t="s">
        <v>4459</v>
      </c>
      <c r="D1715" s="203" t="s">
        <v>2870</v>
      </c>
      <c r="E1715" s="205" t="str">
        <f t="shared" si="26"/>
        <v>ＢＸ３０４Ｗ５３００Ｄ１６７０Ｆ</v>
      </c>
    </row>
    <row r="1716" spans="1:5" ht="12.75" customHeight="1" x14ac:dyDescent="0.15">
      <c r="A1716" s="203" t="s">
        <v>4462</v>
      </c>
      <c r="B1716" s="203" t="s">
        <v>4463</v>
      </c>
      <c r="C1716" s="203" t="s">
        <v>4459</v>
      </c>
      <c r="D1716" s="203" t="s">
        <v>2870</v>
      </c>
      <c r="E1716" s="205" t="str">
        <f t="shared" si="26"/>
        <v>ＢＸ３０４Ｗ５３００Ｄ１６７０Ｐ</v>
      </c>
    </row>
    <row r="1717" spans="1:5" ht="12.75" customHeight="1" x14ac:dyDescent="0.15">
      <c r="A1717" s="203" t="s">
        <v>4464</v>
      </c>
      <c r="B1717" s="203" t="s">
        <v>4465</v>
      </c>
      <c r="C1717" s="203" t="s">
        <v>4459</v>
      </c>
      <c r="D1717" s="203" t="s">
        <v>2870</v>
      </c>
      <c r="E1717" s="205" t="str">
        <f t="shared" si="26"/>
        <v>ＢＸ３０４Ｗ５３００Ｄ１６７０Ｔ</v>
      </c>
    </row>
    <row r="1718" spans="1:5" ht="12.75" customHeight="1" x14ac:dyDescent="0.15">
      <c r="A1718" s="203" t="s">
        <v>4466</v>
      </c>
      <c r="B1718" s="203" t="s">
        <v>4467</v>
      </c>
      <c r="C1718" s="203" t="s">
        <v>4468</v>
      </c>
      <c r="D1718" s="203" t="s">
        <v>2870</v>
      </c>
      <c r="E1718" s="205" t="str">
        <f t="shared" si="26"/>
        <v>ＢＸ３５１Ｗ６２１０Ｄ　７６０Ａ</v>
      </c>
    </row>
    <row r="1719" spans="1:5" ht="12.75" customHeight="1" x14ac:dyDescent="0.15">
      <c r="A1719" s="203" t="s">
        <v>4469</v>
      </c>
      <c r="B1719" s="203" t="s">
        <v>4470</v>
      </c>
      <c r="C1719" s="203" t="s">
        <v>4468</v>
      </c>
      <c r="D1719" s="203" t="s">
        <v>2870</v>
      </c>
      <c r="E1719" s="205" t="str">
        <f t="shared" si="26"/>
        <v>ＢＸ３５１Ｗ６２１０Ｄ　７６０Ｆ</v>
      </c>
    </row>
    <row r="1720" spans="1:5" ht="12.75" customHeight="1" x14ac:dyDescent="0.15">
      <c r="A1720" s="203" t="s">
        <v>4471</v>
      </c>
      <c r="B1720" s="203" t="s">
        <v>4472</v>
      </c>
      <c r="C1720" s="203" t="s">
        <v>4468</v>
      </c>
      <c r="D1720" s="203" t="s">
        <v>2870</v>
      </c>
      <c r="E1720" s="205" t="str">
        <f t="shared" si="26"/>
        <v>ＢＸ３５１Ｗ６２１０Ｄ　７６０Ｐ</v>
      </c>
    </row>
    <row r="1721" spans="1:5" ht="12.75" customHeight="1" x14ac:dyDescent="0.15">
      <c r="A1721" s="203" t="s">
        <v>4473</v>
      </c>
      <c r="B1721" s="203" t="s">
        <v>4474</v>
      </c>
      <c r="C1721" s="203" t="s">
        <v>4468</v>
      </c>
      <c r="D1721" s="203" t="s">
        <v>2870</v>
      </c>
      <c r="E1721" s="205" t="str">
        <f t="shared" si="26"/>
        <v>ＢＸ３５１Ｗ６２１０Ｄ　７６０Ｔ</v>
      </c>
    </row>
    <row r="1722" spans="1:5" ht="12.75" customHeight="1" x14ac:dyDescent="0.15">
      <c r="A1722" s="203" t="s">
        <v>4475</v>
      </c>
      <c r="B1722" s="203" t="s">
        <v>4476</v>
      </c>
      <c r="C1722" s="203" t="s">
        <v>4477</v>
      </c>
      <c r="D1722" s="203" t="s">
        <v>2870</v>
      </c>
      <c r="E1722" s="205" t="str">
        <f t="shared" si="26"/>
        <v>ＢＸ３５２Ｗ６２１０Ｄ１０６０Ａ</v>
      </c>
    </row>
    <row r="1723" spans="1:5" ht="12.75" customHeight="1" x14ac:dyDescent="0.15">
      <c r="A1723" s="203" t="s">
        <v>4478</v>
      </c>
      <c r="B1723" s="203" t="s">
        <v>4479</v>
      </c>
      <c r="C1723" s="203" t="s">
        <v>4477</v>
      </c>
      <c r="D1723" s="203" t="s">
        <v>2870</v>
      </c>
      <c r="E1723" s="205" t="str">
        <f t="shared" si="26"/>
        <v>ＢＸ３５２Ｗ６２１０Ｄ１０６０Ｆ</v>
      </c>
    </row>
    <row r="1724" spans="1:5" ht="12.75" customHeight="1" x14ac:dyDescent="0.15">
      <c r="A1724" s="203" t="s">
        <v>4480</v>
      </c>
      <c r="B1724" s="203" t="s">
        <v>4481</v>
      </c>
      <c r="C1724" s="203" t="s">
        <v>4477</v>
      </c>
      <c r="D1724" s="203" t="s">
        <v>2870</v>
      </c>
      <c r="E1724" s="205" t="str">
        <f t="shared" si="26"/>
        <v>ＢＸ３５２Ｗ６２１０Ｄ１０６０Ｐ</v>
      </c>
    </row>
    <row r="1725" spans="1:5" ht="12.75" customHeight="1" x14ac:dyDescent="0.15">
      <c r="A1725" s="203" t="s">
        <v>4482</v>
      </c>
      <c r="B1725" s="203" t="s">
        <v>4483</v>
      </c>
      <c r="C1725" s="203" t="s">
        <v>4477</v>
      </c>
      <c r="D1725" s="203" t="s">
        <v>2870</v>
      </c>
      <c r="E1725" s="205" t="str">
        <f t="shared" si="26"/>
        <v>ＢＸ３５２Ｗ６２１０Ｄ１０６０Ｔ</v>
      </c>
    </row>
    <row r="1726" spans="1:5" ht="12.75" customHeight="1" x14ac:dyDescent="0.15">
      <c r="A1726" s="203" t="s">
        <v>4484</v>
      </c>
      <c r="B1726" s="203" t="s">
        <v>4485</v>
      </c>
      <c r="C1726" s="203" t="s">
        <v>4486</v>
      </c>
      <c r="D1726" s="203" t="s">
        <v>2870</v>
      </c>
      <c r="E1726" s="205" t="str">
        <f t="shared" si="26"/>
        <v>ＢＸ３５３Ｗ６２１０Ｄ１２１５Ａ</v>
      </c>
    </row>
    <row r="1727" spans="1:5" ht="12.75" customHeight="1" x14ac:dyDescent="0.15">
      <c r="A1727" s="203" t="s">
        <v>4487</v>
      </c>
      <c r="B1727" s="203" t="s">
        <v>4488</v>
      </c>
      <c r="C1727" s="203" t="s">
        <v>4486</v>
      </c>
      <c r="D1727" s="203" t="s">
        <v>2870</v>
      </c>
      <c r="E1727" s="205" t="str">
        <f t="shared" si="26"/>
        <v>ＢＸ３５３Ｗ６２１０Ｄ１２１５Ｆ</v>
      </c>
    </row>
    <row r="1728" spans="1:5" ht="12.75" customHeight="1" x14ac:dyDescent="0.15">
      <c r="A1728" s="203" t="s">
        <v>4489</v>
      </c>
      <c r="B1728" s="203" t="s">
        <v>4490</v>
      </c>
      <c r="C1728" s="203" t="s">
        <v>4486</v>
      </c>
      <c r="D1728" s="203" t="s">
        <v>2870</v>
      </c>
      <c r="E1728" s="205" t="str">
        <f t="shared" si="26"/>
        <v>ＢＸ３５３Ｗ６２１０Ｄ１２１５Ｐ</v>
      </c>
    </row>
    <row r="1729" spans="1:5" ht="12.75" customHeight="1" x14ac:dyDescent="0.15">
      <c r="A1729" s="203" t="s">
        <v>4491</v>
      </c>
      <c r="B1729" s="203" t="s">
        <v>4492</v>
      </c>
      <c r="C1729" s="203" t="s">
        <v>4486</v>
      </c>
      <c r="D1729" s="203" t="s">
        <v>2870</v>
      </c>
      <c r="E1729" s="205" t="str">
        <f t="shared" si="26"/>
        <v>ＢＸ３５３Ｗ６２１０Ｄ１２１５Ｔ</v>
      </c>
    </row>
    <row r="1730" spans="1:5" ht="12.75" customHeight="1" x14ac:dyDescent="0.15">
      <c r="A1730" s="203" t="s">
        <v>4493</v>
      </c>
      <c r="B1730" s="203" t="s">
        <v>4494</v>
      </c>
      <c r="C1730" s="203" t="s">
        <v>4495</v>
      </c>
      <c r="D1730" s="203" t="s">
        <v>2870</v>
      </c>
      <c r="E1730" s="205" t="str">
        <f t="shared" si="26"/>
        <v>ＢＸ３５４Ｗ６２１０Ｄ１６７０Ａ</v>
      </c>
    </row>
    <row r="1731" spans="1:5" ht="12.75" customHeight="1" x14ac:dyDescent="0.15">
      <c r="A1731" s="203" t="s">
        <v>4496</v>
      </c>
      <c r="B1731" s="203" t="s">
        <v>4497</v>
      </c>
      <c r="C1731" s="203" t="s">
        <v>4495</v>
      </c>
      <c r="D1731" s="203" t="s">
        <v>2870</v>
      </c>
      <c r="E1731" s="205" t="str">
        <f t="shared" ref="E1731:E1794" si="27">DBCS(B1731)</f>
        <v>ＢＸ３５４Ｗ６２１０Ｄ１６７０Ｆ</v>
      </c>
    </row>
    <row r="1732" spans="1:5" ht="12.75" customHeight="1" x14ac:dyDescent="0.15">
      <c r="A1732" s="203" t="s">
        <v>4498</v>
      </c>
      <c r="B1732" s="203" t="s">
        <v>4499</v>
      </c>
      <c r="C1732" s="203" t="s">
        <v>4495</v>
      </c>
      <c r="D1732" s="203" t="s">
        <v>2870</v>
      </c>
      <c r="E1732" s="205" t="str">
        <f t="shared" si="27"/>
        <v>ＢＸ３５４Ｗ６２１０Ｄ１６７０Ｐ</v>
      </c>
    </row>
    <row r="1733" spans="1:5" ht="12.75" customHeight="1" x14ac:dyDescent="0.15">
      <c r="A1733" s="203" t="s">
        <v>4500</v>
      </c>
      <c r="B1733" s="203" t="s">
        <v>4501</v>
      </c>
      <c r="C1733" s="203" t="s">
        <v>4495</v>
      </c>
      <c r="D1733" s="203" t="s">
        <v>2870</v>
      </c>
      <c r="E1733" s="205" t="str">
        <f t="shared" si="27"/>
        <v>ＢＸ３５４Ｗ６２１０Ｄ１６７０Ｔ</v>
      </c>
    </row>
    <row r="1734" spans="1:5" ht="12.75" customHeight="1" x14ac:dyDescent="0.15">
      <c r="A1734" s="203" t="s">
        <v>4502</v>
      </c>
      <c r="B1734" s="203" t="s">
        <v>4503</v>
      </c>
      <c r="C1734" s="203" t="s">
        <v>4504</v>
      </c>
      <c r="D1734" s="203" t="s">
        <v>2870</v>
      </c>
      <c r="E1734" s="205" t="str">
        <f t="shared" si="27"/>
        <v>ＢＸ４０１Ｗ７１２０Ｄ　７６０Ａ</v>
      </c>
    </row>
    <row r="1735" spans="1:5" ht="12.75" customHeight="1" x14ac:dyDescent="0.15">
      <c r="A1735" s="203" t="s">
        <v>4505</v>
      </c>
      <c r="B1735" s="203" t="s">
        <v>4506</v>
      </c>
      <c r="C1735" s="203" t="s">
        <v>4504</v>
      </c>
      <c r="D1735" s="203" t="s">
        <v>2870</v>
      </c>
      <c r="E1735" s="205" t="str">
        <f t="shared" si="27"/>
        <v>ＢＸ４０１Ｗ７１２０Ｄ　７６０Ｆ</v>
      </c>
    </row>
    <row r="1736" spans="1:5" ht="12.75" customHeight="1" x14ac:dyDescent="0.15">
      <c r="A1736" s="203" t="s">
        <v>4507</v>
      </c>
      <c r="B1736" s="203" t="s">
        <v>4508</v>
      </c>
      <c r="C1736" s="203" t="s">
        <v>4504</v>
      </c>
      <c r="D1736" s="203" t="s">
        <v>2870</v>
      </c>
      <c r="E1736" s="205" t="str">
        <f t="shared" si="27"/>
        <v>ＢＸ４０１Ｗ７１２０Ｄ　７６０Ｐ</v>
      </c>
    </row>
    <row r="1737" spans="1:5" ht="12.75" customHeight="1" x14ac:dyDescent="0.15">
      <c r="A1737" s="203" t="s">
        <v>4509</v>
      </c>
      <c r="B1737" s="203" t="s">
        <v>4510</v>
      </c>
      <c r="C1737" s="203" t="s">
        <v>4504</v>
      </c>
      <c r="D1737" s="203" t="s">
        <v>2870</v>
      </c>
      <c r="E1737" s="205" t="str">
        <f t="shared" si="27"/>
        <v>ＢＸ４０１Ｗ７１２０Ｄ　７６０Ｔ</v>
      </c>
    </row>
    <row r="1738" spans="1:5" ht="12.75" customHeight="1" x14ac:dyDescent="0.15">
      <c r="A1738" s="203" t="s">
        <v>4511</v>
      </c>
      <c r="B1738" s="203" t="s">
        <v>4512</v>
      </c>
      <c r="C1738" s="203" t="s">
        <v>4513</v>
      </c>
      <c r="D1738" s="203" t="s">
        <v>2870</v>
      </c>
      <c r="E1738" s="205" t="str">
        <f t="shared" si="27"/>
        <v>ＢＸ４０２Ｗ７１２０Ｄ１０６０Ａ</v>
      </c>
    </row>
    <row r="1739" spans="1:5" ht="12.75" customHeight="1" x14ac:dyDescent="0.15">
      <c r="A1739" s="203" t="s">
        <v>4514</v>
      </c>
      <c r="B1739" s="203" t="s">
        <v>4515</v>
      </c>
      <c r="C1739" s="203" t="s">
        <v>4513</v>
      </c>
      <c r="D1739" s="203" t="s">
        <v>2870</v>
      </c>
      <c r="E1739" s="205" t="str">
        <f t="shared" si="27"/>
        <v>ＢＸ４０２Ｗ７１２０Ｄ１０６０Ｆ</v>
      </c>
    </row>
    <row r="1740" spans="1:5" ht="12.75" customHeight="1" x14ac:dyDescent="0.15">
      <c r="A1740" s="203" t="s">
        <v>4516</v>
      </c>
      <c r="B1740" s="203" t="s">
        <v>4517</v>
      </c>
      <c r="C1740" s="203" t="s">
        <v>4513</v>
      </c>
      <c r="D1740" s="203" t="s">
        <v>2870</v>
      </c>
      <c r="E1740" s="205" t="str">
        <f t="shared" si="27"/>
        <v>ＢＸ４０２Ｗ７１２０Ｄ１０６０Ｐ</v>
      </c>
    </row>
    <row r="1741" spans="1:5" ht="12.75" customHeight="1" x14ac:dyDescent="0.15">
      <c r="A1741" s="203" t="s">
        <v>4518</v>
      </c>
      <c r="B1741" s="203" t="s">
        <v>4519</v>
      </c>
      <c r="C1741" s="203" t="s">
        <v>4513</v>
      </c>
      <c r="D1741" s="203" t="s">
        <v>2870</v>
      </c>
      <c r="E1741" s="205" t="str">
        <f t="shared" si="27"/>
        <v>ＢＸ４０２Ｗ７１２０Ｄ１０６０Ｔ</v>
      </c>
    </row>
    <row r="1742" spans="1:5" ht="12.75" customHeight="1" x14ac:dyDescent="0.15">
      <c r="A1742" s="203" t="s">
        <v>4520</v>
      </c>
      <c r="B1742" s="203" t="s">
        <v>4521</v>
      </c>
      <c r="C1742" s="203" t="s">
        <v>4522</v>
      </c>
      <c r="D1742" s="203" t="s">
        <v>2870</v>
      </c>
      <c r="E1742" s="205" t="str">
        <f t="shared" si="27"/>
        <v>ＢＸ４０３Ｗ７１２０Ｄ１２１５Ａ</v>
      </c>
    </row>
    <row r="1743" spans="1:5" ht="12.75" customHeight="1" x14ac:dyDescent="0.15">
      <c r="A1743" s="203" t="s">
        <v>4523</v>
      </c>
      <c r="B1743" s="203" t="s">
        <v>4524</v>
      </c>
      <c r="C1743" s="203" t="s">
        <v>4522</v>
      </c>
      <c r="D1743" s="203" t="s">
        <v>2870</v>
      </c>
      <c r="E1743" s="205" t="str">
        <f t="shared" si="27"/>
        <v>ＢＸ４０３Ｗ７１２０Ｄ１２１５Ｆ</v>
      </c>
    </row>
    <row r="1744" spans="1:5" ht="12.75" customHeight="1" x14ac:dyDescent="0.15">
      <c r="A1744" s="203" t="s">
        <v>4525</v>
      </c>
      <c r="B1744" s="203" t="s">
        <v>4526</v>
      </c>
      <c r="C1744" s="203" t="s">
        <v>4522</v>
      </c>
      <c r="D1744" s="203" t="s">
        <v>2870</v>
      </c>
      <c r="E1744" s="205" t="str">
        <f t="shared" si="27"/>
        <v>ＢＸ４０３Ｗ７１２０Ｄ１２１５Ｐ</v>
      </c>
    </row>
    <row r="1745" spans="1:5" ht="12.75" customHeight="1" x14ac:dyDescent="0.15">
      <c r="A1745" s="203" t="s">
        <v>4527</v>
      </c>
      <c r="B1745" s="203" t="s">
        <v>4528</v>
      </c>
      <c r="C1745" s="203" t="s">
        <v>4522</v>
      </c>
      <c r="D1745" s="203" t="s">
        <v>2870</v>
      </c>
      <c r="E1745" s="205" t="str">
        <f t="shared" si="27"/>
        <v>ＢＸ４０３Ｗ７１２０Ｄ１２１５Ｔ</v>
      </c>
    </row>
    <row r="1746" spans="1:5" ht="12.75" customHeight="1" x14ac:dyDescent="0.15">
      <c r="A1746" s="203" t="s">
        <v>4529</v>
      </c>
      <c r="B1746" s="203" t="s">
        <v>4530</v>
      </c>
      <c r="C1746" s="203" t="s">
        <v>4531</v>
      </c>
      <c r="D1746" s="203" t="s">
        <v>2870</v>
      </c>
      <c r="E1746" s="205" t="str">
        <f t="shared" si="27"/>
        <v>ＢＸ４０４Ｗ７１２０Ｄ１６７０Ａ</v>
      </c>
    </row>
    <row r="1747" spans="1:5" ht="12.75" customHeight="1" x14ac:dyDescent="0.15">
      <c r="A1747" s="203" t="s">
        <v>4532</v>
      </c>
      <c r="B1747" s="203" t="s">
        <v>4533</v>
      </c>
      <c r="C1747" s="203" t="s">
        <v>4531</v>
      </c>
      <c r="D1747" s="203" t="s">
        <v>2870</v>
      </c>
      <c r="E1747" s="205" t="str">
        <f t="shared" si="27"/>
        <v>ＢＸ４０４Ｗ７１２０Ｄ１６７０Ｆ</v>
      </c>
    </row>
    <row r="1748" spans="1:5" ht="12.75" customHeight="1" x14ac:dyDescent="0.15">
      <c r="A1748" s="203" t="s">
        <v>4534</v>
      </c>
      <c r="B1748" s="203" t="s">
        <v>4535</v>
      </c>
      <c r="C1748" s="203" t="s">
        <v>4531</v>
      </c>
      <c r="D1748" s="203" t="s">
        <v>2870</v>
      </c>
      <c r="E1748" s="205" t="str">
        <f t="shared" si="27"/>
        <v>ＢＸ４０４Ｗ７１２０Ｄ１６７０Ｐ</v>
      </c>
    </row>
    <row r="1749" spans="1:5" ht="12.75" customHeight="1" x14ac:dyDescent="0.15">
      <c r="A1749" s="203" t="s">
        <v>4536</v>
      </c>
      <c r="B1749" s="203" t="s">
        <v>4537</v>
      </c>
      <c r="C1749" s="203" t="s">
        <v>4531</v>
      </c>
      <c r="D1749" s="203" t="s">
        <v>2870</v>
      </c>
      <c r="E1749" s="205" t="str">
        <f t="shared" si="27"/>
        <v>ＢＸ４０４Ｗ７１２０Ｄ１６７０Ｔ</v>
      </c>
    </row>
    <row r="1750" spans="1:5" ht="12.75" customHeight="1" x14ac:dyDescent="0.15">
      <c r="A1750" s="203" t="s">
        <v>4538</v>
      </c>
      <c r="B1750" s="203" t="s">
        <v>4539</v>
      </c>
      <c r="C1750" s="203" t="s">
        <v>0</v>
      </c>
      <c r="D1750" s="203" t="s">
        <v>680</v>
      </c>
      <c r="E1750" s="205" t="str">
        <f t="shared" si="27"/>
        <v>ＣＡ２４０横レール設置冶具セット</v>
      </c>
    </row>
    <row r="1751" spans="1:5" ht="12.75" customHeight="1" x14ac:dyDescent="0.15">
      <c r="A1751" s="206" t="s">
        <v>4540</v>
      </c>
      <c r="B1751" s="206" t="s">
        <v>4541</v>
      </c>
      <c r="C1751" s="206" t="s">
        <v>4542</v>
      </c>
      <c r="D1751" s="206" t="s">
        <v>637</v>
      </c>
      <c r="E1751" s="205" t="str">
        <f t="shared" si="27"/>
        <v>ＣＢ－１１５コーナー防水テープ</v>
      </c>
    </row>
    <row r="1752" spans="1:5" ht="12.75" customHeight="1" x14ac:dyDescent="0.15">
      <c r="A1752" s="203" t="s">
        <v>4543</v>
      </c>
      <c r="B1752" s="203" t="s">
        <v>4544</v>
      </c>
      <c r="C1752" s="203" t="s">
        <v>0</v>
      </c>
      <c r="D1752" s="203" t="s">
        <v>751</v>
      </c>
      <c r="E1752" s="205" t="str">
        <f t="shared" si="27"/>
        <v>ＣＩＣ－横目地プレートＮ</v>
      </c>
    </row>
    <row r="1753" spans="1:5" ht="12.75" customHeight="1" x14ac:dyDescent="0.15">
      <c r="A1753" s="203" t="s">
        <v>4545</v>
      </c>
      <c r="B1753" s="203" t="s">
        <v>4546</v>
      </c>
      <c r="C1753" s="203" t="s">
        <v>0</v>
      </c>
      <c r="D1753" s="203" t="s">
        <v>640</v>
      </c>
      <c r="E1753" s="205" t="str">
        <f t="shared" si="27"/>
        <v>ＣＬルーフィング２号</v>
      </c>
    </row>
    <row r="1754" spans="1:5" ht="12.75" customHeight="1" x14ac:dyDescent="0.15">
      <c r="A1754" s="206" t="s">
        <v>4547</v>
      </c>
      <c r="B1754" s="206" t="s">
        <v>4548</v>
      </c>
      <c r="C1754" s="206" t="s">
        <v>1991</v>
      </c>
      <c r="D1754" s="206" t="s">
        <v>637</v>
      </c>
      <c r="E1754" s="205" t="str">
        <f t="shared" si="27"/>
        <v>ＣＭ－１</v>
      </c>
    </row>
    <row r="1755" spans="1:5" ht="12.75" customHeight="1" x14ac:dyDescent="0.15">
      <c r="A1755" s="206" t="s">
        <v>4549</v>
      </c>
      <c r="B1755" s="206" t="s">
        <v>4550</v>
      </c>
      <c r="C1755" s="206" t="s">
        <v>1991</v>
      </c>
      <c r="D1755" s="206" t="s">
        <v>637</v>
      </c>
      <c r="E1755" s="205" t="str">
        <f t="shared" si="27"/>
        <v>ＣＭ－２</v>
      </c>
    </row>
    <row r="1756" spans="1:5" ht="12.75" customHeight="1" x14ac:dyDescent="0.15">
      <c r="A1756" s="211" t="s">
        <v>4551</v>
      </c>
      <c r="B1756" s="211" t="s">
        <v>4552</v>
      </c>
      <c r="C1756" s="256" t="s">
        <v>4553</v>
      </c>
      <c r="D1756" s="211" t="s">
        <v>4554</v>
      </c>
      <c r="E1756" s="205" t="str">
        <f t="shared" si="27"/>
        <v>ＣＰシート</v>
      </c>
    </row>
    <row r="1757" spans="1:5" ht="12.75" customHeight="1" x14ac:dyDescent="0.15">
      <c r="A1757" s="203" t="s">
        <v>4555</v>
      </c>
      <c r="B1757" s="203" t="s">
        <v>4556</v>
      </c>
      <c r="C1757" s="203" t="s">
        <v>0</v>
      </c>
      <c r="D1757" s="203" t="s">
        <v>751</v>
      </c>
      <c r="E1757" s="205" t="str">
        <f t="shared" si="27"/>
        <v>ＣＳ－アングル０．５Ｐ</v>
      </c>
    </row>
    <row r="1758" spans="1:5" ht="12.75" customHeight="1" x14ac:dyDescent="0.15">
      <c r="A1758" s="203" t="s">
        <v>4557</v>
      </c>
      <c r="B1758" s="203" t="s">
        <v>4558</v>
      </c>
      <c r="C1758" s="203" t="s">
        <v>0</v>
      </c>
      <c r="D1758" s="203" t="s">
        <v>751</v>
      </c>
      <c r="E1758" s="205" t="str">
        <f t="shared" si="27"/>
        <v>ＣＳ－アングル１Ｐ　</v>
      </c>
    </row>
    <row r="1759" spans="1:5" ht="12.75" customHeight="1" x14ac:dyDescent="0.15">
      <c r="A1759" s="203" t="s">
        <v>4559</v>
      </c>
      <c r="B1759" s="203" t="s">
        <v>4560</v>
      </c>
      <c r="C1759" s="203" t="s">
        <v>0</v>
      </c>
      <c r="D1759" s="203" t="s">
        <v>751</v>
      </c>
      <c r="E1759" s="205" t="str">
        <f t="shared" si="27"/>
        <v>ＣＳ－ガイドレール１Ｐ</v>
      </c>
    </row>
    <row r="1760" spans="1:5" ht="12.75" customHeight="1" x14ac:dyDescent="0.15">
      <c r="A1760" s="203" t="s">
        <v>4561</v>
      </c>
      <c r="B1760" s="203" t="s">
        <v>4562</v>
      </c>
      <c r="C1760" s="203" t="s">
        <v>0</v>
      </c>
      <c r="D1760" s="203" t="s">
        <v>751</v>
      </c>
      <c r="E1760" s="205" t="str">
        <f t="shared" si="27"/>
        <v>ＣＳ－ガイドレール２Ｐ</v>
      </c>
    </row>
    <row r="1761" spans="1:5" ht="12.75" customHeight="1" x14ac:dyDescent="0.15">
      <c r="A1761" s="203" t="s">
        <v>4563</v>
      </c>
      <c r="B1761" s="203" t="s">
        <v>4564</v>
      </c>
      <c r="C1761" s="203" t="s">
        <v>0</v>
      </c>
      <c r="D1761" s="203" t="s">
        <v>751</v>
      </c>
      <c r="E1761" s="205" t="str">
        <f t="shared" si="27"/>
        <v>ＣＳ－ガイドレールＺ１Ｐ</v>
      </c>
    </row>
    <row r="1762" spans="1:5" ht="12.75" customHeight="1" x14ac:dyDescent="0.15">
      <c r="A1762" s="203" t="s">
        <v>4565</v>
      </c>
      <c r="B1762" s="203" t="s">
        <v>4566</v>
      </c>
      <c r="C1762" s="203" t="s">
        <v>0</v>
      </c>
      <c r="D1762" s="203" t="s">
        <v>751</v>
      </c>
      <c r="E1762" s="205" t="str">
        <f t="shared" si="27"/>
        <v>ＣＳ－ガイドレールＺ２Ｐ</v>
      </c>
    </row>
    <row r="1763" spans="1:5" ht="12.75" customHeight="1" x14ac:dyDescent="0.15">
      <c r="A1763" s="203" t="s">
        <v>4567</v>
      </c>
      <c r="B1763" s="203" t="s">
        <v>4568</v>
      </c>
      <c r="C1763" s="203" t="s">
        <v>0</v>
      </c>
      <c r="D1763" s="203" t="s">
        <v>751</v>
      </c>
      <c r="E1763" s="205" t="str">
        <f t="shared" si="27"/>
        <v>ＣＳ－横レール　</v>
      </c>
    </row>
    <row r="1764" spans="1:5" ht="12.75" customHeight="1" x14ac:dyDescent="0.15">
      <c r="A1764" s="203" t="s">
        <v>4569</v>
      </c>
      <c r="B1764" s="203" t="s">
        <v>4570</v>
      </c>
      <c r="C1764" s="203" t="s">
        <v>0</v>
      </c>
      <c r="D1764" s="203" t="s">
        <v>751</v>
      </c>
      <c r="E1764" s="205" t="str">
        <f t="shared" si="27"/>
        <v>ＣＳ－横目地プレート　</v>
      </c>
    </row>
    <row r="1765" spans="1:5" ht="12.75" customHeight="1" x14ac:dyDescent="0.15">
      <c r="A1765" s="203" t="s">
        <v>4571</v>
      </c>
      <c r="B1765" s="203" t="s">
        <v>4572</v>
      </c>
      <c r="C1765" s="203" t="s">
        <v>0</v>
      </c>
      <c r="D1765" s="203" t="s">
        <v>751</v>
      </c>
      <c r="E1765" s="205" t="str">
        <f t="shared" si="27"/>
        <v>ＣＳ－縦目地プレート　</v>
      </c>
    </row>
    <row r="1766" spans="1:5" ht="12.75" customHeight="1" x14ac:dyDescent="0.15">
      <c r="A1766" s="203" t="s">
        <v>4573</v>
      </c>
      <c r="B1766" s="203" t="s">
        <v>4574</v>
      </c>
      <c r="C1766" s="203" t="s">
        <v>0</v>
      </c>
      <c r="D1766" s="203" t="s">
        <v>751</v>
      </c>
      <c r="E1766" s="205" t="str">
        <f t="shared" si="27"/>
        <v>ＣＳ－千鳥目地プレート</v>
      </c>
    </row>
    <row r="1767" spans="1:5" ht="12.75" customHeight="1" x14ac:dyDescent="0.15">
      <c r="A1767" s="203" t="s">
        <v>4575</v>
      </c>
      <c r="B1767" s="203" t="s">
        <v>4576</v>
      </c>
      <c r="C1767" s="203" t="s">
        <v>0</v>
      </c>
      <c r="D1767" s="203" t="s">
        <v>751</v>
      </c>
      <c r="E1767" s="205" t="str">
        <f t="shared" si="27"/>
        <v>ＣＳ－入隅用ガイドレール</v>
      </c>
    </row>
    <row r="1768" spans="1:5" ht="12.75" customHeight="1" x14ac:dyDescent="0.15">
      <c r="A1768" s="206" t="s">
        <v>4577</v>
      </c>
      <c r="B1768" s="207" t="s">
        <v>4578</v>
      </c>
      <c r="C1768" s="207" t="s">
        <v>4579</v>
      </c>
      <c r="D1768" s="206" t="s">
        <v>637</v>
      </c>
      <c r="E1768" s="205" t="str">
        <f t="shared" si="27"/>
        <v>ＤＩＰＳディスク</v>
      </c>
    </row>
    <row r="1769" spans="1:5" ht="12.75" customHeight="1" x14ac:dyDescent="0.15">
      <c r="A1769" s="206" t="s">
        <v>4580</v>
      </c>
      <c r="B1769" s="206" t="s">
        <v>4581</v>
      </c>
      <c r="C1769" s="206" t="s">
        <v>1382</v>
      </c>
      <c r="D1769" s="206" t="s">
        <v>637</v>
      </c>
      <c r="E1769" s="205" t="str">
        <f t="shared" si="27"/>
        <v>ＤＩＰＳビス３５</v>
      </c>
    </row>
    <row r="1770" spans="1:5" ht="12.75" customHeight="1" x14ac:dyDescent="0.15">
      <c r="A1770" s="206" t="s">
        <v>4582</v>
      </c>
      <c r="B1770" s="206" t="s">
        <v>4583</v>
      </c>
      <c r="C1770" s="206" t="s">
        <v>1385</v>
      </c>
      <c r="D1770" s="206" t="s">
        <v>637</v>
      </c>
      <c r="E1770" s="205" t="str">
        <f t="shared" si="27"/>
        <v>ＤＩＰＳビス６０</v>
      </c>
    </row>
    <row r="1771" spans="1:5" ht="12.75" customHeight="1" x14ac:dyDescent="0.15">
      <c r="A1771" s="206" t="s">
        <v>4584</v>
      </c>
      <c r="B1771" s="206" t="s">
        <v>4585</v>
      </c>
      <c r="C1771" s="206" t="s">
        <v>4586</v>
      </c>
      <c r="D1771" s="206" t="s">
        <v>637</v>
      </c>
      <c r="E1771" s="205" t="str">
        <f t="shared" si="27"/>
        <v>ＤＩＰＳビス平頭５・１６</v>
      </c>
    </row>
    <row r="1772" spans="1:5" ht="12.75" customHeight="1" x14ac:dyDescent="0.15">
      <c r="A1772" s="206" t="s">
        <v>4587</v>
      </c>
      <c r="B1772" s="206" t="s">
        <v>4588</v>
      </c>
      <c r="C1772" s="206" t="s">
        <v>0</v>
      </c>
      <c r="D1772" s="206" t="s">
        <v>640</v>
      </c>
      <c r="E1772" s="205" t="str">
        <f t="shared" si="27"/>
        <v>ＤＫルーフィング</v>
      </c>
    </row>
    <row r="1773" spans="1:5" ht="12.75" customHeight="1" x14ac:dyDescent="0.15">
      <c r="A1773" s="206" t="s">
        <v>4589</v>
      </c>
      <c r="B1773" s="206" t="s">
        <v>4590</v>
      </c>
      <c r="C1773" s="206" t="s">
        <v>0</v>
      </c>
      <c r="D1773" s="206" t="s">
        <v>640</v>
      </c>
      <c r="E1773" s="205" t="str">
        <f t="shared" si="27"/>
        <v>ＤＫルーフィング１０．５</v>
      </c>
    </row>
    <row r="1774" spans="1:5" ht="12.75" customHeight="1" x14ac:dyDescent="0.15">
      <c r="A1774" s="206" t="s">
        <v>4591</v>
      </c>
      <c r="B1774" s="206" t="s">
        <v>4592</v>
      </c>
      <c r="C1774" s="206" t="s">
        <v>0</v>
      </c>
      <c r="D1774" s="206" t="s">
        <v>640</v>
      </c>
      <c r="E1774" s="205" t="str">
        <f t="shared" si="27"/>
        <v>ＤＫ粘着ルーフィング</v>
      </c>
    </row>
    <row r="1775" spans="1:5" ht="12.75" customHeight="1" x14ac:dyDescent="0.15">
      <c r="A1775" s="206" t="s">
        <v>4593</v>
      </c>
      <c r="B1775" s="206" t="s">
        <v>4594</v>
      </c>
      <c r="C1775" s="206" t="s">
        <v>0</v>
      </c>
      <c r="D1775" s="206" t="s">
        <v>640</v>
      </c>
      <c r="E1775" s="205" t="str">
        <f t="shared" si="27"/>
        <v>ＤＫ粘着ルーフィング１０</v>
      </c>
    </row>
    <row r="1776" spans="1:5" ht="12.75" customHeight="1" x14ac:dyDescent="0.15">
      <c r="A1776" s="206" t="s">
        <v>4595</v>
      </c>
      <c r="B1776" s="206" t="s">
        <v>4596</v>
      </c>
      <c r="C1776" s="206" t="s">
        <v>4597</v>
      </c>
      <c r="D1776" s="206" t="s">
        <v>637</v>
      </c>
      <c r="E1776" s="205" t="str">
        <f t="shared" si="27"/>
        <v>ＤＯパイプ（１２本入）</v>
      </c>
    </row>
    <row r="1777" spans="1:5" ht="12.75" customHeight="1" x14ac:dyDescent="0.15">
      <c r="A1777" s="203" t="s">
        <v>4598</v>
      </c>
      <c r="B1777" s="203" t="s">
        <v>4599</v>
      </c>
      <c r="C1777" s="203" t="s">
        <v>0</v>
      </c>
      <c r="D1777" s="203" t="s">
        <v>751</v>
      </c>
      <c r="E1777" s="205" t="str">
        <f t="shared" si="27"/>
        <v>ＥＰＤＭ　３ｔｘ５ｗｘ３０００ｍｍ</v>
      </c>
    </row>
    <row r="1778" spans="1:5" ht="12.75" customHeight="1" x14ac:dyDescent="0.15">
      <c r="A1778" s="206" t="s">
        <v>4600</v>
      </c>
      <c r="B1778" s="206" t="s">
        <v>4601</v>
      </c>
      <c r="C1778" s="206" t="s">
        <v>4602</v>
      </c>
      <c r="D1778" s="206" t="s">
        <v>637</v>
      </c>
      <c r="E1778" s="205" t="str">
        <f t="shared" si="27"/>
        <v>ＥＰドレンキャップタテ</v>
      </c>
    </row>
    <row r="1779" spans="1:5" ht="12.75" customHeight="1" x14ac:dyDescent="0.15">
      <c r="A1779" s="206" t="s">
        <v>4603</v>
      </c>
      <c r="B1779" s="206" t="s">
        <v>4604</v>
      </c>
      <c r="C1779" s="206" t="s">
        <v>4605</v>
      </c>
      <c r="D1779" s="206" t="s">
        <v>637</v>
      </c>
      <c r="E1779" s="205" t="str">
        <f t="shared" si="27"/>
        <v>ＥＰドレンキャップヨコ（５０個入）</v>
      </c>
    </row>
    <row r="1780" spans="1:5" ht="12.75" customHeight="1" x14ac:dyDescent="0.15">
      <c r="A1780" s="206" t="s">
        <v>4606</v>
      </c>
      <c r="B1780" s="206" t="s">
        <v>4607</v>
      </c>
      <c r="C1780" s="206" t="s">
        <v>4608</v>
      </c>
      <c r="D1780" s="206" t="s">
        <v>637</v>
      </c>
      <c r="E1780" s="205" t="str">
        <f t="shared" si="27"/>
        <v>ＥＰドレンタテ　ＭＨＬ５１０（２入）</v>
      </c>
    </row>
    <row r="1781" spans="1:5" ht="12.75" customHeight="1" x14ac:dyDescent="0.15">
      <c r="A1781" s="203" t="s">
        <v>4609</v>
      </c>
      <c r="B1781" s="203" t="s">
        <v>4610</v>
      </c>
      <c r="C1781" s="203" t="s">
        <v>4611</v>
      </c>
      <c r="D1781" s="203" t="s">
        <v>637</v>
      </c>
      <c r="E1781" s="205" t="str">
        <f t="shared" si="27"/>
        <v>ＥＰドレンタテベースプレート</v>
      </c>
    </row>
    <row r="1782" spans="1:5" ht="12.75" customHeight="1" x14ac:dyDescent="0.15">
      <c r="A1782" s="206" t="s">
        <v>4612</v>
      </c>
      <c r="B1782" s="206" t="s">
        <v>4613</v>
      </c>
      <c r="C1782" s="206" t="s">
        <v>4614</v>
      </c>
      <c r="D1782" s="206" t="s">
        <v>637</v>
      </c>
      <c r="E1782" s="205" t="str">
        <f t="shared" si="27"/>
        <v>ＥＰドレンタテベースプレートＳＤ</v>
      </c>
    </row>
    <row r="1783" spans="1:5" ht="12.75" customHeight="1" x14ac:dyDescent="0.15">
      <c r="A1783" s="206" t="s">
        <v>4615</v>
      </c>
      <c r="B1783" s="206" t="s">
        <v>4616</v>
      </c>
      <c r="C1783" s="206" t="s">
        <v>4617</v>
      </c>
      <c r="D1783" s="206" t="s">
        <v>736</v>
      </c>
      <c r="E1783" s="205" t="str">
        <f t="shared" si="27"/>
        <v>ＥＰドレンタテ用口元リング－ＳＤ</v>
      </c>
    </row>
    <row r="1784" spans="1:5" ht="12.75" customHeight="1" x14ac:dyDescent="0.15">
      <c r="A1784" s="206" t="s">
        <v>4618</v>
      </c>
      <c r="B1784" s="206" t="s">
        <v>4619</v>
      </c>
      <c r="C1784" s="206" t="s">
        <v>4620</v>
      </c>
      <c r="D1784" s="206" t="s">
        <v>637</v>
      </c>
      <c r="E1784" s="205" t="str">
        <f t="shared" si="27"/>
        <v>ＥＰドレンヨコＤＸ２５０－ＳＤ</v>
      </c>
    </row>
    <row r="1785" spans="1:5" ht="12.75" customHeight="1" x14ac:dyDescent="0.15">
      <c r="A1785" s="206" t="s">
        <v>4621</v>
      </c>
      <c r="B1785" s="206" t="s">
        <v>4622</v>
      </c>
      <c r="C1785" s="206" t="s">
        <v>4623</v>
      </c>
      <c r="D1785" s="206" t="s">
        <v>637</v>
      </c>
      <c r="E1785" s="205" t="str">
        <f t="shared" si="27"/>
        <v>ＥＰドレンヨコＤＸ－ＳＤ</v>
      </c>
    </row>
    <row r="1786" spans="1:5" ht="12.75" customHeight="1" x14ac:dyDescent="0.15">
      <c r="A1786" s="203" t="s">
        <v>4624</v>
      </c>
      <c r="B1786" s="203" t="s">
        <v>4625</v>
      </c>
      <c r="C1786" s="203" t="s">
        <v>4626</v>
      </c>
      <c r="D1786" s="203" t="s">
        <v>637</v>
      </c>
      <c r="E1786" s="205" t="str">
        <f t="shared" si="27"/>
        <v>ＥＰドレンヨコ平ツバタイプ</v>
      </c>
    </row>
    <row r="1787" spans="1:5" ht="12.75" customHeight="1" x14ac:dyDescent="0.15">
      <c r="A1787" s="206" t="s">
        <v>4627</v>
      </c>
      <c r="B1787" s="206" t="s">
        <v>4628</v>
      </c>
      <c r="C1787" s="206" t="s">
        <v>4626</v>
      </c>
      <c r="D1787" s="206" t="s">
        <v>637</v>
      </c>
      <c r="E1787" s="205" t="str">
        <f t="shared" si="27"/>
        <v>ＥＰドレンヨコ平ツバタイプ－ＳＤ</v>
      </c>
    </row>
    <row r="1788" spans="1:5" ht="12.75" customHeight="1" x14ac:dyDescent="0.15">
      <c r="A1788" s="206" t="s">
        <v>4629</v>
      </c>
      <c r="B1788" s="206" t="s">
        <v>4630</v>
      </c>
      <c r="C1788" s="206" t="s">
        <v>4631</v>
      </c>
      <c r="D1788" s="206" t="s">
        <v>736</v>
      </c>
      <c r="E1788" s="205" t="str">
        <f t="shared" si="27"/>
        <v>ＥＰドレンヨコ用口元キャップ－ＳＤ</v>
      </c>
    </row>
    <row r="1789" spans="1:5" ht="12.75" customHeight="1" x14ac:dyDescent="0.15">
      <c r="A1789" s="206" t="s">
        <v>4632</v>
      </c>
      <c r="B1789" s="206" t="s">
        <v>4633</v>
      </c>
      <c r="C1789" s="206" t="s">
        <v>0</v>
      </c>
      <c r="D1789" s="206" t="s">
        <v>637</v>
      </c>
      <c r="E1789" s="205" t="str">
        <f t="shared" si="27"/>
        <v>ＥＰドレン横　本体　</v>
      </c>
    </row>
    <row r="1790" spans="1:5" ht="12.75" customHeight="1" x14ac:dyDescent="0.15">
      <c r="A1790" s="203" t="s">
        <v>4634</v>
      </c>
      <c r="B1790" s="203" t="s">
        <v>4635</v>
      </c>
      <c r="C1790" s="203" t="s">
        <v>4620</v>
      </c>
      <c r="D1790" s="203" t="s">
        <v>637</v>
      </c>
      <c r="E1790" s="205" t="str">
        <f t="shared" si="27"/>
        <v>ＥＰドレン横ＤＸ２５０</v>
      </c>
    </row>
    <row r="1791" spans="1:5" ht="12.75" customHeight="1" x14ac:dyDescent="0.15">
      <c r="A1791" s="203" t="s">
        <v>4636</v>
      </c>
      <c r="B1791" s="203" t="s">
        <v>4637</v>
      </c>
      <c r="C1791" s="203" t="s">
        <v>4623</v>
      </c>
      <c r="D1791" s="203" t="s">
        <v>637</v>
      </c>
      <c r="E1791" s="205" t="str">
        <f t="shared" si="27"/>
        <v>ＥＰドレン横ＤＸＮ</v>
      </c>
    </row>
    <row r="1792" spans="1:5" ht="12.75" customHeight="1" x14ac:dyDescent="0.15">
      <c r="A1792" s="206" t="s">
        <v>4638</v>
      </c>
      <c r="B1792" s="206" t="s">
        <v>4639</v>
      </c>
      <c r="C1792" s="206" t="s">
        <v>0</v>
      </c>
      <c r="D1792" s="206" t="s">
        <v>3182</v>
      </c>
      <c r="E1792" s="205" t="str">
        <f t="shared" si="27"/>
        <v>ＥＳＴ－２８０　</v>
      </c>
    </row>
    <row r="1793" spans="1:5" ht="12.75" customHeight="1" x14ac:dyDescent="0.15">
      <c r="A1793" s="206" t="s">
        <v>4640</v>
      </c>
      <c r="B1793" s="206" t="s">
        <v>4641</v>
      </c>
      <c r="C1793" s="206" t="s">
        <v>0</v>
      </c>
      <c r="D1793" s="206" t="s">
        <v>633</v>
      </c>
      <c r="E1793" s="205" t="str">
        <f t="shared" si="27"/>
        <v>ＥＳサーム　Ｃー２７０Ｈ　硬化剤（春夏秋</v>
      </c>
    </row>
    <row r="1794" spans="1:5" ht="12.75" customHeight="1" x14ac:dyDescent="0.15">
      <c r="A1794" s="206" t="s">
        <v>4642</v>
      </c>
      <c r="B1794" s="206" t="s">
        <v>4643</v>
      </c>
      <c r="C1794" s="206" t="s">
        <v>0</v>
      </c>
      <c r="D1794" s="206" t="s">
        <v>633</v>
      </c>
      <c r="E1794" s="205" t="str">
        <f t="shared" si="27"/>
        <v>ＥＳサーム　Ｃー２７０Ｈ　硬化剤（冬用）</v>
      </c>
    </row>
    <row r="1795" spans="1:5" ht="12.75" customHeight="1" x14ac:dyDescent="0.15">
      <c r="A1795" s="206" t="s">
        <v>4644</v>
      </c>
      <c r="B1795" s="206" t="s">
        <v>4645</v>
      </c>
      <c r="C1795" s="206" t="s">
        <v>0</v>
      </c>
      <c r="D1795" s="206" t="s">
        <v>633</v>
      </c>
      <c r="E1795" s="205" t="str">
        <f t="shared" ref="E1795:E1858" si="28">DBCS(B1795)</f>
        <v>ＥＳサーム　Ｃー２７０Ｈ　主剤</v>
      </c>
    </row>
    <row r="1796" spans="1:5" ht="12.75" customHeight="1" x14ac:dyDescent="0.15">
      <c r="A1796" s="203" t="s">
        <v>4646</v>
      </c>
      <c r="B1796" s="203" t="s">
        <v>4647</v>
      </c>
      <c r="C1796" s="203" t="s">
        <v>0</v>
      </c>
      <c r="D1796" s="203" t="s">
        <v>751</v>
      </c>
      <c r="E1796" s="205" t="str">
        <f t="shared" si="28"/>
        <v>Ｆ－３５　サイド捨水切　</v>
      </c>
    </row>
    <row r="1797" spans="1:5" ht="12.75" customHeight="1" x14ac:dyDescent="0.15">
      <c r="A1797" s="203" t="s">
        <v>4648</v>
      </c>
      <c r="B1797" s="203" t="s">
        <v>4649</v>
      </c>
      <c r="C1797" s="203" t="s">
        <v>0</v>
      </c>
      <c r="D1797" s="203" t="s">
        <v>751</v>
      </c>
      <c r="E1797" s="205" t="str">
        <f t="shared" si="28"/>
        <v>Ｆ－３５　軒先化粧水切　</v>
      </c>
    </row>
    <row r="1798" spans="1:5" ht="12.75" customHeight="1" x14ac:dyDescent="0.15">
      <c r="A1798" s="203" t="s">
        <v>4650</v>
      </c>
      <c r="B1798" s="203" t="s">
        <v>4651</v>
      </c>
      <c r="C1798" s="203" t="s">
        <v>0</v>
      </c>
      <c r="D1798" s="203" t="s">
        <v>751</v>
      </c>
      <c r="E1798" s="205" t="str">
        <f t="shared" si="28"/>
        <v>Ｆ－３５　軒先水切カバーＬ</v>
      </c>
    </row>
    <row r="1799" spans="1:5" ht="12.75" customHeight="1" x14ac:dyDescent="0.15">
      <c r="A1799" s="203" t="s">
        <v>4652</v>
      </c>
      <c r="B1799" s="203" t="s">
        <v>4653</v>
      </c>
      <c r="C1799" s="203" t="s">
        <v>0</v>
      </c>
      <c r="D1799" s="203" t="s">
        <v>751</v>
      </c>
      <c r="E1799" s="205" t="str">
        <f t="shared" si="28"/>
        <v>Ｆ－３５　軒先水切カバーＲ</v>
      </c>
    </row>
    <row r="1800" spans="1:5" ht="12.75" customHeight="1" x14ac:dyDescent="0.15">
      <c r="A1800" s="203" t="s">
        <v>4654</v>
      </c>
      <c r="B1800" s="203" t="s">
        <v>4655</v>
      </c>
      <c r="C1800" s="203" t="s">
        <v>0</v>
      </c>
      <c r="D1800" s="203" t="s">
        <v>751</v>
      </c>
      <c r="E1800" s="205" t="str">
        <f t="shared" si="28"/>
        <v>Ｆ－３５　上部水切　</v>
      </c>
    </row>
    <row r="1801" spans="1:5" ht="12.75" customHeight="1" x14ac:dyDescent="0.15">
      <c r="A1801" s="203" t="s">
        <v>4656</v>
      </c>
      <c r="B1801" s="203" t="s">
        <v>4657</v>
      </c>
      <c r="C1801" s="203" t="s">
        <v>0</v>
      </c>
      <c r="D1801" s="203" t="s">
        <v>751</v>
      </c>
      <c r="E1801" s="205" t="str">
        <f t="shared" si="28"/>
        <v>Ｆ－３５　上部水切カバーＬ</v>
      </c>
    </row>
    <row r="1802" spans="1:5" ht="12.75" customHeight="1" x14ac:dyDescent="0.15">
      <c r="A1802" s="203" t="s">
        <v>4658</v>
      </c>
      <c r="B1802" s="203" t="s">
        <v>4659</v>
      </c>
      <c r="C1802" s="203" t="s">
        <v>0</v>
      </c>
      <c r="D1802" s="203" t="s">
        <v>751</v>
      </c>
      <c r="E1802" s="205" t="str">
        <f t="shared" si="28"/>
        <v>Ｆ－３５　上部水切カバーＲ</v>
      </c>
    </row>
    <row r="1803" spans="1:5" ht="12.75" customHeight="1" x14ac:dyDescent="0.15">
      <c r="A1803" s="203" t="s">
        <v>4660</v>
      </c>
      <c r="B1803" s="203" t="s">
        <v>4661</v>
      </c>
      <c r="C1803" s="203" t="s">
        <v>0</v>
      </c>
      <c r="D1803" s="203" t="s">
        <v>751</v>
      </c>
      <c r="E1803" s="205" t="str">
        <f t="shared" si="28"/>
        <v>Ｆ－３５　上部入隅カバーＬ</v>
      </c>
    </row>
    <row r="1804" spans="1:5" ht="12.75" customHeight="1" x14ac:dyDescent="0.15">
      <c r="A1804" s="203" t="s">
        <v>4662</v>
      </c>
      <c r="B1804" s="203" t="s">
        <v>4663</v>
      </c>
      <c r="C1804" s="203" t="s">
        <v>0</v>
      </c>
      <c r="D1804" s="203" t="s">
        <v>751</v>
      </c>
      <c r="E1804" s="205" t="str">
        <f t="shared" si="28"/>
        <v>Ｆ－３５　上部入隅カバーＲ</v>
      </c>
    </row>
    <row r="1805" spans="1:5" ht="12.75" customHeight="1" x14ac:dyDescent="0.15">
      <c r="A1805" s="203" t="s">
        <v>4664</v>
      </c>
      <c r="B1805" s="203" t="s">
        <v>4665</v>
      </c>
      <c r="C1805" s="203" t="s">
        <v>0</v>
      </c>
      <c r="D1805" s="203" t="s">
        <v>751</v>
      </c>
      <c r="E1805" s="205" t="str">
        <f t="shared" si="28"/>
        <v>Ｆ－３５軒先化粧水切　</v>
      </c>
    </row>
    <row r="1806" spans="1:5" ht="12.75" customHeight="1" x14ac:dyDescent="0.15">
      <c r="A1806" s="203" t="s">
        <v>4666</v>
      </c>
      <c r="B1806" s="203" t="s">
        <v>4667</v>
      </c>
      <c r="C1806" s="203" t="s">
        <v>0</v>
      </c>
      <c r="D1806" s="203" t="s">
        <v>751</v>
      </c>
      <c r="E1806" s="205" t="str">
        <f t="shared" si="28"/>
        <v>Ｆ－４０　サイド捨水切　</v>
      </c>
    </row>
    <row r="1807" spans="1:5" ht="12.75" customHeight="1" x14ac:dyDescent="0.15">
      <c r="A1807" s="203" t="s">
        <v>4668</v>
      </c>
      <c r="B1807" s="203" t="s">
        <v>4669</v>
      </c>
      <c r="C1807" s="203" t="s">
        <v>0</v>
      </c>
      <c r="D1807" s="203" t="s">
        <v>751</v>
      </c>
      <c r="E1807" s="205" t="str">
        <f t="shared" si="28"/>
        <v>Ｆ－４０　軒先化粧水切　</v>
      </c>
    </row>
    <row r="1808" spans="1:5" ht="12.75" customHeight="1" x14ac:dyDescent="0.15">
      <c r="A1808" s="203" t="s">
        <v>4670</v>
      </c>
      <c r="B1808" s="203" t="s">
        <v>4671</v>
      </c>
      <c r="C1808" s="203" t="s">
        <v>0</v>
      </c>
      <c r="D1808" s="203" t="s">
        <v>751</v>
      </c>
      <c r="E1808" s="205" t="str">
        <f t="shared" si="28"/>
        <v>Ｆ－４０　軒先水切カバーＬ</v>
      </c>
    </row>
    <row r="1809" spans="1:5" ht="12.75" customHeight="1" x14ac:dyDescent="0.15">
      <c r="A1809" s="203" t="s">
        <v>4672</v>
      </c>
      <c r="B1809" s="203" t="s">
        <v>4673</v>
      </c>
      <c r="C1809" s="203" t="s">
        <v>0</v>
      </c>
      <c r="D1809" s="203" t="s">
        <v>751</v>
      </c>
      <c r="E1809" s="205" t="str">
        <f t="shared" si="28"/>
        <v>Ｆ－４０　軒先水切カバーＲ</v>
      </c>
    </row>
    <row r="1810" spans="1:5" ht="12.75" customHeight="1" x14ac:dyDescent="0.15">
      <c r="A1810" s="203" t="s">
        <v>4674</v>
      </c>
      <c r="B1810" s="203" t="s">
        <v>4675</v>
      </c>
      <c r="C1810" s="203" t="s">
        <v>0</v>
      </c>
      <c r="D1810" s="203" t="s">
        <v>751</v>
      </c>
      <c r="E1810" s="205" t="str">
        <f t="shared" si="28"/>
        <v>Ｆ－４０　上部水切　</v>
      </c>
    </row>
    <row r="1811" spans="1:5" ht="12.75" customHeight="1" x14ac:dyDescent="0.15">
      <c r="A1811" s="203" t="s">
        <v>4676</v>
      </c>
      <c r="B1811" s="203" t="s">
        <v>4677</v>
      </c>
      <c r="C1811" s="203" t="s">
        <v>0</v>
      </c>
      <c r="D1811" s="203" t="s">
        <v>751</v>
      </c>
      <c r="E1811" s="205" t="str">
        <f t="shared" si="28"/>
        <v>Ｆ－４０　上部水切カバーＬ</v>
      </c>
    </row>
    <row r="1812" spans="1:5" ht="12.75" customHeight="1" x14ac:dyDescent="0.15">
      <c r="A1812" s="203" t="s">
        <v>4678</v>
      </c>
      <c r="B1812" s="203" t="s">
        <v>4679</v>
      </c>
      <c r="C1812" s="203" t="s">
        <v>0</v>
      </c>
      <c r="D1812" s="203" t="s">
        <v>751</v>
      </c>
      <c r="E1812" s="205" t="str">
        <f t="shared" si="28"/>
        <v>Ｆ－４０　上部水切カバーＲ</v>
      </c>
    </row>
    <row r="1813" spans="1:5" ht="12.75" customHeight="1" x14ac:dyDescent="0.15">
      <c r="A1813" s="203" t="s">
        <v>4680</v>
      </c>
      <c r="B1813" s="203" t="s">
        <v>4681</v>
      </c>
      <c r="C1813" s="203" t="s">
        <v>0</v>
      </c>
      <c r="D1813" s="203" t="s">
        <v>751</v>
      </c>
      <c r="E1813" s="205" t="str">
        <f t="shared" si="28"/>
        <v>Ｆ－４０　上部入隅カバーＬ</v>
      </c>
    </row>
    <row r="1814" spans="1:5" ht="12.75" customHeight="1" x14ac:dyDescent="0.15">
      <c r="A1814" s="203" t="s">
        <v>4682</v>
      </c>
      <c r="B1814" s="203" t="s">
        <v>4683</v>
      </c>
      <c r="C1814" s="203" t="s">
        <v>0</v>
      </c>
      <c r="D1814" s="203" t="s">
        <v>751</v>
      </c>
      <c r="E1814" s="205" t="str">
        <f t="shared" si="28"/>
        <v>Ｆ－４０　上部入隅カバーＲ</v>
      </c>
    </row>
    <row r="1815" spans="1:5" ht="12.75" customHeight="1" x14ac:dyDescent="0.15">
      <c r="A1815" s="203" t="s">
        <v>4684</v>
      </c>
      <c r="B1815" s="203" t="s">
        <v>4685</v>
      </c>
      <c r="C1815" s="203" t="s">
        <v>0</v>
      </c>
      <c r="D1815" s="203" t="s">
        <v>751</v>
      </c>
      <c r="E1815" s="205" t="str">
        <f t="shared" si="28"/>
        <v>Ｆ－４０軒先化粧水切　</v>
      </c>
    </row>
    <row r="1816" spans="1:5" ht="12.75" customHeight="1" x14ac:dyDescent="0.15">
      <c r="A1816" s="203" t="s">
        <v>4686</v>
      </c>
      <c r="B1816" s="203" t="s">
        <v>4687</v>
      </c>
      <c r="C1816" s="203" t="s">
        <v>0</v>
      </c>
      <c r="D1816" s="203" t="s">
        <v>751</v>
      </c>
      <c r="E1816" s="205" t="str">
        <f t="shared" si="28"/>
        <v>Ｆ－４６　サイド捨水切　</v>
      </c>
    </row>
    <row r="1817" spans="1:5" ht="12.75" customHeight="1" x14ac:dyDescent="0.15">
      <c r="A1817" s="203" t="s">
        <v>4688</v>
      </c>
      <c r="B1817" s="203" t="s">
        <v>4689</v>
      </c>
      <c r="C1817" s="203" t="s">
        <v>0</v>
      </c>
      <c r="D1817" s="203" t="s">
        <v>751</v>
      </c>
      <c r="E1817" s="205" t="str">
        <f t="shared" si="28"/>
        <v>Ｆ－４６　軒先化粧水切　</v>
      </c>
    </row>
    <row r="1818" spans="1:5" ht="12.75" customHeight="1" x14ac:dyDescent="0.15">
      <c r="A1818" s="203" t="s">
        <v>4690</v>
      </c>
      <c r="B1818" s="203" t="s">
        <v>4691</v>
      </c>
      <c r="C1818" s="203" t="s">
        <v>0</v>
      </c>
      <c r="D1818" s="203" t="s">
        <v>751</v>
      </c>
      <c r="E1818" s="205" t="str">
        <f t="shared" si="28"/>
        <v>Ｆ－４６　軒先水切カバーＬ</v>
      </c>
    </row>
    <row r="1819" spans="1:5" ht="12.75" customHeight="1" x14ac:dyDescent="0.15">
      <c r="A1819" s="203" t="s">
        <v>4692</v>
      </c>
      <c r="B1819" s="203" t="s">
        <v>4693</v>
      </c>
      <c r="C1819" s="203" t="s">
        <v>0</v>
      </c>
      <c r="D1819" s="203" t="s">
        <v>751</v>
      </c>
      <c r="E1819" s="205" t="str">
        <f t="shared" si="28"/>
        <v>Ｆ－４６　軒先水切カバーＲ</v>
      </c>
    </row>
    <row r="1820" spans="1:5" ht="12.75" customHeight="1" x14ac:dyDescent="0.15">
      <c r="A1820" s="203" t="s">
        <v>4694</v>
      </c>
      <c r="B1820" s="203" t="s">
        <v>4695</v>
      </c>
      <c r="C1820" s="203" t="s">
        <v>0</v>
      </c>
      <c r="D1820" s="203" t="s">
        <v>751</v>
      </c>
      <c r="E1820" s="205" t="str">
        <f t="shared" si="28"/>
        <v>Ｆ－４６　上部水切　</v>
      </c>
    </row>
    <row r="1821" spans="1:5" ht="12.75" customHeight="1" x14ac:dyDescent="0.15">
      <c r="A1821" s="203" t="s">
        <v>4696</v>
      </c>
      <c r="B1821" s="203" t="s">
        <v>4697</v>
      </c>
      <c r="C1821" s="203" t="s">
        <v>0</v>
      </c>
      <c r="D1821" s="203" t="s">
        <v>751</v>
      </c>
      <c r="E1821" s="205" t="str">
        <f t="shared" si="28"/>
        <v>Ｆ－４６　上部水切カバーＬ</v>
      </c>
    </row>
    <row r="1822" spans="1:5" ht="12.75" customHeight="1" x14ac:dyDescent="0.15">
      <c r="A1822" s="203" t="s">
        <v>4698</v>
      </c>
      <c r="B1822" s="203" t="s">
        <v>4699</v>
      </c>
      <c r="C1822" s="203" t="s">
        <v>0</v>
      </c>
      <c r="D1822" s="203" t="s">
        <v>751</v>
      </c>
      <c r="E1822" s="205" t="str">
        <f t="shared" si="28"/>
        <v>Ｆ－４６　上部水切カバーＲ</v>
      </c>
    </row>
    <row r="1823" spans="1:5" ht="12.75" customHeight="1" x14ac:dyDescent="0.15">
      <c r="A1823" s="203" t="s">
        <v>4700</v>
      </c>
      <c r="B1823" s="203" t="s">
        <v>4701</v>
      </c>
      <c r="C1823" s="203" t="s">
        <v>0</v>
      </c>
      <c r="D1823" s="203" t="s">
        <v>751</v>
      </c>
      <c r="E1823" s="205" t="str">
        <f t="shared" si="28"/>
        <v>Ｆ－４６　上部入隅カバーＬ</v>
      </c>
    </row>
    <row r="1824" spans="1:5" ht="12.75" customHeight="1" x14ac:dyDescent="0.15">
      <c r="A1824" s="203" t="s">
        <v>4702</v>
      </c>
      <c r="B1824" s="203" t="s">
        <v>4703</v>
      </c>
      <c r="C1824" s="203" t="s">
        <v>0</v>
      </c>
      <c r="D1824" s="203" t="s">
        <v>751</v>
      </c>
      <c r="E1824" s="205" t="str">
        <f t="shared" si="28"/>
        <v>Ｆ－４６　上部入隅カバーＲ</v>
      </c>
    </row>
    <row r="1825" spans="1:5" ht="12.75" customHeight="1" x14ac:dyDescent="0.15">
      <c r="A1825" s="203" t="s">
        <v>4704</v>
      </c>
      <c r="B1825" s="203" t="s">
        <v>4705</v>
      </c>
      <c r="C1825" s="203" t="s">
        <v>0</v>
      </c>
      <c r="D1825" s="203" t="s">
        <v>751</v>
      </c>
      <c r="E1825" s="205" t="str">
        <f t="shared" si="28"/>
        <v>Ｆ－４６軒先化粧水切　</v>
      </c>
    </row>
    <row r="1826" spans="1:5" ht="12.75" customHeight="1" x14ac:dyDescent="0.15">
      <c r="A1826" s="203" t="s">
        <v>4706</v>
      </c>
      <c r="B1826" s="203" t="s">
        <v>4707</v>
      </c>
      <c r="C1826" s="203" t="s">
        <v>0</v>
      </c>
      <c r="D1826" s="203" t="s">
        <v>751</v>
      </c>
      <c r="E1826" s="205" t="str">
        <f t="shared" si="28"/>
        <v>Ｆ－５０　サイド捨水切　</v>
      </c>
    </row>
    <row r="1827" spans="1:5" ht="12.75" customHeight="1" x14ac:dyDescent="0.15">
      <c r="A1827" s="203" t="s">
        <v>4708</v>
      </c>
      <c r="B1827" s="203" t="s">
        <v>4709</v>
      </c>
      <c r="C1827" s="203" t="s">
        <v>0</v>
      </c>
      <c r="D1827" s="203" t="s">
        <v>751</v>
      </c>
      <c r="E1827" s="205" t="str">
        <f t="shared" si="28"/>
        <v>Ｆ－５０　軒先化粧水切　</v>
      </c>
    </row>
    <row r="1828" spans="1:5" ht="12.75" customHeight="1" x14ac:dyDescent="0.15">
      <c r="A1828" s="203" t="s">
        <v>4710</v>
      </c>
      <c r="B1828" s="203" t="s">
        <v>4711</v>
      </c>
      <c r="C1828" s="203" t="s">
        <v>0</v>
      </c>
      <c r="D1828" s="203" t="s">
        <v>751</v>
      </c>
      <c r="E1828" s="205" t="str">
        <f t="shared" si="28"/>
        <v>Ｆ－５０　軒先水切カバーＬ</v>
      </c>
    </row>
    <row r="1829" spans="1:5" ht="12.75" customHeight="1" x14ac:dyDescent="0.15">
      <c r="A1829" s="203" t="s">
        <v>4712</v>
      </c>
      <c r="B1829" s="203" t="s">
        <v>4713</v>
      </c>
      <c r="C1829" s="203" t="s">
        <v>0</v>
      </c>
      <c r="D1829" s="203" t="s">
        <v>751</v>
      </c>
      <c r="E1829" s="205" t="str">
        <f t="shared" si="28"/>
        <v>Ｆ－５０　軒先水切カバーＲ</v>
      </c>
    </row>
    <row r="1830" spans="1:5" ht="12.75" customHeight="1" x14ac:dyDescent="0.15">
      <c r="A1830" s="203" t="s">
        <v>4714</v>
      </c>
      <c r="B1830" s="203" t="s">
        <v>4715</v>
      </c>
      <c r="C1830" s="203" t="s">
        <v>0</v>
      </c>
      <c r="D1830" s="203" t="s">
        <v>751</v>
      </c>
      <c r="E1830" s="205" t="str">
        <f t="shared" si="28"/>
        <v>Ｆ－５０　上部水切　</v>
      </c>
    </row>
    <row r="1831" spans="1:5" ht="12.75" customHeight="1" x14ac:dyDescent="0.15">
      <c r="A1831" s="203" t="s">
        <v>4716</v>
      </c>
      <c r="B1831" s="203" t="s">
        <v>4717</v>
      </c>
      <c r="C1831" s="203" t="s">
        <v>0</v>
      </c>
      <c r="D1831" s="203" t="s">
        <v>751</v>
      </c>
      <c r="E1831" s="205" t="str">
        <f t="shared" si="28"/>
        <v>Ｆ－５０　上部水切カバーＬ</v>
      </c>
    </row>
    <row r="1832" spans="1:5" ht="12.75" customHeight="1" x14ac:dyDescent="0.15">
      <c r="A1832" s="203" t="s">
        <v>4718</v>
      </c>
      <c r="B1832" s="203" t="s">
        <v>4719</v>
      </c>
      <c r="C1832" s="203" t="s">
        <v>0</v>
      </c>
      <c r="D1832" s="203" t="s">
        <v>751</v>
      </c>
      <c r="E1832" s="205" t="str">
        <f t="shared" si="28"/>
        <v>Ｆ－５０　上部水切カバーＲ</v>
      </c>
    </row>
    <row r="1833" spans="1:5" ht="12.75" customHeight="1" x14ac:dyDescent="0.15">
      <c r="A1833" s="203" t="s">
        <v>4720</v>
      </c>
      <c r="B1833" s="203" t="s">
        <v>4721</v>
      </c>
      <c r="C1833" s="203" t="s">
        <v>0</v>
      </c>
      <c r="D1833" s="203" t="s">
        <v>751</v>
      </c>
      <c r="E1833" s="205" t="str">
        <f t="shared" si="28"/>
        <v>Ｆ－５０　上部入隅カバーＬ</v>
      </c>
    </row>
    <row r="1834" spans="1:5" ht="12.75" customHeight="1" x14ac:dyDescent="0.15">
      <c r="A1834" s="203" t="s">
        <v>4722</v>
      </c>
      <c r="B1834" s="203" t="s">
        <v>4723</v>
      </c>
      <c r="C1834" s="203" t="s">
        <v>0</v>
      </c>
      <c r="D1834" s="203" t="s">
        <v>751</v>
      </c>
      <c r="E1834" s="205" t="str">
        <f t="shared" si="28"/>
        <v>Ｆ－５０　上部入隅カバーＲ</v>
      </c>
    </row>
    <row r="1835" spans="1:5" ht="12.75" customHeight="1" x14ac:dyDescent="0.15">
      <c r="A1835" s="203" t="s">
        <v>4724</v>
      </c>
      <c r="B1835" s="203" t="s">
        <v>4725</v>
      </c>
      <c r="C1835" s="203" t="s">
        <v>0</v>
      </c>
      <c r="D1835" s="203" t="s">
        <v>751</v>
      </c>
      <c r="E1835" s="205" t="str">
        <f t="shared" si="28"/>
        <v>Ｆ－５０軒先化粧水切　</v>
      </c>
    </row>
    <row r="1836" spans="1:5" ht="12.75" customHeight="1" x14ac:dyDescent="0.15">
      <c r="A1836" s="206" t="s">
        <v>4726</v>
      </c>
      <c r="B1836" s="206" t="s">
        <v>4727</v>
      </c>
      <c r="C1836" s="206" t="s">
        <v>0</v>
      </c>
      <c r="D1836" s="206" t="s">
        <v>3633</v>
      </c>
      <c r="E1836" s="205" t="str">
        <f t="shared" si="28"/>
        <v>ＦＡＸＯＣＲ変換</v>
      </c>
    </row>
    <row r="1837" spans="1:5" ht="12.75" customHeight="1" x14ac:dyDescent="0.15">
      <c r="A1837" s="206" t="s">
        <v>4728</v>
      </c>
      <c r="B1837" s="206" t="s">
        <v>4729</v>
      </c>
      <c r="C1837" s="206" t="s">
        <v>0</v>
      </c>
      <c r="D1837" s="206" t="s">
        <v>751</v>
      </c>
      <c r="E1837" s="205" t="str">
        <f t="shared" si="28"/>
        <v>ＦＤアングル</v>
      </c>
    </row>
    <row r="1838" spans="1:5" ht="12.75" customHeight="1" x14ac:dyDescent="0.15">
      <c r="A1838" s="206" t="s">
        <v>4730</v>
      </c>
      <c r="B1838" s="206" t="s">
        <v>4731</v>
      </c>
      <c r="C1838" s="206" t="s">
        <v>4732</v>
      </c>
      <c r="D1838" s="206" t="s">
        <v>751</v>
      </c>
      <c r="E1838" s="205" t="str">
        <f t="shared" si="28"/>
        <v>ＦＤアングル１００Ｚ　</v>
      </c>
    </row>
    <row r="1839" spans="1:5" ht="12.75" customHeight="1" x14ac:dyDescent="0.15">
      <c r="A1839" s="206" t="s">
        <v>4733</v>
      </c>
      <c r="B1839" s="206" t="s">
        <v>4734</v>
      </c>
      <c r="C1839" s="206" t="s">
        <v>4735</v>
      </c>
      <c r="D1839" s="206" t="s">
        <v>751</v>
      </c>
      <c r="E1839" s="205" t="str">
        <f t="shared" si="28"/>
        <v>ＦＤアングル３０Ｌ　茶</v>
      </c>
    </row>
    <row r="1840" spans="1:5" ht="12.75" customHeight="1" x14ac:dyDescent="0.15">
      <c r="A1840" s="203" t="s">
        <v>4736</v>
      </c>
      <c r="B1840" s="203" t="s">
        <v>4737</v>
      </c>
      <c r="C1840" s="203" t="s">
        <v>4735</v>
      </c>
      <c r="D1840" s="203" t="s">
        <v>751</v>
      </c>
      <c r="E1840" s="205" t="str">
        <f t="shared" si="28"/>
        <v>ＦＤアングル３０Ｌ茶</v>
      </c>
    </row>
    <row r="1841" spans="1:5" ht="12.75" customHeight="1" x14ac:dyDescent="0.15">
      <c r="A1841" s="206" t="s">
        <v>4738</v>
      </c>
      <c r="B1841" s="206" t="s">
        <v>4739</v>
      </c>
      <c r="C1841" s="206" t="s">
        <v>4740</v>
      </c>
      <c r="D1841" s="206" t="s">
        <v>751</v>
      </c>
      <c r="E1841" s="205" t="str">
        <f t="shared" si="28"/>
        <v>ＦＤアングル６０Ｚ　</v>
      </c>
    </row>
    <row r="1842" spans="1:5" ht="12.75" customHeight="1" x14ac:dyDescent="0.15">
      <c r="A1842" s="206" t="s">
        <v>4741</v>
      </c>
      <c r="B1842" s="206" t="s">
        <v>4742</v>
      </c>
      <c r="C1842" s="206" t="s">
        <v>4743</v>
      </c>
      <c r="D1842" s="206" t="s">
        <v>751</v>
      </c>
      <c r="E1842" s="205" t="str">
        <f t="shared" si="28"/>
        <v>ＦＤウォール１００Ｒ　</v>
      </c>
    </row>
    <row r="1843" spans="1:5" ht="12.75" customHeight="1" x14ac:dyDescent="0.15">
      <c r="A1843" s="206" t="s">
        <v>4744</v>
      </c>
      <c r="B1843" s="206" t="s">
        <v>4745</v>
      </c>
      <c r="C1843" s="206" t="s">
        <v>4746</v>
      </c>
      <c r="D1843" s="206" t="s">
        <v>766</v>
      </c>
      <c r="E1843" s="205" t="str">
        <f t="shared" si="28"/>
        <v>ＦＤウォール１００Ｒコーナー　出隅</v>
      </c>
    </row>
    <row r="1844" spans="1:5" ht="12.75" customHeight="1" x14ac:dyDescent="0.15">
      <c r="A1844" s="206" t="s">
        <v>4747</v>
      </c>
      <c r="B1844" s="206" t="s">
        <v>4748</v>
      </c>
      <c r="C1844" s="206" t="s">
        <v>4746</v>
      </c>
      <c r="D1844" s="206" t="s">
        <v>766</v>
      </c>
      <c r="E1844" s="205" t="str">
        <f t="shared" si="28"/>
        <v>ＦＤウォール１００Ｒコーナー　入隅</v>
      </c>
    </row>
    <row r="1845" spans="1:5" ht="12.75" customHeight="1" x14ac:dyDescent="0.15">
      <c r="A1845" s="206" t="s">
        <v>4749</v>
      </c>
      <c r="B1845" s="206" t="s">
        <v>4750</v>
      </c>
      <c r="C1845" s="206" t="s">
        <v>4751</v>
      </c>
      <c r="D1845" s="206" t="s">
        <v>736</v>
      </c>
      <c r="E1845" s="205" t="str">
        <f t="shared" si="28"/>
        <v>ＦＤウォール１００Ｒジョイント板</v>
      </c>
    </row>
    <row r="1846" spans="1:5" ht="12.75" customHeight="1" x14ac:dyDescent="0.15">
      <c r="A1846" s="203" t="s">
        <v>4752</v>
      </c>
      <c r="B1846" s="203" t="s">
        <v>4753</v>
      </c>
      <c r="C1846" s="203" t="s">
        <v>829</v>
      </c>
      <c r="D1846" s="203" t="s">
        <v>751</v>
      </c>
      <c r="E1846" s="205" t="str">
        <f t="shared" si="28"/>
        <v>ＦＤウォール１７０Ｒ</v>
      </c>
    </row>
    <row r="1847" spans="1:5" ht="12.75" customHeight="1" x14ac:dyDescent="0.15">
      <c r="A1847" s="203" t="s">
        <v>4754</v>
      </c>
      <c r="B1847" s="203" t="s">
        <v>4755</v>
      </c>
      <c r="C1847" s="203" t="s">
        <v>4756</v>
      </c>
      <c r="D1847" s="203" t="s">
        <v>766</v>
      </c>
      <c r="E1847" s="205" t="str">
        <f t="shared" si="28"/>
        <v>ＦＤウォール１７０Ｒ　　コーナー出隅</v>
      </c>
    </row>
    <row r="1848" spans="1:5" ht="12.75" customHeight="1" x14ac:dyDescent="0.15">
      <c r="A1848" s="203" t="s">
        <v>4757</v>
      </c>
      <c r="B1848" s="203" t="s">
        <v>4758</v>
      </c>
      <c r="C1848" s="203" t="s">
        <v>4756</v>
      </c>
      <c r="D1848" s="203" t="s">
        <v>766</v>
      </c>
      <c r="E1848" s="205" t="str">
        <f t="shared" si="28"/>
        <v>ＦＤウォール１７０Ｒ　　コーナー入隅</v>
      </c>
    </row>
    <row r="1849" spans="1:5" ht="12.75" customHeight="1" x14ac:dyDescent="0.15">
      <c r="A1849" s="203" t="s">
        <v>4759</v>
      </c>
      <c r="B1849" s="203" t="s">
        <v>4760</v>
      </c>
      <c r="C1849" s="203" t="s">
        <v>4761</v>
      </c>
      <c r="D1849" s="203" t="s">
        <v>736</v>
      </c>
      <c r="E1849" s="205" t="str">
        <f t="shared" si="28"/>
        <v>ＦＤウォール１７０Ｒ　　ジョイント板</v>
      </c>
    </row>
    <row r="1850" spans="1:5" ht="12.75" customHeight="1" x14ac:dyDescent="0.15">
      <c r="A1850" s="206" t="s">
        <v>4762</v>
      </c>
      <c r="B1850" s="206" t="s">
        <v>4763</v>
      </c>
      <c r="C1850" s="206" t="s">
        <v>0</v>
      </c>
      <c r="D1850" s="206" t="s">
        <v>687</v>
      </c>
      <c r="E1850" s="205" t="str">
        <f t="shared" si="28"/>
        <v>ＦＤウォール８０ＥＪ板バラ</v>
      </c>
    </row>
    <row r="1851" spans="1:5" ht="12.75" customHeight="1" x14ac:dyDescent="0.15">
      <c r="A1851" s="206" t="s">
        <v>4764</v>
      </c>
      <c r="B1851" s="206" t="s">
        <v>4765</v>
      </c>
      <c r="C1851" s="206" t="s">
        <v>0</v>
      </c>
      <c r="D1851" s="206" t="s">
        <v>751</v>
      </c>
      <c r="E1851" s="205" t="str">
        <f t="shared" si="28"/>
        <v>ＦＤウォール８０Ｅサンプル用</v>
      </c>
    </row>
    <row r="1852" spans="1:5" ht="12.75" customHeight="1" x14ac:dyDescent="0.15">
      <c r="A1852" s="206" t="s">
        <v>4766</v>
      </c>
      <c r="B1852" s="206" t="s">
        <v>4767</v>
      </c>
      <c r="C1852" s="206" t="s">
        <v>1744</v>
      </c>
      <c r="D1852" s="206" t="s">
        <v>736</v>
      </c>
      <c r="E1852" s="205" t="str">
        <f t="shared" si="28"/>
        <v>ＦＤウォールＧ　ジョイント板Ｇ</v>
      </c>
    </row>
    <row r="1853" spans="1:5" ht="12.75" customHeight="1" x14ac:dyDescent="0.15">
      <c r="A1853" s="206" t="s">
        <v>4768</v>
      </c>
      <c r="B1853" s="206" t="s">
        <v>4769</v>
      </c>
      <c r="C1853" s="206" t="s">
        <v>4756</v>
      </c>
      <c r="D1853" s="206" t="s">
        <v>766</v>
      </c>
      <c r="E1853" s="205" t="str">
        <f t="shared" si="28"/>
        <v>ＦＤウォールＧ１００コーナー出隅</v>
      </c>
    </row>
    <row r="1854" spans="1:5" ht="12.75" customHeight="1" x14ac:dyDescent="0.15">
      <c r="A1854" s="206" t="s">
        <v>4770</v>
      </c>
      <c r="B1854" s="206" t="s">
        <v>4771</v>
      </c>
      <c r="C1854" s="206" t="s">
        <v>4756</v>
      </c>
      <c r="D1854" s="206" t="s">
        <v>766</v>
      </c>
      <c r="E1854" s="205" t="str">
        <f t="shared" si="28"/>
        <v>ＦＤウォールＧ１００コーナー入隅</v>
      </c>
    </row>
    <row r="1855" spans="1:5" ht="12.75" customHeight="1" x14ac:dyDescent="0.15">
      <c r="A1855" s="206" t="s">
        <v>4772</v>
      </c>
      <c r="B1855" s="206" t="s">
        <v>4773</v>
      </c>
      <c r="C1855" s="206" t="s">
        <v>1744</v>
      </c>
      <c r="D1855" s="206" t="s">
        <v>736</v>
      </c>
      <c r="E1855" s="205" t="str">
        <f t="shared" si="28"/>
        <v>ＦＤウォールＧ１００ジョイント板</v>
      </c>
    </row>
    <row r="1856" spans="1:5" ht="12.75" customHeight="1" x14ac:dyDescent="0.15">
      <c r="A1856" s="206" t="s">
        <v>4774</v>
      </c>
      <c r="B1856" s="206" t="s">
        <v>4775</v>
      </c>
      <c r="C1856" s="206" t="s">
        <v>4776</v>
      </c>
      <c r="D1856" s="206" t="s">
        <v>736</v>
      </c>
      <c r="E1856" s="205" t="str">
        <f t="shared" si="28"/>
        <v>ＦＤウォールＧ１００ジョイント板セット</v>
      </c>
    </row>
    <row r="1857" spans="1:5" ht="12.75" customHeight="1" x14ac:dyDescent="0.15">
      <c r="A1857" s="206" t="s">
        <v>4777</v>
      </c>
      <c r="B1857" s="206" t="s">
        <v>4778</v>
      </c>
      <c r="C1857" s="206" t="s">
        <v>829</v>
      </c>
      <c r="D1857" s="206" t="s">
        <v>751</v>
      </c>
      <c r="E1857" s="205" t="str">
        <f t="shared" si="28"/>
        <v>ＦＤウォールＧ１００水上用</v>
      </c>
    </row>
    <row r="1858" spans="1:5" ht="12.75" customHeight="1" x14ac:dyDescent="0.15">
      <c r="A1858" s="206" t="s">
        <v>4779</v>
      </c>
      <c r="B1858" s="206" t="s">
        <v>4780</v>
      </c>
      <c r="C1858" s="206" t="s">
        <v>829</v>
      </c>
      <c r="D1858" s="206" t="s">
        <v>751</v>
      </c>
      <c r="E1858" s="205" t="str">
        <f t="shared" si="28"/>
        <v>ＦＤウォールＧ１００本体</v>
      </c>
    </row>
    <row r="1859" spans="1:5" ht="12.75" customHeight="1" x14ac:dyDescent="0.15">
      <c r="A1859" s="206" t="s">
        <v>4781</v>
      </c>
      <c r="B1859" s="206" t="s">
        <v>4782</v>
      </c>
      <c r="C1859" s="206" t="s">
        <v>4756</v>
      </c>
      <c r="D1859" s="206" t="s">
        <v>766</v>
      </c>
      <c r="E1859" s="205" t="str">
        <f t="shared" ref="E1859:E1922" si="29">DBCS(B1859)</f>
        <v>ＦＤウォールＧ１３５コーナー出隅</v>
      </c>
    </row>
    <row r="1860" spans="1:5" ht="12.75" customHeight="1" x14ac:dyDescent="0.15">
      <c r="A1860" s="206" t="s">
        <v>4783</v>
      </c>
      <c r="B1860" s="206" t="s">
        <v>4784</v>
      </c>
      <c r="C1860" s="206" t="s">
        <v>4756</v>
      </c>
      <c r="D1860" s="206" t="s">
        <v>766</v>
      </c>
      <c r="E1860" s="205" t="str">
        <f t="shared" si="29"/>
        <v>ＦＤウォールＧ１３５コーナー入隅</v>
      </c>
    </row>
    <row r="1861" spans="1:5" ht="12.75" customHeight="1" x14ac:dyDescent="0.15">
      <c r="A1861" s="206" t="s">
        <v>4785</v>
      </c>
      <c r="B1861" s="206" t="s">
        <v>4786</v>
      </c>
      <c r="C1861" s="206" t="s">
        <v>1744</v>
      </c>
      <c r="D1861" s="206" t="s">
        <v>736</v>
      </c>
      <c r="E1861" s="205" t="str">
        <f t="shared" si="29"/>
        <v>ＦＤウォールＧ１３５ジョイント板</v>
      </c>
    </row>
    <row r="1862" spans="1:5" ht="12.75" customHeight="1" x14ac:dyDescent="0.15">
      <c r="A1862" s="206" t="s">
        <v>4787</v>
      </c>
      <c r="B1862" s="206" t="s">
        <v>4788</v>
      </c>
      <c r="C1862" s="206" t="s">
        <v>4789</v>
      </c>
      <c r="D1862" s="206" t="s">
        <v>736</v>
      </c>
      <c r="E1862" s="205" t="str">
        <f t="shared" si="29"/>
        <v>ＦＤウォールＧ１３５ジョイント板セット</v>
      </c>
    </row>
    <row r="1863" spans="1:5" ht="12.75" customHeight="1" x14ac:dyDescent="0.15">
      <c r="A1863" s="206" t="s">
        <v>4790</v>
      </c>
      <c r="B1863" s="206" t="s">
        <v>4791</v>
      </c>
      <c r="C1863" s="206" t="s">
        <v>829</v>
      </c>
      <c r="D1863" s="206" t="s">
        <v>751</v>
      </c>
      <c r="E1863" s="205" t="str">
        <f t="shared" si="29"/>
        <v>ＦＤウォールＧ１３５水上用</v>
      </c>
    </row>
    <row r="1864" spans="1:5" ht="12.75" customHeight="1" x14ac:dyDescent="0.15">
      <c r="A1864" s="206" t="s">
        <v>4792</v>
      </c>
      <c r="B1864" s="206" t="s">
        <v>4793</v>
      </c>
      <c r="C1864" s="206" t="s">
        <v>829</v>
      </c>
      <c r="D1864" s="206" t="s">
        <v>751</v>
      </c>
      <c r="E1864" s="205" t="str">
        <f t="shared" si="29"/>
        <v>ＦＤウォールＧ１３５本体</v>
      </c>
    </row>
    <row r="1865" spans="1:5" ht="12.75" customHeight="1" x14ac:dyDescent="0.15">
      <c r="A1865" s="206" t="s">
        <v>4794</v>
      </c>
      <c r="B1865" s="206" t="s">
        <v>4795</v>
      </c>
      <c r="C1865" s="206" t="s">
        <v>4756</v>
      </c>
      <c r="D1865" s="206" t="s">
        <v>766</v>
      </c>
      <c r="E1865" s="205" t="str">
        <f t="shared" si="29"/>
        <v>ＦＤウォールＧ１７０　コーナー入隅</v>
      </c>
    </row>
    <row r="1866" spans="1:5" ht="12.75" customHeight="1" x14ac:dyDescent="0.15">
      <c r="A1866" s="206" t="s">
        <v>4796</v>
      </c>
      <c r="B1866" s="206" t="s">
        <v>4797</v>
      </c>
      <c r="C1866" s="206" t="s">
        <v>4756</v>
      </c>
      <c r="D1866" s="206" t="s">
        <v>766</v>
      </c>
      <c r="E1866" s="205" t="str">
        <f t="shared" si="29"/>
        <v>ＦＤウォールＧ１７０コーナー出隅</v>
      </c>
    </row>
    <row r="1867" spans="1:5" ht="12.75" customHeight="1" x14ac:dyDescent="0.15">
      <c r="A1867" s="206" t="s">
        <v>4798</v>
      </c>
      <c r="B1867" s="206" t="s">
        <v>4799</v>
      </c>
      <c r="C1867" s="206" t="s">
        <v>4800</v>
      </c>
      <c r="D1867" s="206" t="s">
        <v>736</v>
      </c>
      <c r="E1867" s="205" t="str">
        <f t="shared" si="29"/>
        <v>ＦＤウォールＧ１７０ジョイント板</v>
      </c>
    </row>
    <row r="1868" spans="1:5" ht="12.75" customHeight="1" x14ac:dyDescent="0.15">
      <c r="A1868" s="206" t="s">
        <v>4801</v>
      </c>
      <c r="B1868" s="206" t="s">
        <v>4802</v>
      </c>
      <c r="C1868" s="206" t="s">
        <v>4803</v>
      </c>
      <c r="D1868" s="206" t="s">
        <v>736</v>
      </c>
      <c r="E1868" s="205" t="str">
        <f t="shared" si="29"/>
        <v>ＦＤウォールＧ１７０ジョイント板セット</v>
      </c>
    </row>
    <row r="1869" spans="1:5" ht="12.75" customHeight="1" x14ac:dyDescent="0.15">
      <c r="A1869" s="206" t="s">
        <v>4804</v>
      </c>
      <c r="B1869" s="206" t="s">
        <v>4805</v>
      </c>
      <c r="C1869" s="206" t="s">
        <v>829</v>
      </c>
      <c r="D1869" s="206" t="s">
        <v>751</v>
      </c>
      <c r="E1869" s="205" t="str">
        <f t="shared" si="29"/>
        <v>ＦＤウォールＧ１７０水上用</v>
      </c>
    </row>
    <row r="1870" spans="1:5" ht="12.75" customHeight="1" x14ac:dyDescent="0.15">
      <c r="A1870" s="206" t="s">
        <v>4806</v>
      </c>
      <c r="B1870" s="206" t="s">
        <v>4807</v>
      </c>
      <c r="C1870" s="206" t="s">
        <v>829</v>
      </c>
      <c r="D1870" s="206" t="s">
        <v>751</v>
      </c>
      <c r="E1870" s="205" t="str">
        <f t="shared" si="29"/>
        <v>ＦＤウォールＧ１７０本体</v>
      </c>
    </row>
    <row r="1871" spans="1:5" ht="12.75" customHeight="1" x14ac:dyDescent="0.15">
      <c r="A1871" s="206" t="s">
        <v>4808</v>
      </c>
      <c r="B1871" s="206" t="s">
        <v>4809</v>
      </c>
      <c r="C1871" s="206" t="s">
        <v>0</v>
      </c>
      <c r="D1871" s="206" t="s">
        <v>766</v>
      </c>
      <c r="E1871" s="205" t="str">
        <f t="shared" si="29"/>
        <v>ＦＤウォールＧ１７０用アジャスター</v>
      </c>
    </row>
    <row r="1872" spans="1:5" ht="12.75" customHeight="1" x14ac:dyDescent="0.15">
      <c r="A1872" s="203" t="s">
        <v>4810</v>
      </c>
      <c r="B1872" s="203" t="s">
        <v>4811</v>
      </c>
      <c r="C1872" s="203" t="s">
        <v>4812</v>
      </c>
      <c r="D1872" s="203" t="s">
        <v>766</v>
      </c>
      <c r="E1872" s="205" t="str">
        <f t="shared" si="29"/>
        <v>ＦＤカバー小／タテ型</v>
      </c>
    </row>
    <row r="1873" spans="1:5" ht="12.75" customHeight="1" x14ac:dyDescent="0.15">
      <c r="A1873" s="203" t="s">
        <v>4813</v>
      </c>
      <c r="B1873" s="203" t="s">
        <v>4814</v>
      </c>
      <c r="C1873" s="203" t="s">
        <v>4815</v>
      </c>
      <c r="D1873" s="203" t="s">
        <v>766</v>
      </c>
      <c r="E1873" s="205" t="str">
        <f t="shared" si="29"/>
        <v>ＦＤカバー小／横引用</v>
      </c>
    </row>
    <row r="1874" spans="1:5" ht="12.75" customHeight="1" x14ac:dyDescent="0.15">
      <c r="A1874" s="206" t="s">
        <v>4816</v>
      </c>
      <c r="B1874" s="206" t="s">
        <v>4817</v>
      </c>
      <c r="C1874" s="206" t="s">
        <v>4818</v>
      </c>
      <c r="D1874" s="206" t="s">
        <v>766</v>
      </c>
      <c r="E1874" s="205" t="str">
        <f t="shared" si="29"/>
        <v>ＦＤカバー大／タテ型</v>
      </c>
    </row>
    <row r="1875" spans="1:5" ht="12.75" customHeight="1" x14ac:dyDescent="0.15">
      <c r="A1875" s="206" t="s">
        <v>4819</v>
      </c>
      <c r="B1875" s="206" t="s">
        <v>4820</v>
      </c>
      <c r="C1875" s="206" t="s">
        <v>4821</v>
      </c>
      <c r="D1875" s="206" t="s">
        <v>766</v>
      </c>
      <c r="E1875" s="205" t="str">
        <f t="shared" si="29"/>
        <v>ＦＤカバー大／横引用</v>
      </c>
    </row>
    <row r="1876" spans="1:5" ht="12.75" customHeight="1" x14ac:dyDescent="0.15">
      <c r="A1876" s="206" t="s">
        <v>4822</v>
      </c>
      <c r="B1876" s="206" t="s">
        <v>4823</v>
      </c>
      <c r="C1876" s="206" t="s">
        <v>4824</v>
      </c>
      <c r="D1876" s="206" t="s">
        <v>680</v>
      </c>
      <c r="E1876" s="205" t="str">
        <f t="shared" si="29"/>
        <v>ＦＤコーンＨ１４０</v>
      </c>
    </row>
    <row r="1877" spans="1:5" ht="12.75" customHeight="1" x14ac:dyDescent="0.15">
      <c r="A1877" s="206" t="s">
        <v>4825</v>
      </c>
      <c r="B1877" s="206" t="s">
        <v>4826</v>
      </c>
      <c r="C1877" s="206" t="s">
        <v>4824</v>
      </c>
      <c r="D1877" s="206" t="s">
        <v>680</v>
      </c>
      <c r="E1877" s="205" t="str">
        <f t="shared" si="29"/>
        <v>ＦＤコーンＨ１９０</v>
      </c>
    </row>
    <row r="1878" spans="1:5" ht="12.75" customHeight="1" x14ac:dyDescent="0.15">
      <c r="A1878" s="206" t="s">
        <v>4827</v>
      </c>
      <c r="B1878" s="206" t="s">
        <v>4828</v>
      </c>
      <c r="C1878" s="206" t="s">
        <v>4824</v>
      </c>
      <c r="D1878" s="206" t="s">
        <v>680</v>
      </c>
      <c r="E1878" s="205" t="str">
        <f t="shared" si="29"/>
        <v>ＦＤコーンＨ２０</v>
      </c>
    </row>
    <row r="1879" spans="1:5" ht="12.75" customHeight="1" x14ac:dyDescent="0.15">
      <c r="A1879" s="206" t="s">
        <v>4829</v>
      </c>
      <c r="B1879" s="206" t="s">
        <v>4830</v>
      </c>
      <c r="C1879" s="206" t="s">
        <v>4824</v>
      </c>
      <c r="D1879" s="206" t="s">
        <v>680</v>
      </c>
      <c r="E1879" s="205" t="str">
        <f t="shared" si="29"/>
        <v>ＦＤコーンＨ６０</v>
      </c>
    </row>
    <row r="1880" spans="1:5" ht="12.75" customHeight="1" x14ac:dyDescent="0.15">
      <c r="A1880" s="206" t="s">
        <v>4831</v>
      </c>
      <c r="B1880" s="206" t="s">
        <v>4832</v>
      </c>
      <c r="C1880" s="206" t="s">
        <v>4824</v>
      </c>
      <c r="D1880" s="206" t="s">
        <v>680</v>
      </c>
      <c r="E1880" s="205" t="str">
        <f t="shared" si="29"/>
        <v>ＦＤコーンＨ７５</v>
      </c>
    </row>
    <row r="1881" spans="1:5" ht="12.75" customHeight="1" x14ac:dyDescent="0.15">
      <c r="A1881" s="206" t="s">
        <v>4833</v>
      </c>
      <c r="B1881" s="206" t="s">
        <v>4834</v>
      </c>
      <c r="C1881" s="206" t="s">
        <v>4824</v>
      </c>
      <c r="D1881" s="206" t="s">
        <v>680</v>
      </c>
      <c r="E1881" s="205" t="str">
        <f t="shared" si="29"/>
        <v>ＦＤコーンＨ８６</v>
      </c>
    </row>
    <row r="1882" spans="1:5" ht="12.75" customHeight="1" x14ac:dyDescent="0.15">
      <c r="A1882" s="203" t="s">
        <v>4835</v>
      </c>
      <c r="B1882" s="203" t="s">
        <v>4836</v>
      </c>
      <c r="C1882" s="203" t="s">
        <v>4837</v>
      </c>
      <c r="D1882" s="203" t="s">
        <v>680</v>
      </c>
      <c r="E1882" s="205" t="str">
        <f t="shared" si="29"/>
        <v>ＦＤドレインＬ</v>
      </c>
    </row>
    <row r="1883" spans="1:5" ht="12.75" customHeight="1" x14ac:dyDescent="0.15">
      <c r="A1883" s="206" t="s">
        <v>4838</v>
      </c>
      <c r="B1883" s="206" t="s">
        <v>4839</v>
      </c>
      <c r="C1883" s="206" t="s">
        <v>4840</v>
      </c>
      <c r="D1883" s="206" t="s">
        <v>680</v>
      </c>
      <c r="E1883" s="205" t="str">
        <f t="shared" si="29"/>
        <v>ＦＤドレインＬＨ　</v>
      </c>
    </row>
    <row r="1884" spans="1:5" ht="12.75" customHeight="1" x14ac:dyDescent="0.15">
      <c r="A1884" s="206" t="s">
        <v>4841</v>
      </c>
      <c r="B1884" s="206" t="s">
        <v>4842</v>
      </c>
      <c r="C1884" s="206" t="s">
        <v>4840</v>
      </c>
      <c r="D1884" s="206" t="s">
        <v>680</v>
      </c>
      <c r="E1884" s="205" t="str">
        <f t="shared" si="29"/>
        <v>ＦＤドレインＬＮ</v>
      </c>
    </row>
    <row r="1885" spans="1:5" ht="12.75" customHeight="1" x14ac:dyDescent="0.15">
      <c r="A1885" s="206" t="s">
        <v>4843</v>
      </c>
      <c r="B1885" s="206" t="s">
        <v>4844</v>
      </c>
      <c r="C1885" s="206" t="s">
        <v>4845</v>
      </c>
      <c r="D1885" s="206" t="s">
        <v>637</v>
      </c>
      <c r="E1885" s="205" t="str">
        <f t="shared" si="29"/>
        <v>ＦＤピン</v>
      </c>
    </row>
    <row r="1886" spans="1:5" ht="12.75" customHeight="1" x14ac:dyDescent="0.15">
      <c r="A1886" s="206" t="s">
        <v>4846</v>
      </c>
      <c r="B1886" s="206" t="s">
        <v>4847</v>
      </c>
      <c r="C1886" s="206" t="s">
        <v>4848</v>
      </c>
      <c r="D1886" s="206" t="s">
        <v>640</v>
      </c>
      <c r="E1886" s="205" t="str">
        <f t="shared" si="29"/>
        <v>ＦＤフィルター１０００</v>
      </c>
    </row>
    <row r="1887" spans="1:5" ht="12.75" customHeight="1" x14ac:dyDescent="0.15">
      <c r="A1887" s="206" t="s">
        <v>4849</v>
      </c>
      <c r="B1887" s="206" t="s">
        <v>4850</v>
      </c>
      <c r="C1887" s="206" t="s">
        <v>4851</v>
      </c>
      <c r="D1887" s="206" t="s">
        <v>640</v>
      </c>
      <c r="E1887" s="205" t="str">
        <f t="shared" si="29"/>
        <v>ＦＤフィルター２０００</v>
      </c>
    </row>
    <row r="1888" spans="1:5" ht="12.75" customHeight="1" x14ac:dyDescent="0.15">
      <c r="A1888" s="206" t="s">
        <v>4852</v>
      </c>
      <c r="B1888" s="206" t="s">
        <v>4853</v>
      </c>
      <c r="C1888" s="206" t="s">
        <v>0</v>
      </c>
      <c r="D1888" s="206" t="s">
        <v>751</v>
      </c>
      <c r="E1888" s="205" t="str">
        <f t="shared" si="29"/>
        <v>ＦＤフィルター４０Ａ（１．５）</v>
      </c>
    </row>
    <row r="1889" spans="1:5" ht="12.75" customHeight="1" x14ac:dyDescent="0.15">
      <c r="A1889" s="206" t="s">
        <v>4854</v>
      </c>
      <c r="B1889" s="206" t="s">
        <v>4855</v>
      </c>
      <c r="C1889" s="206" t="s">
        <v>0</v>
      </c>
      <c r="D1889" s="206" t="s">
        <v>751</v>
      </c>
      <c r="E1889" s="205" t="str">
        <f t="shared" si="29"/>
        <v>ＦＤフィルターＴ１</v>
      </c>
    </row>
    <row r="1890" spans="1:5" ht="12.75" customHeight="1" x14ac:dyDescent="0.15">
      <c r="A1890" s="206" t="s">
        <v>4856</v>
      </c>
      <c r="B1890" s="206" t="s">
        <v>4857</v>
      </c>
      <c r="C1890" s="206" t="s">
        <v>0</v>
      </c>
      <c r="D1890" s="206" t="s">
        <v>751</v>
      </c>
      <c r="E1890" s="205" t="str">
        <f t="shared" si="29"/>
        <v>ＦＤフィルターＴ２</v>
      </c>
    </row>
    <row r="1891" spans="1:5" ht="12.75" customHeight="1" x14ac:dyDescent="0.15">
      <c r="A1891" s="206" t="s">
        <v>4858</v>
      </c>
      <c r="B1891" s="206" t="s">
        <v>4859</v>
      </c>
      <c r="C1891" s="206" t="s">
        <v>4851</v>
      </c>
      <c r="D1891" s="206" t="s">
        <v>640</v>
      </c>
      <c r="E1891" s="205" t="str">
        <f t="shared" si="29"/>
        <v>ＦＤフィルム２０００</v>
      </c>
    </row>
    <row r="1892" spans="1:5" ht="12.75" customHeight="1" x14ac:dyDescent="0.15">
      <c r="A1892" s="206" t="s">
        <v>4860</v>
      </c>
      <c r="B1892" s="206" t="s">
        <v>4861</v>
      </c>
      <c r="C1892" s="206" t="s">
        <v>0</v>
      </c>
      <c r="D1892" s="206" t="s">
        <v>640</v>
      </c>
      <c r="E1892" s="205" t="str">
        <f t="shared" si="29"/>
        <v>ＦＤフィルムＴ２</v>
      </c>
    </row>
    <row r="1893" spans="1:5" ht="12.75" customHeight="1" x14ac:dyDescent="0.15">
      <c r="A1893" s="206" t="s">
        <v>4862</v>
      </c>
      <c r="B1893" s="206" t="s">
        <v>4863</v>
      </c>
      <c r="C1893" s="206" t="s">
        <v>4848</v>
      </c>
      <c r="D1893" s="206" t="s">
        <v>640</v>
      </c>
      <c r="E1893" s="205" t="str">
        <f t="shared" si="29"/>
        <v>ＦＤマット１０００</v>
      </c>
    </row>
    <row r="1894" spans="1:5" ht="12.75" customHeight="1" x14ac:dyDescent="0.15">
      <c r="A1894" s="203" t="s">
        <v>4864</v>
      </c>
      <c r="B1894" s="203" t="s">
        <v>4865</v>
      </c>
      <c r="C1894" s="203" t="s">
        <v>4866</v>
      </c>
      <c r="D1894" s="203" t="s">
        <v>640</v>
      </c>
      <c r="E1894" s="205" t="str">
        <f t="shared" si="29"/>
        <v>ＦＤマット１０００Ｓ</v>
      </c>
    </row>
    <row r="1895" spans="1:5" ht="12.75" customHeight="1" x14ac:dyDescent="0.15">
      <c r="A1895" s="206" t="s">
        <v>4867</v>
      </c>
      <c r="B1895" s="206" t="s">
        <v>4868</v>
      </c>
      <c r="C1895" s="206" t="s">
        <v>4851</v>
      </c>
      <c r="D1895" s="206" t="s">
        <v>640</v>
      </c>
      <c r="E1895" s="205" t="str">
        <f t="shared" si="29"/>
        <v>ＦＤマット２０００</v>
      </c>
    </row>
    <row r="1896" spans="1:5" ht="12.75" customHeight="1" x14ac:dyDescent="0.15">
      <c r="A1896" s="206" t="s">
        <v>4869</v>
      </c>
      <c r="B1896" s="206" t="s">
        <v>4870</v>
      </c>
      <c r="C1896" s="206" t="s">
        <v>4871</v>
      </c>
      <c r="D1896" s="206" t="s">
        <v>736</v>
      </c>
      <c r="E1896" s="205" t="str">
        <f t="shared" si="29"/>
        <v>ＦＤマット２５０　</v>
      </c>
    </row>
    <row r="1897" spans="1:5" ht="12.75" customHeight="1" x14ac:dyDescent="0.15">
      <c r="A1897" s="206" t="s">
        <v>4872</v>
      </c>
      <c r="B1897" s="206" t="s">
        <v>4873</v>
      </c>
      <c r="C1897" s="206" t="s">
        <v>4874</v>
      </c>
      <c r="D1897" s="206" t="s">
        <v>736</v>
      </c>
      <c r="E1897" s="205" t="str">
        <f t="shared" si="29"/>
        <v>ＦＤマット５００　</v>
      </c>
    </row>
    <row r="1898" spans="1:5" ht="12.75" customHeight="1" x14ac:dyDescent="0.15">
      <c r="A1898" s="203" t="s">
        <v>4875</v>
      </c>
      <c r="B1898" s="203" t="s">
        <v>4876</v>
      </c>
      <c r="C1898" s="203" t="s">
        <v>4877</v>
      </c>
      <c r="D1898" s="203" t="s">
        <v>640</v>
      </c>
      <c r="E1898" s="205" t="str">
        <f t="shared" si="29"/>
        <v>ＦＤマットＳ　</v>
      </c>
    </row>
    <row r="1899" spans="1:5" ht="12.75" customHeight="1" x14ac:dyDescent="0.15">
      <c r="A1899" s="206" t="s">
        <v>4878</v>
      </c>
      <c r="B1899" s="206" t="s">
        <v>4879</v>
      </c>
      <c r="C1899" s="206" t="s">
        <v>4880</v>
      </c>
      <c r="D1899" s="206" t="s">
        <v>736</v>
      </c>
      <c r="E1899" s="205" t="str">
        <f t="shared" si="29"/>
        <v>ＦＤマルチ（赤）　</v>
      </c>
    </row>
    <row r="1900" spans="1:5" ht="12.75" customHeight="1" x14ac:dyDescent="0.15">
      <c r="A1900" s="203" t="s">
        <v>4881</v>
      </c>
      <c r="B1900" s="203" t="s">
        <v>4882</v>
      </c>
      <c r="C1900" s="203" t="s">
        <v>4883</v>
      </c>
      <c r="D1900" s="203" t="s">
        <v>736</v>
      </c>
      <c r="E1900" s="205" t="str">
        <f t="shared" si="29"/>
        <v>ＦＤワッシャー　</v>
      </c>
    </row>
    <row r="1901" spans="1:5" ht="12.75" customHeight="1" x14ac:dyDescent="0.15">
      <c r="A1901" s="206" t="s">
        <v>4884</v>
      </c>
      <c r="B1901" s="206" t="s">
        <v>4885</v>
      </c>
      <c r="C1901" s="206" t="s">
        <v>4886</v>
      </c>
      <c r="D1901" s="206" t="s">
        <v>736</v>
      </c>
      <c r="E1901" s="205" t="str">
        <f t="shared" si="29"/>
        <v>ＦＤワッシャーＮ　</v>
      </c>
    </row>
    <row r="1902" spans="1:5" ht="12.75" customHeight="1" x14ac:dyDescent="0.15">
      <c r="A1902" s="206" t="s">
        <v>4887</v>
      </c>
      <c r="B1902" s="206" t="s">
        <v>4888</v>
      </c>
      <c r="C1902" s="206" t="s">
        <v>4889</v>
      </c>
      <c r="D1902" s="206" t="s">
        <v>640</v>
      </c>
      <c r="E1902" s="205" t="str">
        <f t="shared" si="29"/>
        <v>ＦＤ芝生用マット　</v>
      </c>
    </row>
    <row r="1903" spans="1:5" ht="12.75" customHeight="1" x14ac:dyDescent="0.15">
      <c r="A1903" s="206" t="s">
        <v>4890</v>
      </c>
      <c r="B1903" s="206" t="s">
        <v>4891</v>
      </c>
      <c r="C1903" s="206" t="s">
        <v>0</v>
      </c>
      <c r="D1903" s="206" t="s">
        <v>751</v>
      </c>
      <c r="E1903" s="205" t="str">
        <f t="shared" si="29"/>
        <v>ＦＥ１１０Ａファシア生地材　２．２ｍ</v>
      </c>
    </row>
    <row r="1904" spans="1:5" ht="12.75" customHeight="1" x14ac:dyDescent="0.15">
      <c r="A1904" s="206" t="s">
        <v>4892</v>
      </c>
      <c r="B1904" s="206" t="s">
        <v>4893</v>
      </c>
      <c r="C1904" s="206" t="s">
        <v>0</v>
      </c>
      <c r="D1904" s="206" t="s">
        <v>751</v>
      </c>
      <c r="E1904" s="205" t="str">
        <f t="shared" si="29"/>
        <v>ＦＥ７０Ａ　Ｒ用キャント　生地材</v>
      </c>
    </row>
    <row r="1905" spans="1:5" ht="12.75" customHeight="1" x14ac:dyDescent="0.15">
      <c r="A1905" s="206" t="s">
        <v>4894</v>
      </c>
      <c r="B1905" s="206" t="s">
        <v>4895</v>
      </c>
      <c r="C1905" s="206" t="s">
        <v>0</v>
      </c>
      <c r="D1905" s="206" t="s">
        <v>751</v>
      </c>
      <c r="E1905" s="205" t="str">
        <f t="shared" si="29"/>
        <v>ＦＥ７０Ａ　Ｒ用ファシア　生地材</v>
      </c>
    </row>
    <row r="1906" spans="1:5" ht="12.75" customHeight="1" x14ac:dyDescent="0.15">
      <c r="A1906" s="206" t="s">
        <v>4896</v>
      </c>
      <c r="B1906" s="206" t="s">
        <v>4897</v>
      </c>
      <c r="C1906" s="206" t="s">
        <v>0</v>
      </c>
      <c r="D1906" s="206" t="s">
        <v>751</v>
      </c>
      <c r="E1906" s="205" t="str">
        <f t="shared" si="29"/>
        <v>ＦＥ７０Ａ　ファシア生地材　２．２ｍ</v>
      </c>
    </row>
    <row r="1907" spans="1:5" ht="12.75" customHeight="1" x14ac:dyDescent="0.15">
      <c r="A1907" s="206" t="s">
        <v>4898</v>
      </c>
      <c r="B1907" s="206" t="s">
        <v>4899</v>
      </c>
      <c r="C1907" s="206" t="s">
        <v>4900</v>
      </c>
      <c r="D1907" s="206" t="s">
        <v>637</v>
      </c>
      <c r="E1907" s="205" t="str">
        <f t="shared" si="29"/>
        <v>ＦＥＣ用ビス　</v>
      </c>
    </row>
    <row r="1908" spans="1:5" ht="12.75" customHeight="1" x14ac:dyDescent="0.15">
      <c r="A1908" s="206" t="s">
        <v>4901</v>
      </c>
      <c r="B1908" s="206" t="s">
        <v>4902</v>
      </c>
      <c r="C1908" s="206" t="s">
        <v>4903</v>
      </c>
      <c r="D1908" s="206" t="s">
        <v>646</v>
      </c>
      <c r="E1908" s="205" t="str">
        <f t="shared" si="29"/>
        <v>ＦＧウォークＡＭ（アンバー）</v>
      </c>
    </row>
    <row r="1909" spans="1:5" ht="12.75" customHeight="1" x14ac:dyDescent="0.15">
      <c r="A1909" s="206" t="s">
        <v>4904</v>
      </c>
      <c r="B1909" s="206" t="s">
        <v>4905</v>
      </c>
      <c r="C1909" s="206" t="s">
        <v>4903</v>
      </c>
      <c r="D1909" s="206" t="s">
        <v>646</v>
      </c>
      <c r="E1909" s="205" t="str">
        <f t="shared" si="29"/>
        <v>ＦＧウォークＣＯＳ　</v>
      </c>
    </row>
    <row r="1910" spans="1:5" ht="12.75" customHeight="1" x14ac:dyDescent="0.15">
      <c r="A1910" s="206" t="s">
        <v>4906</v>
      </c>
      <c r="B1910" s="206" t="s">
        <v>4907</v>
      </c>
      <c r="C1910" s="206" t="s">
        <v>4903</v>
      </c>
      <c r="D1910" s="206" t="s">
        <v>646</v>
      </c>
      <c r="E1910" s="205" t="str">
        <f t="shared" si="29"/>
        <v>ＦＧウォークＣＲ（コーラル）</v>
      </c>
    </row>
    <row r="1911" spans="1:5" ht="12.75" customHeight="1" x14ac:dyDescent="0.15">
      <c r="A1911" s="206" t="s">
        <v>4908</v>
      </c>
      <c r="B1911" s="206" t="s">
        <v>4909</v>
      </c>
      <c r="C1911" s="206" t="s">
        <v>4903</v>
      </c>
      <c r="D1911" s="206" t="s">
        <v>646</v>
      </c>
      <c r="E1911" s="205" t="str">
        <f t="shared" si="29"/>
        <v>ＦＧウォークＧＲ（グラニット）</v>
      </c>
    </row>
    <row r="1912" spans="1:5" ht="12.75" customHeight="1" x14ac:dyDescent="0.15">
      <c r="A1912" s="206" t="s">
        <v>4910</v>
      </c>
      <c r="B1912" s="206" t="s">
        <v>4911</v>
      </c>
      <c r="C1912" s="206" t="s">
        <v>4903</v>
      </c>
      <c r="D1912" s="206" t="s">
        <v>646</v>
      </c>
      <c r="E1912" s="205" t="str">
        <f t="shared" si="29"/>
        <v>ＦＧウォークＧＲＳ　</v>
      </c>
    </row>
    <row r="1913" spans="1:5" ht="12.75" customHeight="1" x14ac:dyDescent="0.15">
      <c r="A1913" s="206" t="s">
        <v>4912</v>
      </c>
      <c r="B1913" s="206" t="s">
        <v>4913</v>
      </c>
      <c r="C1913" s="206" t="s">
        <v>3781</v>
      </c>
      <c r="D1913" s="206" t="s">
        <v>736</v>
      </c>
      <c r="E1913" s="205" t="str">
        <f t="shared" si="29"/>
        <v>ＦＧウォーク共砂ＣＯＳ</v>
      </c>
    </row>
    <row r="1914" spans="1:5" ht="12.75" customHeight="1" x14ac:dyDescent="0.15">
      <c r="A1914" s="206" t="s">
        <v>4914</v>
      </c>
      <c r="B1914" s="206" t="s">
        <v>4915</v>
      </c>
      <c r="C1914" s="206" t="s">
        <v>3781</v>
      </c>
      <c r="D1914" s="206" t="s">
        <v>736</v>
      </c>
      <c r="E1914" s="205" t="str">
        <f t="shared" si="29"/>
        <v>ＦＧウォーク共砂ＧＲ（グラニット）</v>
      </c>
    </row>
    <row r="1915" spans="1:5" ht="12.75" customHeight="1" x14ac:dyDescent="0.15">
      <c r="A1915" s="206" t="s">
        <v>4916</v>
      </c>
      <c r="B1915" s="206" t="s">
        <v>4917</v>
      </c>
      <c r="C1915" s="206" t="s">
        <v>3781</v>
      </c>
      <c r="D1915" s="206" t="s">
        <v>736</v>
      </c>
      <c r="E1915" s="205" t="str">
        <f t="shared" si="29"/>
        <v>ＦＧウォーク共砂ＧＲＳ</v>
      </c>
    </row>
    <row r="1916" spans="1:5" ht="12.75" customHeight="1" x14ac:dyDescent="0.15">
      <c r="A1916" s="206" t="s">
        <v>4918</v>
      </c>
      <c r="B1916" s="206" t="s">
        <v>4919</v>
      </c>
      <c r="C1916" s="206" t="s">
        <v>3781</v>
      </c>
      <c r="D1916" s="206" t="s">
        <v>736</v>
      </c>
      <c r="E1916" s="205" t="str">
        <f t="shared" si="29"/>
        <v>ＦＧウォーク共砂ＮＡＭ（アンバー）</v>
      </c>
    </row>
    <row r="1917" spans="1:5" ht="12.75" customHeight="1" x14ac:dyDescent="0.15">
      <c r="A1917" s="206" t="s">
        <v>4920</v>
      </c>
      <c r="B1917" s="206" t="s">
        <v>4921</v>
      </c>
      <c r="C1917" s="206" t="s">
        <v>3781</v>
      </c>
      <c r="D1917" s="206" t="s">
        <v>736</v>
      </c>
      <c r="E1917" s="205" t="str">
        <f t="shared" si="29"/>
        <v>ＦＧウォーク共砂ＮＣＲ（コーラル）</v>
      </c>
    </row>
    <row r="1918" spans="1:5" ht="12.75" customHeight="1" x14ac:dyDescent="0.15">
      <c r="A1918" s="206" t="s">
        <v>4922</v>
      </c>
      <c r="B1918" s="206" t="s">
        <v>4923</v>
      </c>
      <c r="C1918" s="206" t="s">
        <v>4924</v>
      </c>
      <c r="D1918" s="206" t="s">
        <v>687</v>
      </c>
      <c r="E1918" s="205" t="str">
        <f t="shared" si="29"/>
        <v>ＦＧボードＥ</v>
      </c>
    </row>
    <row r="1919" spans="1:5" ht="12.75" customHeight="1" x14ac:dyDescent="0.15">
      <c r="A1919" s="206" t="s">
        <v>4925</v>
      </c>
      <c r="B1919" s="206" t="s">
        <v>4926</v>
      </c>
      <c r="C1919" s="206" t="s">
        <v>0</v>
      </c>
      <c r="D1919" s="206" t="s">
        <v>751</v>
      </c>
      <c r="E1919" s="205" t="str">
        <f t="shared" si="29"/>
        <v>ＦＴ６０　Ｒ用押え生地材</v>
      </c>
    </row>
    <row r="1920" spans="1:5" ht="12.75" customHeight="1" x14ac:dyDescent="0.15">
      <c r="A1920" s="206" t="s">
        <v>4927</v>
      </c>
      <c r="B1920" s="206" t="s">
        <v>4928</v>
      </c>
      <c r="C1920" s="206" t="s">
        <v>0</v>
      </c>
      <c r="D1920" s="206" t="s">
        <v>751</v>
      </c>
      <c r="E1920" s="205" t="str">
        <f t="shared" si="29"/>
        <v>ＦＴ６０　Ｒ用見付生地材</v>
      </c>
    </row>
    <row r="1921" spans="1:5" ht="12.75" customHeight="1" x14ac:dyDescent="0.15">
      <c r="A1921" s="206" t="s">
        <v>4929</v>
      </c>
      <c r="B1921" s="206" t="s">
        <v>4930</v>
      </c>
      <c r="C1921" s="206" t="s">
        <v>0</v>
      </c>
      <c r="D1921" s="206" t="s">
        <v>751</v>
      </c>
      <c r="E1921" s="205" t="str">
        <f t="shared" si="29"/>
        <v>ＦＴ６０　穴無し生地材　２．２ｍ</v>
      </c>
    </row>
    <row r="1922" spans="1:5" ht="12.75" customHeight="1" x14ac:dyDescent="0.15">
      <c r="A1922" s="206" t="s">
        <v>4931</v>
      </c>
      <c r="B1922" s="206" t="s">
        <v>4932</v>
      </c>
      <c r="C1922" s="206" t="s">
        <v>3813</v>
      </c>
      <c r="D1922" s="206" t="s">
        <v>640</v>
      </c>
      <c r="E1922" s="205" t="str">
        <f t="shared" si="29"/>
        <v>ＦＶ－５０</v>
      </c>
    </row>
    <row r="1923" spans="1:5" ht="12.75" customHeight="1" x14ac:dyDescent="0.15">
      <c r="A1923" s="206" t="s">
        <v>4933</v>
      </c>
      <c r="B1923" s="206" t="s">
        <v>4934</v>
      </c>
      <c r="C1923" s="206" t="s">
        <v>4935</v>
      </c>
      <c r="D1923" s="206" t="s">
        <v>640</v>
      </c>
      <c r="E1923" s="205" t="str">
        <f t="shared" ref="E1923:E1986" si="30">DBCS(B1923)</f>
        <v>ＦＸ－３３</v>
      </c>
    </row>
    <row r="1924" spans="1:5" ht="12.75" customHeight="1" x14ac:dyDescent="0.15">
      <c r="A1924" s="206" t="s">
        <v>4936</v>
      </c>
      <c r="B1924" s="206" t="s">
        <v>4937</v>
      </c>
      <c r="C1924" s="206" t="s">
        <v>4938</v>
      </c>
      <c r="D1924" s="206" t="s">
        <v>646</v>
      </c>
      <c r="E1924" s="205" t="str">
        <f t="shared" si="30"/>
        <v>Ｆウォーク　Ｈ－１</v>
      </c>
    </row>
    <row r="1925" spans="1:5" ht="12.75" customHeight="1" x14ac:dyDescent="0.15">
      <c r="A1925" s="206" t="s">
        <v>4939</v>
      </c>
      <c r="B1925" s="206" t="s">
        <v>4940</v>
      </c>
      <c r="C1925" s="206" t="s">
        <v>4941</v>
      </c>
      <c r="D1925" s="206" t="s">
        <v>646</v>
      </c>
      <c r="E1925" s="205" t="str">
        <f t="shared" si="30"/>
        <v>Ｆウォーク　Ｈ－２カシマ</v>
      </c>
    </row>
    <row r="1926" spans="1:5" ht="12.75" customHeight="1" x14ac:dyDescent="0.15">
      <c r="A1926" s="206" t="s">
        <v>4942</v>
      </c>
      <c r="B1926" s="206" t="s">
        <v>4943</v>
      </c>
      <c r="C1926" s="206" t="s">
        <v>4941</v>
      </c>
      <c r="D1926" s="206" t="s">
        <v>646</v>
      </c>
      <c r="E1926" s="205" t="str">
        <f t="shared" si="30"/>
        <v>Ｆウォーク　Ｈ－３ベニサンゴ</v>
      </c>
    </row>
    <row r="1927" spans="1:5" ht="12.75" customHeight="1" x14ac:dyDescent="0.15">
      <c r="A1927" s="206" t="s">
        <v>4944</v>
      </c>
      <c r="B1927" s="207" t="s">
        <v>4945</v>
      </c>
      <c r="C1927" s="207" t="s">
        <v>4946</v>
      </c>
      <c r="D1927" s="206" t="s">
        <v>680</v>
      </c>
      <c r="E1927" s="205" t="str">
        <f t="shared" si="30"/>
        <v>フラッシュエッジ１１０Ａ</v>
      </c>
    </row>
    <row r="1928" spans="1:5" ht="12.75" customHeight="1" x14ac:dyDescent="0.15">
      <c r="A1928" s="206" t="s">
        <v>4947</v>
      </c>
      <c r="B1928" s="207" t="s">
        <v>4948</v>
      </c>
      <c r="C1928" s="206" t="s">
        <v>829</v>
      </c>
      <c r="D1928" s="206" t="s">
        <v>751</v>
      </c>
      <c r="E1928" s="205" t="str">
        <f t="shared" si="30"/>
        <v>フラッシュエッジ１１０Ａ　キャント</v>
      </c>
    </row>
    <row r="1929" spans="1:5" ht="12.75" customHeight="1" x14ac:dyDescent="0.15">
      <c r="A1929" s="206" t="s">
        <v>4949</v>
      </c>
      <c r="B1929" s="207" t="s">
        <v>4950</v>
      </c>
      <c r="C1929" s="207" t="s">
        <v>2208</v>
      </c>
      <c r="D1929" s="206" t="s">
        <v>736</v>
      </c>
      <c r="E1929" s="205" t="str">
        <f t="shared" si="30"/>
        <v>フラッシュエッジ１１０Ａ　ジョイント板</v>
      </c>
    </row>
    <row r="1930" spans="1:5" ht="12.75" customHeight="1" x14ac:dyDescent="0.15">
      <c r="A1930" s="206" t="s">
        <v>4951</v>
      </c>
      <c r="B1930" s="207" t="s">
        <v>4952</v>
      </c>
      <c r="C1930" s="206" t="s">
        <v>750</v>
      </c>
      <c r="D1930" s="206" t="s">
        <v>751</v>
      </c>
      <c r="E1930" s="205" t="str">
        <f t="shared" si="30"/>
        <v>フラッシュエッジ１１０Ａ　ファシア</v>
      </c>
    </row>
    <row r="1931" spans="1:5" ht="12.75" customHeight="1" x14ac:dyDescent="0.15">
      <c r="A1931" s="206" t="s">
        <v>4953</v>
      </c>
      <c r="B1931" s="207" t="s">
        <v>4954</v>
      </c>
      <c r="C1931" s="207" t="s">
        <v>4955</v>
      </c>
      <c r="D1931" s="206" t="s">
        <v>680</v>
      </c>
      <c r="E1931" s="205" t="str">
        <f t="shared" si="30"/>
        <v>フラッシュエッジ１１０Ａ　出隅</v>
      </c>
    </row>
    <row r="1932" spans="1:5" ht="12.75" customHeight="1" x14ac:dyDescent="0.15">
      <c r="A1932" s="206" t="s">
        <v>4956</v>
      </c>
      <c r="B1932" s="207" t="s">
        <v>4957</v>
      </c>
      <c r="C1932" s="206" t="s">
        <v>4958</v>
      </c>
      <c r="D1932" s="206" t="s">
        <v>766</v>
      </c>
      <c r="E1932" s="205" t="str">
        <f t="shared" si="30"/>
        <v>フラッシュエッジ１１０Ａ　出隅　キャント</v>
      </c>
    </row>
    <row r="1933" spans="1:5" ht="12.75" customHeight="1" x14ac:dyDescent="0.15">
      <c r="A1933" s="206" t="s">
        <v>4959</v>
      </c>
      <c r="B1933" s="207" t="s">
        <v>4960</v>
      </c>
      <c r="C1933" s="207" t="s">
        <v>4961</v>
      </c>
      <c r="D1933" s="206" t="s">
        <v>766</v>
      </c>
      <c r="E1933" s="205" t="str">
        <f t="shared" si="30"/>
        <v>フラッシュエッジ１１０Ａ　出隅　ファシア</v>
      </c>
    </row>
    <row r="1934" spans="1:5" ht="12.75" customHeight="1" x14ac:dyDescent="0.15">
      <c r="A1934" s="206" t="s">
        <v>4962</v>
      </c>
      <c r="B1934" s="207" t="s">
        <v>4963</v>
      </c>
      <c r="C1934" s="206" t="s">
        <v>0</v>
      </c>
      <c r="D1934" s="206" t="s">
        <v>766</v>
      </c>
      <c r="E1934" s="205" t="str">
        <f t="shared" si="30"/>
        <v>フラッシュエッジ１１０Ａ　小口フタ</v>
      </c>
    </row>
    <row r="1935" spans="1:5" ht="12.75" customHeight="1" x14ac:dyDescent="0.15">
      <c r="A1935" s="206" t="s">
        <v>4964</v>
      </c>
      <c r="B1935" s="207" t="s">
        <v>4965</v>
      </c>
      <c r="C1935" s="207" t="s">
        <v>4955</v>
      </c>
      <c r="D1935" s="206" t="s">
        <v>680</v>
      </c>
      <c r="E1935" s="205" t="str">
        <f t="shared" si="30"/>
        <v>フラッシュエッジ１１０Ａ　入隅</v>
      </c>
    </row>
    <row r="1936" spans="1:5" ht="12.75" customHeight="1" x14ac:dyDescent="0.15">
      <c r="A1936" s="206" t="s">
        <v>4966</v>
      </c>
      <c r="B1936" s="207" t="s">
        <v>4967</v>
      </c>
      <c r="C1936" s="206" t="s">
        <v>4958</v>
      </c>
      <c r="D1936" s="206" t="s">
        <v>766</v>
      </c>
      <c r="E1936" s="205" t="str">
        <f t="shared" si="30"/>
        <v>フラッシュエッジ１１０Ａ　入隅　キャント</v>
      </c>
    </row>
    <row r="1937" spans="1:5" ht="12.75" customHeight="1" x14ac:dyDescent="0.15">
      <c r="A1937" s="206" t="s">
        <v>4968</v>
      </c>
      <c r="B1937" s="207" t="s">
        <v>4969</v>
      </c>
      <c r="C1937" s="207" t="s">
        <v>4970</v>
      </c>
      <c r="D1937" s="206" t="s">
        <v>766</v>
      </c>
      <c r="E1937" s="205" t="str">
        <f t="shared" si="30"/>
        <v>フラッシュエッジ１１０Ａ　入隅　ファシア</v>
      </c>
    </row>
    <row r="1938" spans="1:5" ht="12.75" customHeight="1" x14ac:dyDescent="0.15">
      <c r="A1938" s="206" t="s">
        <v>4971</v>
      </c>
      <c r="B1938" s="207" t="s">
        <v>4972</v>
      </c>
      <c r="C1938" s="206" t="s">
        <v>0</v>
      </c>
      <c r="D1938" s="206" t="s">
        <v>736</v>
      </c>
      <c r="E1938" s="205" t="str">
        <f t="shared" si="30"/>
        <v>フラッシュエッジ２５　ジョイント板</v>
      </c>
    </row>
    <row r="1939" spans="1:5" ht="12.75" customHeight="1" x14ac:dyDescent="0.15">
      <c r="A1939" s="206" t="s">
        <v>4973</v>
      </c>
      <c r="B1939" s="207" t="s">
        <v>4974</v>
      </c>
      <c r="C1939" s="206" t="s">
        <v>0</v>
      </c>
      <c r="D1939" s="206" t="s">
        <v>736</v>
      </c>
      <c r="E1939" s="205" t="str">
        <f t="shared" si="30"/>
        <v>フラッシュエッジ２５　ジョイント板　Ｔ－</v>
      </c>
    </row>
    <row r="1940" spans="1:5" ht="12.75" customHeight="1" x14ac:dyDescent="0.15">
      <c r="A1940" s="206" t="s">
        <v>4975</v>
      </c>
      <c r="B1940" s="207" t="s">
        <v>4976</v>
      </c>
      <c r="C1940" s="206" t="s">
        <v>0</v>
      </c>
      <c r="D1940" s="206" t="s">
        <v>751</v>
      </c>
      <c r="E1940" s="205" t="str">
        <f t="shared" si="30"/>
        <v>フラッシュエッジ２５　キャント</v>
      </c>
    </row>
    <row r="1941" spans="1:5" ht="12.75" customHeight="1" x14ac:dyDescent="0.15">
      <c r="A1941" s="206" t="s">
        <v>4977</v>
      </c>
      <c r="B1941" s="206" t="s">
        <v>4978</v>
      </c>
      <c r="C1941" s="206" t="s">
        <v>0</v>
      </c>
      <c r="D1941" s="206" t="s">
        <v>751</v>
      </c>
      <c r="E1941" s="205" t="str">
        <f t="shared" si="30"/>
        <v>フラッシュエッジ２５　ファシア</v>
      </c>
    </row>
    <row r="1942" spans="1:5" ht="12.75" customHeight="1" x14ac:dyDescent="0.15">
      <c r="A1942" s="206" t="s">
        <v>4979</v>
      </c>
      <c r="B1942" s="207" t="s">
        <v>4980</v>
      </c>
      <c r="C1942" s="206" t="s">
        <v>0</v>
      </c>
      <c r="D1942" s="206" t="s">
        <v>751</v>
      </c>
      <c r="E1942" s="205" t="str">
        <f t="shared" si="30"/>
        <v>フラッシュエッジ２５　ファシア　Ｔ－</v>
      </c>
    </row>
    <row r="1943" spans="1:5" ht="12.75" customHeight="1" x14ac:dyDescent="0.15">
      <c r="A1943" s="206" t="s">
        <v>4981</v>
      </c>
      <c r="B1943" s="207" t="s">
        <v>4982</v>
      </c>
      <c r="C1943" s="206" t="s">
        <v>0</v>
      </c>
      <c r="D1943" s="206" t="s">
        <v>680</v>
      </c>
      <c r="E1943" s="205" t="str">
        <f t="shared" si="30"/>
        <v>フラッシュエッジ２５</v>
      </c>
    </row>
    <row r="1944" spans="1:5" ht="12.75" customHeight="1" x14ac:dyDescent="0.15">
      <c r="A1944" s="206" t="s">
        <v>4983</v>
      </c>
      <c r="B1944" s="207" t="s">
        <v>4984</v>
      </c>
      <c r="C1944" s="206" t="s">
        <v>0</v>
      </c>
      <c r="D1944" s="206" t="s">
        <v>680</v>
      </c>
      <c r="E1944" s="205" t="str">
        <f t="shared" si="30"/>
        <v>フラッシュエッジ２５　Ｔ－</v>
      </c>
    </row>
    <row r="1945" spans="1:5" ht="12.75" customHeight="1" x14ac:dyDescent="0.15">
      <c r="A1945" s="206" t="s">
        <v>4985</v>
      </c>
      <c r="B1945" s="206" t="s">
        <v>4986</v>
      </c>
      <c r="C1945" s="206" t="s">
        <v>0</v>
      </c>
      <c r="D1945" s="206" t="s">
        <v>766</v>
      </c>
      <c r="E1945" s="205" t="str">
        <f t="shared" si="30"/>
        <v>フラッシュエッジ２５　出隅キャント</v>
      </c>
    </row>
    <row r="1946" spans="1:5" ht="12.75" customHeight="1" x14ac:dyDescent="0.15">
      <c r="A1946" s="206" t="s">
        <v>4987</v>
      </c>
      <c r="B1946" s="207" t="s">
        <v>4988</v>
      </c>
      <c r="C1946" s="206" t="s">
        <v>0</v>
      </c>
      <c r="D1946" s="206" t="s">
        <v>766</v>
      </c>
      <c r="E1946" s="205" t="str">
        <f t="shared" si="30"/>
        <v>フラッシュエッジ２５　出隅ファシア</v>
      </c>
    </row>
    <row r="1947" spans="1:5" ht="12.75" customHeight="1" x14ac:dyDescent="0.15">
      <c r="A1947" s="206" t="s">
        <v>4989</v>
      </c>
      <c r="B1947" s="207" t="s">
        <v>4990</v>
      </c>
      <c r="C1947" s="206" t="s">
        <v>0</v>
      </c>
      <c r="D1947" s="206" t="s">
        <v>766</v>
      </c>
      <c r="E1947" s="205" t="str">
        <f t="shared" si="30"/>
        <v>フラッシュエッジ２５　出隅ファシア　Ｔ－</v>
      </c>
    </row>
    <row r="1948" spans="1:5" ht="12.75" customHeight="1" x14ac:dyDescent="0.15">
      <c r="A1948" s="206" t="s">
        <v>4991</v>
      </c>
      <c r="B1948" s="207" t="s">
        <v>4992</v>
      </c>
      <c r="C1948" s="206" t="s">
        <v>0</v>
      </c>
      <c r="D1948" s="206" t="s">
        <v>680</v>
      </c>
      <c r="E1948" s="205" t="str">
        <f t="shared" si="30"/>
        <v>フラッシュエッジ２５　出隅</v>
      </c>
    </row>
    <row r="1949" spans="1:5" ht="12.75" customHeight="1" x14ac:dyDescent="0.15">
      <c r="A1949" s="206" t="s">
        <v>4993</v>
      </c>
      <c r="B1949" s="207" t="s">
        <v>4994</v>
      </c>
      <c r="C1949" s="206" t="s">
        <v>0</v>
      </c>
      <c r="D1949" s="206" t="s">
        <v>680</v>
      </c>
      <c r="E1949" s="205" t="str">
        <f t="shared" si="30"/>
        <v>フラッシュエッジ２５　出隅　Ｔ－</v>
      </c>
    </row>
    <row r="1950" spans="1:5" ht="12.75" customHeight="1" x14ac:dyDescent="0.15">
      <c r="A1950" s="206" t="s">
        <v>4995</v>
      </c>
      <c r="B1950" s="206" t="s">
        <v>4996</v>
      </c>
      <c r="C1950" s="206" t="s">
        <v>0</v>
      </c>
      <c r="D1950" s="206" t="s">
        <v>766</v>
      </c>
      <c r="E1950" s="205" t="str">
        <f t="shared" si="30"/>
        <v>フラッシュエッジ２５　入隅キャント</v>
      </c>
    </row>
    <row r="1951" spans="1:5" ht="12.75" customHeight="1" x14ac:dyDescent="0.15">
      <c r="A1951" s="206" t="s">
        <v>4997</v>
      </c>
      <c r="B1951" s="207" t="s">
        <v>4998</v>
      </c>
      <c r="C1951" s="206" t="s">
        <v>0</v>
      </c>
      <c r="D1951" s="206" t="s">
        <v>766</v>
      </c>
      <c r="E1951" s="205" t="str">
        <f t="shared" si="30"/>
        <v>フラッシュエッジ２５　入隅ファシア</v>
      </c>
    </row>
    <row r="1952" spans="1:5" ht="12.75" customHeight="1" x14ac:dyDescent="0.15">
      <c r="A1952" s="206" t="s">
        <v>4999</v>
      </c>
      <c r="B1952" s="207" t="s">
        <v>5000</v>
      </c>
      <c r="C1952" s="206" t="s">
        <v>0</v>
      </c>
      <c r="D1952" s="206" t="s">
        <v>766</v>
      </c>
      <c r="E1952" s="205" t="str">
        <f t="shared" si="30"/>
        <v>フラッシュエッジ２５　入隅ファシア　Ｔ－</v>
      </c>
    </row>
    <row r="1953" spans="1:5" ht="12.75" customHeight="1" x14ac:dyDescent="0.15">
      <c r="A1953" s="206" t="s">
        <v>5001</v>
      </c>
      <c r="B1953" s="207" t="s">
        <v>5002</v>
      </c>
      <c r="C1953" s="206" t="s">
        <v>0</v>
      </c>
      <c r="D1953" s="206" t="s">
        <v>680</v>
      </c>
      <c r="E1953" s="205" t="str">
        <f t="shared" si="30"/>
        <v>フラッシュエッジ２５　入隅</v>
      </c>
    </row>
    <row r="1954" spans="1:5" ht="12.75" customHeight="1" x14ac:dyDescent="0.15">
      <c r="A1954" s="206" t="s">
        <v>5003</v>
      </c>
      <c r="B1954" s="207" t="s">
        <v>5004</v>
      </c>
      <c r="C1954" s="206" t="s">
        <v>0</v>
      </c>
      <c r="D1954" s="206" t="s">
        <v>680</v>
      </c>
      <c r="E1954" s="205" t="str">
        <f t="shared" si="30"/>
        <v>フラッシュエッジ２５　入隅　Ｔ－</v>
      </c>
    </row>
    <row r="1955" spans="1:5" ht="12.75" customHeight="1" x14ac:dyDescent="0.15">
      <c r="A1955" s="206" t="s">
        <v>5005</v>
      </c>
      <c r="B1955" s="206" t="s">
        <v>5006</v>
      </c>
      <c r="C1955" s="206" t="s">
        <v>0</v>
      </c>
      <c r="D1955" s="206" t="s">
        <v>736</v>
      </c>
      <c r="E1955" s="205" t="str">
        <f t="shared" si="30"/>
        <v>フラッシュエッジ２５用板パッキン</v>
      </c>
    </row>
    <row r="1956" spans="1:5" ht="12.75" customHeight="1" x14ac:dyDescent="0.15">
      <c r="A1956" s="206" t="s">
        <v>5007</v>
      </c>
      <c r="B1956" s="207" t="s">
        <v>5008</v>
      </c>
      <c r="C1956" s="207" t="s">
        <v>4946</v>
      </c>
      <c r="D1956" s="206" t="s">
        <v>680</v>
      </c>
      <c r="E1956" s="205" t="str">
        <f t="shared" si="30"/>
        <v>フラッシュエッジ７０Ａ</v>
      </c>
    </row>
    <row r="1957" spans="1:5" ht="12.75" customHeight="1" x14ac:dyDescent="0.15">
      <c r="A1957" s="206" t="s">
        <v>5009</v>
      </c>
      <c r="B1957" s="207" t="s">
        <v>5010</v>
      </c>
      <c r="C1957" s="206" t="s">
        <v>829</v>
      </c>
      <c r="D1957" s="206" t="s">
        <v>751</v>
      </c>
      <c r="E1957" s="205" t="str">
        <f t="shared" si="30"/>
        <v>フラッシュエッジ７０Ａ　キャント</v>
      </c>
    </row>
    <row r="1958" spans="1:5" ht="12.75" customHeight="1" x14ac:dyDescent="0.15">
      <c r="A1958" s="206" t="s">
        <v>5011</v>
      </c>
      <c r="B1958" s="207" t="s">
        <v>5012</v>
      </c>
      <c r="C1958" s="206" t="s">
        <v>750</v>
      </c>
      <c r="D1958" s="206" t="s">
        <v>751</v>
      </c>
      <c r="E1958" s="205" t="str">
        <f t="shared" si="30"/>
        <v>フラッシュエッジ７０Ａ　ファシア</v>
      </c>
    </row>
    <row r="1959" spans="1:5" ht="12.75" customHeight="1" x14ac:dyDescent="0.15">
      <c r="A1959" s="206" t="s">
        <v>5013</v>
      </c>
      <c r="B1959" s="207" t="s">
        <v>5014</v>
      </c>
      <c r="C1959" s="207" t="s">
        <v>791</v>
      </c>
      <c r="D1959" s="206" t="s">
        <v>736</v>
      </c>
      <c r="E1959" s="205" t="str">
        <f t="shared" si="30"/>
        <v>フラッシュエッジ７０Ａ　Ｊ板　Ｔ－３</v>
      </c>
    </row>
    <row r="1960" spans="1:5" ht="12.75" customHeight="1" x14ac:dyDescent="0.15">
      <c r="A1960" s="206" t="s">
        <v>5015</v>
      </c>
      <c r="B1960" s="207" t="s">
        <v>5016</v>
      </c>
      <c r="C1960" s="207" t="s">
        <v>4946</v>
      </c>
      <c r="D1960" s="206" t="s">
        <v>680</v>
      </c>
      <c r="E1960" s="205" t="str">
        <f t="shared" si="30"/>
        <v>フラッシュエッジ７０Ａ　Ｔ－３</v>
      </c>
    </row>
    <row r="1961" spans="1:5" ht="12.75" customHeight="1" x14ac:dyDescent="0.15">
      <c r="A1961" s="206" t="s">
        <v>5017</v>
      </c>
      <c r="B1961" s="207" t="s">
        <v>5018</v>
      </c>
      <c r="C1961" s="207" t="s">
        <v>851</v>
      </c>
      <c r="D1961" s="206" t="s">
        <v>736</v>
      </c>
      <c r="E1961" s="205" t="str">
        <f t="shared" si="30"/>
        <v>フラッシュエッジ７０Ａ　Ｊ板</v>
      </c>
    </row>
    <row r="1962" spans="1:5" ht="12.75" customHeight="1" x14ac:dyDescent="0.15">
      <c r="A1962" s="206" t="s">
        <v>5019</v>
      </c>
      <c r="B1962" s="207" t="s">
        <v>5020</v>
      </c>
      <c r="C1962" s="206" t="s">
        <v>750</v>
      </c>
      <c r="D1962" s="206" t="s">
        <v>751</v>
      </c>
      <c r="E1962" s="205" t="str">
        <f t="shared" si="30"/>
        <v>フラッシュエッジ７０Ａ　ファシア　Ｔ－３</v>
      </c>
    </row>
    <row r="1963" spans="1:5" ht="12.75" customHeight="1" x14ac:dyDescent="0.15">
      <c r="A1963" s="206" t="s">
        <v>5021</v>
      </c>
      <c r="B1963" s="207" t="s">
        <v>5022</v>
      </c>
      <c r="C1963" s="207" t="s">
        <v>5023</v>
      </c>
      <c r="D1963" s="206" t="s">
        <v>680</v>
      </c>
      <c r="E1963" s="205" t="str">
        <f t="shared" si="30"/>
        <v>フラッシュエッジ７０Ａ　出隅</v>
      </c>
    </row>
    <row r="1964" spans="1:5" ht="12.75" customHeight="1" x14ac:dyDescent="0.15">
      <c r="A1964" s="206" t="s">
        <v>5024</v>
      </c>
      <c r="B1964" s="207" t="s">
        <v>5025</v>
      </c>
      <c r="C1964" s="207" t="s">
        <v>5026</v>
      </c>
      <c r="D1964" s="206" t="s">
        <v>680</v>
      </c>
      <c r="E1964" s="205" t="str">
        <f t="shared" si="30"/>
        <v>フラッシュエッジ７０Ａ　出隅　Ｔ－３</v>
      </c>
    </row>
    <row r="1965" spans="1:5" ht="12.75" customHeight="1" x14ac:dyDescent="0.15">
      <c r="A1965" s="206" t="s">
        <v>5027</v>
      </c>
      <c r="B1965" s="207" t="s">
        <v>5028</v>
      </c>
      <c r="C1965" s="206" t="s">
        <v>4958</v>
      </c>
      <c r="D1965" s="206" t="s">
        <v>766</v>
      </c>
      <c r="E1965" s="205" t="str">
        <f t="shared" si="30"/>
        <v>フラッシュエッジ７０Ａ　出隅　キャント</v>
      </c>
    </row>
    <row r="1966" spans="1:5" ht="12.75" customHeight="1" x14ac:dyDescent="0.15">
      <c r="A1966" s="206" t="s">
        <v>5029</v>
      </c>
      <c r="B1966" s="207" t="s">
        <v>5030</v>
      </c>
      <c r="C1966" s="207" t="s">
        <v>4970</v>
      </c>
      <c r="D1966" s="206" t="s">
        <v>766</v>
      </c>
      <c r="E1966" s="205" t="str">
        <f t="shared" si="30"/>
        <v>フラッシュエッジ７０Ａ　出隅　ファシア</v>
      </c>
    </row>
    <row r="1967" spans="1:5" ht="12.75" customHeight="1" x14ac:dyDescent="0.15">
      <c r="A1967" s="206" t="s">
        <v>5031</v>
      </c>
      <c r="B1967" s="207" t="s">
        <v>5032</v>
      </c>
      <c r="C1967" s="207" t="s">
        <v>4970</v>
      </c>
      <c r="D1967" s="206" t="s">
        <v>766</v>
      </c>
      <c r="E1967" s="205" t="str">
        <f t="shared" si="30"/>
        <v>フラッシュエッジ７０Ａ　出隅　ファシア　Ｔ－３</v>
      </c>
    </row>
    <row r="1968" spans="1:5" ht="12.75" customHeight="1" x14ac:dyDescent="0.15">
      <c r="A1968" s="206" t="s">
        <v>5033</v>
      </c>
      <c r="B1968" s="207" t="s">
        <v>5034</v>
      </c>
      <c r="C1968" s="206" t="s">
        <v>0</v>
      </c>
      <c r="D1968" s="206" t="s">
        <v>766</v>
      </c>
      <c r="E1968" s="205" t="str">
        <f t="shared" si="30"/>
        <v>フラッシュエッジ７０Ａ　小口フタ</v>
      </c>
    </row>
    <row r="1969" spans="1:5" ht="12.75" customHeight="1" x14ac:dyDescent="0.15">
      <c r="A1969" s="206" t="s">
        <v>5035</v>
      </c>
      <c r="B1969" s="207" t="s">
        <v>5036</v>
      </c>
      <c r="C1969" s="206" t="s">
        <v>0</v>
      </c>
      <c r="D1969" s="206" t="s">
        <v>766</v>
      </c>
      <c r="E1969" s="205" t="str">
        <f t="shared" si="30"/>
        <v>フラッシュエッジ７０Ａ　小口フタ　Ｔ－３</v>
      </c>
    </row>
    <row r="1970" spans="1:5" ht="12.75" customHeight="1" x14ac:dyDescent="0.15">
      <c r="A1970" s="206" t="s">
        <v>5037</v>
      </c>
      <c r="B1970" s="207" t="s">
        <v>5038</v>
      </c>
      <c r="C1970" s="207" t="s">
        <v>5026</v>
      </c>
      <c r="D1970" s="206" t="s">
        <v>680</v>
      </c>
      <c r="E1970" s="205" t="str">
        <f t="shared" si="30"/>
        <v>フラッシュエッジ７０Ａ　入隅</v>
      </c>
    </row>
    <row r="1971" spans="1:5" ht="12.75" customHeight="1" x14ac:dyDescent="0.15">
      <c r="A1971" s="206" t="s">
        <v>5039</v>
      </c>
      <c r="B1971" s="207" t="s">
        <v>5040</v>
      </c>
      <c r="C1971" s="207" t="s">
        <v>5026</v>
      </c>
      <c r="D1971" s="206" t="s">
        <v>680</v>
      </c>
      <c r="E1971" s="205" t="str">
        <f t="shared" si="30"/>
        <v>フラッシュエッジ７０Ａ　入隅　Ｔ－３</v>
      </c>
    </row>
    <row r="1972" spans="1:5" ht="12.75" customHeight="1" x14ac:dyDescent="0.15">
      <c r="A1972" s="206" t="s">
        <v>5041</v>
      </c>
      <c r="B1972" s="207" t="s">
        <v>5042</v>
      </c>
      <c r="C1972" s="206" t="s">
        <v>4958</v>
      </c>
      <c r="D1972" s="206" t="s">
        <v>766</v>
      </c>
      <c r="E1972" s="205" t="str">
        <f t="shared" si="30"/>
        <v>フラッシュエッジ７０Ａ　入隅　キャント</v>
      </c>
    </row>
    <row r="1973" spans="1:5" ht="12.75" customHeight="1" x14ac:dyDescent="0.15">
      <c r="A1973" s="206" t="s">
        <v>5043</v>
      </c>
      <c r="B1973" s="207" t="s">
        <v>5044</v>
      </c>
      <c r="C1973" s="207" t="s">
        <v>4970</v>
      </c>
      <c r="D1973" s="206" t="s">
        <v>766</v>
      </c>
      <c r="E1973" s="205" t="str">
        <f t="shared" si="30"/>
        <v>フラッシュエッジ７０Ａ　入隅　ファシア</v>
      </c>
    </row>
    <row r="1974" spans="1:5" ht="12.75" customHeight="1" x14ac:dyDescent="0.15">
      <c r="A1974" s="206" t="s">
        <v>5045</v>
      </c>
      <c r="B1974" s="207" t="s">
        <v>5046</v>
      </c>
      <c r="C1974" s="207" t="s">
        <v>4970</v>
      </c>
      <c r="D1974" s="206" t="s">
        <v>766</v>
      </c>
      <c r="E1974" s="205" t="str">
        <f t="shared" si="30"/>
        <v>フラッシュエッジ７０Ａ　入隅　ファシア　Ｔ－３</v>
      </c>
    </row>
    <row r="1975" spans="1:5" ht="12.75" customHeight="1" x14ac:dyDescent="0.15">
      <c r="A1975" s="206" t="s">
        <v>5047</v>
      </c>
      <c r="B1975" s="207" t="s">
        <v>5048</v>
      </c>
      <c r="C1975" s="207" t="s">
        <v>5049</v>
      </c>
      <c r="D1975" s="206" t="s">
        <v>736</v>
      </c>
      <c r="E1975" s="205" t="str">
        <f t="shared" si="30"/>
        <v>フラッシュガードＡＰ－ＦＧ　ジョイント板</v>
      </c>
    </row>
    <row r="1976" spans="1:5" ht="12.75" customHeight="1" x14ac:dyDescent="0.15">
      <c r="A1976" s="206" t="s">
        <v>5050</v>
      </c>
      <c r="B1976" s="207" t="s">
        <v>5051</v>
      </c>
      <c r="C1976" s="207" t="s">
        <v>5052</v>
      </c>
      <c r="D1976" s="206" t="s">
        <v>751</v>
      </c>
      <c r="E1976" s="205" t="str">
        <f t="shared" si="30"/>
        <v>フラッシュガードＡＰ－ＦＧ</v>
      </c>
    </row>
    <row r="1977" spans="1:5" ht="12.75" customHeight="1" x14ac:dyDescent="0.15">
      <c r="A1977" s="206" t="s">
        <v>5053</v>
      </c>
      <c r="B1977" s="207" t="s">
        <v>5054</v>
      </c>
      <c r="C1977" s="206" t="s">
        <v>765</v>
      </c>
      <c r="D1977" s="206" t="s">
        <v>766</v>
      </c>
      <c r="E1977" s="205" t="str">
        <f t="shared" si="30"/>
        <v>フラッシュガードＡＰ－ＦＧ　出隅</v>
      </c>
    </row>
    <row r="1978" spans="1:5" ht="12.75" customHeight="1" x14ac:dyDescent="0.15">
      <c r="A1978" s="206" t="s">
        <v>5055</v>
      </c>
      <c r="B1978" s="207" t="s">
        <v>5056</v>
      </c>
      <c r="C1978" s="206" t="s">
        <v>0</v>
      </c>
      <c r="D1978" s="206" t="s">
        <v>766</v>
      </c>
      <c r="E1978" s="205" t="str">
        <f t="shared" si="30"/>
        <v>フラッシュガードＡＰ－ＦＧ　小口フタ</v>
      </c>
    </row>
    <row r="1979" spans="1:5" ht="12.75" customHeight="1" x14ac:dyDescent="0.15">
      <c r="A1979" s="206" t="s">
        <v>5057</v>
      </c>
      <c r="B1979" s="207" t="s">
        <v>5058</v>
      </c>
      <c r="C1979" s="206" t="s">
        <v>765</v>
      </c>
      <c r="D1979" s="206" t="s">
        <v>766</v>
      </c>
      <c r="E1979" s="205" t="str">
        <f t="shared" si="30"/>
        <v>フラッシュガードＡＰ－ＦＧ　入隅</v>
      </c>
    </row>
    <row r="1980" spans="1:5" ht="12.75" customHeight="1" x14ac:dyDescent="0.15">
      <c r="A1980" s="206" t="s">
        <v>5059</v>
      </c>
      <c r="B1980" s="207" t="s">
        <v>5060</v>
      </c>
      <c r="C1980" s="206" t="s">
        <v>0</v>
      </c>
      <c r="D1980" s="206" t="s">
        <v>766</v>
      </c>
      <c r="E1980" s="205" t="str">
        <f t="shared" si="30"/>
        <v>フラッシュカバ－１２０　小口フタ</v>
      </c>
    </row>
    <row r="1981" spans="1:5" ht="12.75" customHeight="1" x14ac:dyDescent="0.15">
      <c r="A1981" s="206" t="s">
        <v>5061</v>
      </c>
      <c r="B1981" s="207" t="s">
        <v>5062</v>
      </c>
      <c r="C1981" s="206" t="s">
        <v>0</v>
      </c>
      <c r="D1981" s="206" t="s">
        <v>766</v>
      </c>
      <c r="E1981" s="205" t="str">
        <f t="shared" si="30"/>
        <v>フラッシュカバ－１２０　小口フタ　　Ｔ－</v>
      </c>
    </row>
    <row r="1982" spans="1:5" ht="12.75" customHeight="1" x14ac:dyDescent="0.15">
      <c r="A1982" s="206" t="s">
        <v>5063</v>
      </c>
      <c r="B1982" s="207" t="s">
        <v>5064</v>
      </c>
      <c r="C1982" s="206" t="s">
        <v>829</v>
      </c>
      <c r="D1982" s="206" t="s">
        <v>751</v>
      </c>
      <c r="E1982" s="205" t="str">
        <f t="shared" si="30"/>
        <v>フラッシュカバー１２０</v>
      </c>
    </row>
    <row r="1983" spans="1:5" ht="12.75" customHeight="1" x14ac:dyDescent="0.15">
      <c r="A1983" s="206" t="s">
        <v>5065</v>
      </c>
      <c r="B1983" s="207" t="s">
        <v>5066</v>
      </c>
      <c r="C1983" s="206" t="s">
        <v>2208</v>
      </c>
      <c r="D1983" s="206" t="s">
        <v>736</v>
      </c>
      <c r="E1983" s="205" t="str">
        <f t="shared" si="30"/>
        <v>フラッシュカバー１２０　Ｊ板</v>
      </c>
    </row>
    <row r="1984" spans="1:5" ht="12.75" customHeight="1" x14ac:dyDescent="0.15">
      <c r="A1984" s="206" t="s">
        <v>5067</v>
      </c>
      <c r="B1984" s="207" t="s">
        <v>5068</v>
      </c>
      <c r="C1984" s="206" t="s">
        <v>2208</v>
      </c>
      <c r="D1984" s="206" t="s">
        <v>736</v>
      </c>
      <c r="E1984" s="205" t="str">
        <f t="shared" si="30"/>
        <v>フラッシュカバー１２０　Ｊ板　　Ｔ－３</v>
      </c>
    </row>
    <row r="1985" spans="1:5" ht="12.75" customHeight="1" x14ac:dyDescent="0.15">
      <c r="A1985" s="206" t="s">
        <v>5069</v>
      </c>
      <c r="B1985" s="207" t="s">
        <v>5070</v>
      </c>
      <c r="C1985" s="206" t="s">
        <v>829</v>
      </c>
      <c r="D1985" s="206" t="s">
        <v>751</v>
      </c>
      <c r="E1985" s="205" t="str">
        <f t="shared" si="30"/>
        <v>フラッシュカバー１２０　Ｔ－３</v>
      </c>
    </row>
    <row r="1986" spans="1:5" ht="12.75" customHeight="1" x14ac:dyDescent="0.15">
      <c r="A1986" s="206" t="s">
        <v>5071</v>
      </c>
      <c r="B1986" s="207" t="s">
        <v>5072</v>
      </c>
      <c r="C1986" s="206" t="s">
        <v>834</v>
      </c>
      <c r="D1986" s="206" t="s">
        <v>766</v>
      </c>
      <c r="E1986" s="205" t="str">
        <f t="shared" si="30"/>
        <v>フラッシュカバー１２０　出隅</v>
      </c>
    </row>
    <row r="1987" spans="1:5" ht="12.75" customHeight="1" x14ac:dyDescent="0.15">
      <c r="A1987" s="206" t="s">
        <v>5073</v>
      </c>
      <c r="B1987" s="207" t="s">
        <v>5074</v>
      </c>
      <c r="C1987" s="206" t="s">
        <v>834</v>
      </c>
      <c r="D1987" s="206" t="s">
        <v>766</v>
      </c>
      <c r="E1987" s="205" t="str">
        <f t="shared" ref="E1987:E2050" si="31">DBCS(B1987)</f>
        <v>フラッシュカバー１２０　出隅　Ｔ－３</v>
      </c>
    </row>
    <row r="1988" spans="1:5" ht="12.75" customHeight="1" x14ac:dyDescent="0.15">
      <c r="A1988" s="206" t="s">
        <v>5075</v>
      </c>
      <c r="B1988" s="207" t="s">
        <v>5076</v>
      </c>
      <c r="C1988" s="206" t="s">
        <v>834</v>
      </c>
      <c r="D1988" s="206" t="s">
        <v>766</v>
      </c>
      <c r="E1988" s="205" t="str">
        <f t="shared" si="31"/>
        <v>フラッシュカバー１２０　入隅</v>
      </c>
    </row>
    <row r="1989" spans="1:5" ht="12.75" customHeight="1" x14ac:dyDescent="0.15">
      <c r="A1989" s="206" t="s">
        <v>5077</v>
      </c>
      <c r="B1989" s="207" t="s">
        <v>5078</v>
      </c>
      <c r="C1989" s="206" t="s">
        <v>834</v>
      </c>
      <c r="D1989" s="206" t="s">
        <v>766</v>
      </c>
      <c r="E1989" s="205" t="str">
        <f t="shared" si="31"/>
        <v>フラッシュカバー１２０　入隅　Ｔ－３</v>
      </c>
    </row>
    <row r="1990" spans="1:5" ht="12.75" customHeight="1" x14ac:dyDescent="0.15">
      <c r="A1990" s="206" t="s">
        <v>5079</v>
      </c>
      <c r="B1990" s="207" t="s">
        <v>5080</v>
      </c>
      <c r="C1990" s="206" t="s">
        <v>5081</v>
      </c>
      <c r="D1990" s="206" t="s">
        <v>736</v>
      </c>
      <c r="E1990" s="205" t="str">
        <f t="shared" si="31"/>
        <v>フラッシュカバー２５　ジョイント板　マットシルバー</v>
      </c>
    </row>
    <row r="1991" spans="1:5" ht="12.75" customHeight="1" x14ac:dyDescent="0.15">
      <c r="A1991" s="206" t="s">
        <v>5082</v>
      </c>
      <c r="B1991" s="207" t="s">
        <v>5083</v>
      </c>
      <c r="C1991" s="206" t="s">
        <v>5081</v>
      </c>
      <c r="D1991" s="206" t="s">
        <v>736</v>
      </c>
      <c r="E1991" s="205" t="str">
        <f t="shared" si="31"/>
        <v>フラッシュカバー２５　ジョイント板　マットステンカラー</v>
      </c>
    </row>
    <row r="1992" spans="1:5" ht="12.75" customHeight="1" x14ac:dyDescent="0.15">
      <c r="A1992" s="206" t="s">
        <v>5084</v>
      </c>
      <c r="B1992" s="207" t="s">
        <v>5085</v>
      </c>
      <c r="C1992" s="206" t="s">
        <v>5081</v>
      </c>
      <c r="D1992" s="206" t="s">
        <v>736</v>
      </c>
      <c r="E1992" s="205" t="str">
        <f t="shared" si="31"/>
        <v>フラッシュカバー２５　ジョイント板　艶消しブラック</v>
      </c>
    </row>
    <row r="1993" spans="1:5" ht="12.75" customHeight="1" x14ac:dyDescent="0.15">
      <c r="A1993" s="206" t="s">
        <v>5086</v>
      </c>
      <c r="B1993" s="206" t="s">
        <v>5087</v>
      </c>
      <c r="C1993" s="206" t="s">
        <v>5088</v>
      </c>
      <c r="D1993" s="206" t="s">
        <v>751</v>
      </c>
      <c r="E1993" s="205" t="str">
        <f t="shared" si="31"/>
        <v>フラッシュカバー２５　マットシルバー</v>
      </c>
    </row>
    <row r="1994" spans="1:5" ht="12.75" customHeight="1" x14ac:dyDescent="0.15">
      <c r="A1994" s="206" t="s">
        <v>5089</v>
      </c>
      <c r="B1994" s="206" t="s">
        <v>5090</v>
      </c>
      <c r="C1994" s="206" t="s">
        <v>5088</v>
      </c>
      <c r="D1994" s="206" t="s">
        <v>751</v>
      </c>
      <c r="E1994" s="205" t="str">
        <f t="shared" si="31"/>
        <v>フラッシュカバー２５　マットステンカラー</v>
      </c>
    </row>
    <row r="1995" spans="1:5" ht="12.75" customHeight="1" x14ac:dyDescent="0.15">
      <c r="A1995" s="206" t="s">
        <v>5091</v>
      </c>
      <c r="B1995" s="257" t="s">
        <v>5092</v>
      </c>
      <c r="C1995" s="206" t="s">
        <v>5088</v>
      </c>
      <c r="D1995" s="206" t="s">
        <v>751</v>
      </c>
      <c r="E1995" s="205" t="str">
        <f t="shared" si="31"/>
        <v>フラッシュカバー２５　艶消しブラック</v>
      </c>
    </row>
    <row r="1996" spans="1:5" ht="12.75" customHeight="1" x14ac:dyDescent="0.15">
      <c r="A1996" s="206" t="s">
        <v>5093</v>
      </c>
      <c r="B1996" s="207" t="s">
        <v>5094</v>
      </c>
      <c r="C1996" s="206" t="s">
        <v>5095</v>
      </c>
      <c r="D1996" s="206" t="s">
        <v>766</v>
      </c>
      <c r="E1996" s="205" t="str">
        <f t="shared" si="31"/>
        <v>フラッシュカバー２５　出隅　マットシルバー</v>
      </c>
    </row>
    <row r="1997" spans="1:5" ht="12.75" customHeight="1" x14ac:dyDescent="0.15">
      <c r="A1997" s="206" t="s">
        <v>5096</v>
      </c>
      <c r="B1997" s="207" t="s">
        <v>5097</v>
      </c>
      <c r="C1997" s="206" t="s">
        <v>5095</v>
      </c>
      <c r="D1997" s="206" t="s">
        <v>766</v>
      </c>
      <c r="E1997" s="205" t="str">
        <f t="shared" si="31"/>
        <v>フラッシュカバー２５　出隅　マットステンカラー</v>
      </c>
    </row>
    <row r="1998" spans="1:5" ht="12.75" customHeight="1" x14ac:dyDescent="0.15">
      <c r="A1998" s="206" t="s">
        <v>5098</v>
      </c>
      <c r="B1998" s="207" t="s">
        <v>5099</v>
      </c>
      <c r="C1998" s="206" t="s">
        <v>5095</v>
      </c>
      <c r="D1998" s="206" t="s">
        <v>766</v>
      </c>
      <c r="E1998" s="205" t="str">
        <f t="shared" si="31"/>
        <v>フラッシュカバー２５　出隅　艶消しブラック</v>
      </c>
    </row>
    <row r="1999" spans="1:5" ht="12.75" customHeight="1" x14ac:dyDescent="0.15">
      <c r="A1999" s="206" t="s">
        <v>5100</v>
      </c>
      <c r="B1999" s="207" t="s">
        <v>5101</v>
      </c>
      <c r="C1999" s="206" t="s">
        <v>5095</v>
      </c>
      <c r="D1999" s="206" t="s">
        <v>766</v>
      </c>
      <c r="E1999" s="205" t="str">
        <f t="shared" si="31"/>
        <v>フラッシュカバー２５　入隅　マットシルバー</v>
      </c>
    </row>
    <row r="2000" spans="1:5" ht="12.75" customHeight="1" x14ac:dyDescent="0.15">
      <c r="A2000" s="206" t="s">
        <v>5102</v>
      </c>
      <c r="B2000" s="207" t="s">
        <v>5103</v>
      </c>
      <c r="C2000" s="206" t="s">
        <v>5095</v>
      </c>
      <c r="D2000" s="206" t="s">
        <v>766</v>
      </c>
      <c r="E2000" s="205" t="str">
        <f t="shared" si="31"/>
        <v>フラッシュカバー２５　入隅　マットステンカラー</v>
      </c>
    </row>
    <row r="2001" spans="1:5" ht="12.75" customHeight="1" x14ac:dyDescent="0.15">
      <c r="A2001" s="206" t="s">
        <v>5104</v>
      </c>
      <c r="B2001" s="207" t="s">
        <v>5105</v>
      </c>
      <c r="C2001" s="206" t="s">
        <v>5095</v>
      </c>
      <c r="D2001" s="206" t="s">
        <v>766</v>
      </c>
      <c r="E2001" s="205" t="str">
        <f t="shared" si="31"/>
        <v>フラッシュカバー２５　入隅　艶消しブラック</v>
      </c>
    </row>
    <row r="2002" spans="1:5" ht="12.75" customHeight="1" x14ac:dyDescent="0.15">
      <c r="A2002" s="206" t="s">
        <v>5106</v>
      </c>
      <c r="B2002" s="206" t="s">
        <v>5107</v>
      </c>
      <c r="C2002" s="206" t="s">
        <v>5108</v>
      </c>
      <c r="D2002" s="206" t="s">
        <v>766</v>
      </c>
      <c r="E2002" s="205" t="str">
        <f t="shared" si="31"/>
        <v>フラッシュカバー２５用座金パッキン</v>
      </c>
    </row>
    <row r="2003" spans="1:5" ht="12.75" customHeight="1" x14ac:dyDescent="0.15">
      <c r="A2003" s="206" t="s">
        <v>5109</v>
      </c>
      <c r="B2003" s="206" t="s">
        <v>5110</v>
      </c>
      <c r="C2003" s="206" t="s">
        <v>5111</v>
      </c>
      <c r="D2003" s="206" t="s">
        <v>680</v>
      </c>
      <c r="E2003" s="205" t="str">
        <f t="shared" si="31"/>
        <v>Ｆコート</v>
      </c>
    </row>
    <row r="2004" spans="1:5" ht="12.75" customHeight="1" x14ac:dyDescent="0.15">
      <c r="A2004" s="203" t="s">
        <v>5112</v>
      </c>
      <c r="B2004" s="203" t="s">
        <v>5113</v>
      </c>
      <c r="C2004" s="203" t="s">
        <v>5111</v>
      </c>
      <c r="D2004" s="203" t="s">
        <v>680</v>
      </c>
      <c r="E2004" s="205" t="str">
        <f t="shared" si="31"/>
        <v>Ｆコート　マイルド</v>
      </c>
    </row>
    <row r="2005" spans="1:5" ht="12.75" customHeight="1" x14ac:dyDescent="0.15">
      <c r="A2005" s="203" t="s">
        <v>5114</v>
      </c>
      <c r="B2005" s="203" t="s">
        <v>5115</v>
      </c>
      <c r="C2005" s="203" t="s">
        <v>5116</v>
      </c>
      <c r="D2005" s="203" t="s">
        <v>633</v>
      </c>
      <c r="E2005" s="205" t="str">
        <f t="shared" si="31"/>
        <v>Ｆコート　マイルド硬化剤</v>
      </c>
    </row>
    <row r="2006" spans="1:5" ht="12.75" customHeight="1" x14ac:dyDescent="0.15">
      <c r="A2006" s="203" t="s">
        <v>5117</v>
      </c>
      <c r="B2006" s="203" t="s">
        <v>5118</v>
      </c>
      <c r="C2006" s="203" t="s">
        <v>5119</v>
      </c>
      <c r="D2006" s="203" t="s">
        <v>633</v>
      </c>
      <c r="E2006" s="205" t="str">
        <f t="shared" si="31"/>
        <v>Ｆコート　マイルド主剤</v>
      </c>
    </row>
    <row r="2007" spans="1:5" ht="12.75" customHeight="1" x14ac:dyDescent="0.15">
      <c r="A2007" s="203" t="s">
        <v>5120</v>
      </c>
      <c r="B2007" s="203" t="s">
        <v>5121</v>
      </c>
      <c r="C2007" s="203" t="s">
        <v>5116</v>
      </c>
      <c r="D2007" s="203" t="s">
        <v>633</v>
      </c>
      <c r="E2007" s="205" t="str">
        <f t="shared" si="31"/>
        <v>Ｆコート硬化剤</v>
      </c>
    </row>
    <row r="2008" spans="1:5" ht="12.75" customHeight="1" x14ac:dyDescent="0.15">
      <c r="A2008" s="203" t="s">
        <v>5122</v>
      </c>
      <c r="B2008" s="203" t="s">
        <v>5123</v>
      </c>
      <c r="C2008" s="203" t="s">
        <v>5119</v>
      </c>
      <c r="D2008" s="203" t="s">
        <v>633</v>
      </c>
      <c r="E2008" s="205" t="str">
        <f t="shared" si="31"/>
        <v>Ｆコート主剤</v>
      </c>
    </row>
    <row r="2009" spans="1:5" ht="12.75" customHeight="1" x14ac:dyDescent="0.15">
      <c r="A2009" s="203" t="s">
        <v>5124</v>
      </c>
      <c r="B2009" s="203" t="s">
        <v>5125</v>
      </c>
      <c r="C2009" s="203" t="s">
        <v>0</v>
      </c>
      <c r="D2009" s="203" t="s">
        <v>751</v>
      </c>
      <c r="E2009" s="205" t="str">
        <f t="shared" si="31"/>
        <v>Ｆ－サイド捨水切ＳＬ３５</v>
      </c>
    </row>
    <row r="2010" spans="1:5" ht="12.75" customHeight="1" x14ac:dyDescent="0.15">
      <c r="A2010" s="203" t="s">
        <v>5126</v>
      </c>
      <c r="B2010" s="203" t="s">
        <v>5127</v>
      </c>
      <c r="C2010" s="203" t="s">
        <v>0</v>
      </c>
      <c r="D2010" s="203" t="s">
        <v>751</v>
      </c>
      <c r="E2010" s="205" t="str">
        <f t="shared" si="31"/>
        <v>Ｆ－サイド捨水切ＳＬ４０</v>
      </c>
    </row>
    <row r="2011" spans="1:5" ht="12.75" customHeight="1" x14ac:dyDescent="0.15">
      <c r="A2011" s="203" t="s">
        <v>5128</v>
      </c>
      <c r="B2011" s="203" t="s">
        <v>5129</v>
      </c>
      <c r="C2011" s="203" t="s">
        <v>0</v>
      </c>
      <c r="D2011" s="203" t="s">
        <v>751</v>
      </c>
      <c r="E2011" s="205" t="str">
        <f t="shared" si="31"/>
        <v>Ｆ－サイド捨水切ＳＬ４６</v>
      </c>
    </row>
    <row r="2012" spans="1:5" ht="12.75" customHeight="1" x14ac:dyDescent="0.15">
      <c r="A2012" s="203" t="s">
        <v>5130</v>
      </c>
      <c r="B2012" s="203" t="s">
        <v>5131</v>
      </c>
      <c r="C2012" s="203" t="s">
        <v>0</v>
      </c>
      <c r="D2012" s="203" t="s">
        <v>751</v>
      </c>
      <c r="E2012" s="205" t="str">
        <f t="shared" si="31"/>
        <v>Ｆ－サイド捨水切ＳＬ５０</v>
      </c>
    </row>
    <row r="2013" spans="1:5" ht="12.75" customHeight="1" x14ac:dyDescent="0.15">
      <c r="A2013" s="203" t="s">
        <v>5132</v>
      </c>
      <c r="B2013" s="203" t="s">
        <v>5133</v>
      </c>
      <c r="C2013" s="203" t="s">
        <v>5134</v>
      </c>
      <c r="D2013" s="203" t="s">
        <v>751</v>
      </c>
      <c r="E2013" s="205" t="str">
        <f t="shared" si="31"/>
        <v>Ｆシート　</v>
      </c>
    </row>
    <row r="2014" spans="1:5" ht="12.75" customHeight="1" x14ac:dyDescent="0.15">
      <c r="A2014" s="203" t="s">
        <v>5135</v>
      </c>
      <c r="B2014" s="203" t="s">
        <v>5136</v>
      </c>
      <c r="C2014" s="203" t="s">
        <v>5134</v>
      </c>
      <c r="D2014" s="203" t="s">
        <v>751</v>
      </c>
      <c r="E2014" s="205" t="str">
        <f t="shared" si="31"/>
        <v>Ｆシート（ヨネキン販売価格）</v>
      </c>
    </row>
    <row r="2015" spans="1:5" ht="12.75" customHeight="1" x14ac:dyDescent="0.15">
      <c r="A2015" s="203" t="s">
        <v>5137</v>
      </c>
      <c r="B2015" s="203" t="s">
        <v>5138</v>
      </c>
      <c r="C2015" s="203" t="s">
        <v>0</v>
      </c>
      <c r="D2015" s="203" t="s">
        <v>640</v>
      </c>
      <c r="E2015" s="205" t="str">
        <f t="shared" si="31"/>
        <v>Ｆシート３０　</v>
      </c>
    </row>
    <row r="2016" spans="1:5" ht="12.75" customHeight="1" x14ac:dyDescent="0.15">
      <c r="A2016" s="203" t="s">
        <v>5139</v>
      </c>
      <c r="B2016" s="203" t="s">
        <v>5140</v>
      </c>
      <c r="C2016" s="203" t="s">
        <v>0</v>
      </c>
      <c r="D2016" s="203" t="s">
        <v>640</v>
      </c>
      <c r="E2016" s="205" t="str">
        <f t="shared" si="31"/>
        <v>Ｆシート３０（ヨネキン販売価格）</v>
      </c>
    </row>
    <row r="2017" spans="1:5" ht="12.75" customHeight="1" x14ac:dyDescent="0.15">
      <c r="A2017" s="206" t="s">
        <v>5141</v>
      </c>
      <c r="B2017" s="206" t="s">
        <v>5142</v>
      </c>
      <c r="C2017" s="206" t="s">
        <v>5143</v>
      </c>
      <c r="D2017" s="206" t="s">
        <v>640</v>
      </c>
      <c r="E2017" s="205" t="str">
        <f t="shared" si="31"/>
        <v>Ｆタディスセルフアーマー</v>
      </c>
    </row>
    <row r="2018" spans="1:5" ht="12.75" customHeight="1" x14ac:dyDescent="0.15">
      <c r="A2018" s="206" t="s">
        <v>5144</v>
      </c>
      <c r="B2018" s="207" t="s">
        <v>5145</v>
      </c>
      <c r="C2018" s="207" t="s">
        <v>856</v>
      </c>
      <c r="D2018" s="206" t="s">
        <v>680</v>
      </c>
      <c r="E2018" s="205" t="str">
        <f t="shared" si="31"/>
        <v>フラッシュトップ６０</v>
      </c>
    </row>
    <row r="2019" spans="1:5" ht="12.75" customHeight="1" x14ac:dyDescent="0.15">
      <c r="A2019" s="206" t="s">
        <v>5146</v>
      </c>
      <c r="B2019" s="207" t="s">
        <v>5147</v>
      </c>
      <c r="C2019" s="207" t="s">
        <v>856</v>
      </c>
      <c r="D2019" s="206" t="s">
        <v>680</v>
      </c>
      <c r="E2019" s="205" t="str">
        <f t="shared" si="31"/>
        <v>フラッシュトップ６０　Ｔ－３</v>
      </c>
    </row>
    <row r="2020" spans="1:5" ht="12.75" customHeight="1" x14ac:dyDescent="0.15">
      <c r="A2020" s="206" t="s">
        <v>5148</v>
      </c>
      <c r="B2020" s="207" t="s">
        <v>5149</v>
      </c>
      <c r="C2020" s="206" t="s">
        <v>750</v>
      </c>
      <c r="D2020" s="206" t="s">
        <v>751</v>
      </c>
      <c r="E2020" s="205" t="str">
        <f t="shared" si="31"/>
        <v>フラッシュトップ６０　本体のみ</v>
      </c>
    </row>
    <row r="2021" spans="1:5" ht="12.75" customHeight="1" x14ac:dyDescent="0.15">
      <c r="A2021" s="206" t="s">
        <v>5150</v>
      </c>
      <c r="B2021" s="207" t="s">
        <v>5151</v>
      </c>
      <c r="C2021" s="207" t="s">
        <v>851</v>
      </c>
      <c r="D2021" s="206" t="s">
        <v>736</v>
      </c>
      <c r="E2021" s="205" t="str">
        <f t="shared" si="31"/>
        <v>フラッシュトップ６０　Ｊ板</v>
      </c>
    </row>
    <row r="2022" spans="1:5" ht="12.75" customHeight="1" x14ac:dyDescent="0.15">
      <c r="A2022" s="206" t="s">
        <v>5152</v>
      </c>
      <c r="B2022" s="207" t="s">
        <v>5153</v>
      </c>
      <c r="C2022" s="207" t="s">
        <v>851</v>
      </c>
      <c r="D2022" s="206" t="s">
        <v>736</v>
      </c>
      <c r="E2022" s="205" t="str">
        <f t="shared" si="31"/>
        <v>フラッシュトップ６０　Ｊ板　Ｔ－３</v>
      </c>
    </row>
    <row r="2023" spans="1:5" ht="12.75" customHeight="1" x14ac:dyDescent="0.15">
      <c r="A2023" s="206" t="s">
        <v>5154</v>
      </c>
      <c r="B2023" s="207" t="s">
        <v>5155</v>
      </c>
      <c r="C2023" s="206" t="s">
        <v>829</v>
      </c>
      <c r="D2023" s="206" t="s">
        <v>751</v>
      </c>
      <c r="E2023" s="205" t="str">
        <f t="shared" si="31"/>
        <v>フラッシュトップ６０　トップアングルのみ</v>
      </c>
    </row>
    <row r="2024" spans="1:5" ht="12.75" customHeight="1" x14ac:dyDescent="0.15">
      <c r="A2024" s="206" t="s">
        <v>5156</v>
      </c>
      <c r="B2024" s="207" t="s">
        <v>5157</v>
      </c>
      <c r="C2024" s="206" t="s">
        <v>765</v>
      </c>
      <c r="D2024" s="206" t="s">
        <v>766</v>
      </c>
      <c r="E2024" s="205" t="str">
        <f t="shared" si="31"/>
        <v>フラッシュトップ６０　出隅</v>
      </c>
    </row>
    <row r="2025" spans="1:5" ht="12.75" customHeight="1" x14ac:dyDescent="0.15">
      <c r="A2025" s="206" t="s">
        <v>5158</v>
      </c>
      <c r="B2025" s="207" t="s">
        <v>5159</v>
      </c>
      <c r="C2025" s="206" t="s">
        <v>765</v>
      </c>
      <c r="D2025" s="206" t="s">
        <v>766</v>
      </c>
      <c r="E2025" s="205" t="str">
        <f t="shared" si="31"/>
        <v>フラッシュトップ６０　出隅　Ｔ－３</v>
      </c>
    </row>
    <row r="2026" spans="1:5" ht="12.75" customHeight="1" x14ac:dyDescent="0.15">
      <c r="A2026" s="206" t="s">
        <v>5160</v>
      </c>
      <c r="B2026" s="207" t="s">
        <v>5161</v>
      </c>
      <c r="C2026" s="206" t="s">
        <v>0</v>
      </c>
      <c r="D2026" s="206" t="s">
        <v>766</v>
      </c>
      <c r="E2026" s="205" t="str">
        <f t="shared" si="31"/>
        <v>フラッシュトップ６０　小口フタ</v>
      </c>
    </row>
    <row r="2027" spans="1:5" ht="12.75" customHeight="1" x14ac:dyDescent="0.15">
      <c r="A2027" s="206" t="s">
        <v>5162</v>
      </c>
      <c r="B2027" s="207" t="s">
        <v>5163</v>
      </c>
      <c r="C2027" s="206" t="s">
        <v>0</v>
      </c>
      <c r="D2027" s="206" t="s">
        <v>766</v>
      </c>
      <c r="E2027" s="205" t="str">
        <f t="shared" si="31"/>
        <v>フラッシュトップ６０　小口フタ　Ｔ－３</v>
      </c>
    </row>
    <row r="2028" spans="1:5" ht="12.75" customHeight="1" x14ac:dyDescent="0.15">
      <c r="A2028" s="206" t="s">
        <v>5164</v>
      </c>
      <c r="B2028" s="207" t="s">
        <v>5165</v>
      </c>
      <c r="C2028" s="206" t="s">
        <v>765</v>
      </c>
      <c r="D2028" s="206" t="s">
        <v>766</v>
      </c>
      <c r="E2028" s="205" t="str">
        <f t="shared" si="31"/>
        <v>フラッシュトップ６０　入隅</v>
      </c>
    </row>
    <row r="2029" spans="1:5" ht="12.75" customHeight="1" x14ac:dyDescent="0.15">
      <c r="A2029" s="206" t="s">
        <v>5166</v>
      </c>
      <c r="B2029" s="207" t="s">
        <v>5167</v>
      </c>
      <c r="C2029" s="206" t="s">
        <v>765</v>
      </c>
      <c r="D2029" s="206" t="s">
        <v>766</v>
      </c>
      <c r="E2029" s="205" t="str">
        <f t="shared" si="31"/>
        <v>フラッシュトップ６０　入隅　Ｔ－３</v>
      </c>
    </row>
    <row r="2030" spans="1:5" ht="12.75" customHeight="1" x14ac:dyDescent="0.15">
      <c r="A2030" s="206" t="s">
        <v>5168</v>
      </c>
      <c r="B2030" s="207" t="s">
        <v>5169</v>
      </c>
      <c r="C2030" s="206" t="s">
        <v>750</v>
      </c>
      <c r="D2030" s="206" t="s">
        <v>751</v>
      </c>
      <c r="E2030" s="205" t="str">
        <f t="shared" si="31"/>
        <v>フラッシュトップ６０　本体のみ　Ｔ－３　２ｍ</v>
      </c>
    </row>
    <row r="2031" spans="1:5" ht="12.75" customHeight="1" x14ac:dyDescent="0.15">
      <c r="A2031" s="206" t="s">
        <v>5170</v>
      </c>
      <c r="B2031" s="206" t="s">
        <v>5171</v>
      </c>
      <c r="C2031" s="206" t="s">
        <v>829</v>
      </c>
      <c r="D2031" s="206" t="s">
        <v>751</v>
      </c>
      <c r="E2031" s="205" t="str">
        <f t="shared" si="31"/>
        <v>フラッシュライン</v>
      </c>
    </row>
    <row r="2032" spans="1:5" ht="12.75" customHeight="1" x14ac:dyDescent="0.15">
      <c r="A2032" s="206" t="s">
        <v>5172</v>
      </c>
      <c r="B2032" s="207" t="s">
        <v>5173</v>
      </c>
      <c r="C2032" s="206" t="s">
        <v>765</v>
      </c>
      <c r="D2032" s="206" t="s">
        <v>766</v>
      </c>
      <c r="E2032" s="205" t="str">
        <f t="shared" si="31"/>
        <v>フラッシュライン　出隅</v>
      </c>
    </row>
    <row r="2033" spans="1:5" ht="12.75" customHeight="1" x14ac:dyDescent="0.15">
      <c r="A2033" s="206" t="s">
        <v>5174</v>
      </c>
      <c r="B2033" s="207" t="s">
        <v>5175</v>
      </c>
      <c r="C2033" s="206" t="s">
        <v>765</v>
      </c>
      <c r="D2033" s="206" t="s">
        <v>766</v>
      </c>
      <c r="E2033" s="205" t="str">
        <f t="shared" si="31"/>
        <v>フラッシュライン　入隅</v>
      </c>
    </row>
    <row r="2034" spans="1:5" ht="12.75" customHeight="1" x14ac:dyDescent="0.15">
      <c r="A2034" s="203" t="s">
        <v>5176</v>
      </c>
      <c r="B2034" s="203" t="s">
        <v>5177</v>
      </c>
      <c r="C2034" s="203" t="s">
        <v>0</v>
      </c>
      <c r="D2034" s="203" t="s">
        <v>751</v>
      </c>
      <c r="E2034" s="205" t="str">
        <f t="shared" si="31"/>
        <v>Ｆ－境界水切　</v>
      </c>
    </row>
    <row r="2035" spans="1:5" ht="12.75" customHeight="1" x14ac:dyDescent="0.15">
      <c r="A2035" s="203" t="s">
        <v>5178</v>
      </c>
      <c r="B2035" s="203" t="s">
        <v>5179</v>
      </c>
      <c r="C2035" s="203" t="s">
        <v>0</v>
      </c>
      <c r="D2035" s="203" t="s">
        <v>751</v>
      </c>
      <c r="E2035" s="205" t="str">
        <f t="shared" si="31"/>
        <v>Ｆ－軒先化粧水切ＳＬ３５</v>
      </c>
    </row>
    <row r="2036" spans="1:5" ht="12.75" customHeight="1" x14ac:dyDescent="0.15">
      <c r="A2036" s="203" t="s">
        <v>5180</v>
      </c>
      <c r="B2036" s="203" t="s">
        <v>5181</v>
      </c>
      <c r="C2036" s="203" t="s">
        <v>0</v>
      </c>
      <c r="D2036" s="203" t="s">
        <v>751</v>
      </c>
      <c r="E2036" s="205" t="str">
        <f t="shared" si="31"/>
        <v>Ｆ－軒先化粧水切ＳＬ４０</v>
      </c>
    </row>
    <row r="2037" spans="1:5" ht="12.75" customHeight="1" x14ac:dyDescent="0.15">
      <c r="A2037" s="203" t="s">
        <v>5182</v>
      </c>
      <c r="B2037" s="203" t="s">
        <v>5183</v>
      </c>
      <c r="C2037" s="203" t="s">
        <v>0</v>
      </c>
      <c r="D2037" s="203" t="s">
        <v>751</v>
      </c>
      <c r="E2037" s="205" t="str">
        <f t="shared" si="31"/>
        <v>Ｆ－軒先化粧水切ＳＬ４６</v>
      </c>
    </row>
    <row r="2038" spans="1:5" ht="12.75" customHeight="1" x14ac:dyDescent="0.15">
      <c r="A2038" s="203" t="s">
        <v>5184</v>
      </c>
      <c r="B2038" s="203" t="s">
        <v>5185</v>
      </c>
      <c r="C2038" s="203" t="s">
        <v>0</v>
      </c>
      <c r="D2038" s="203" t="s">
        <v>751</v>
      </c>
      <c r="E2038" s="205" t="str">
        <f t="shared" si="31"/>
        <v>Ｆ－軒先化粧水切ＳＬ５０</v>
      </c>
    </row>
    <row r="2039" spans="1:5" ht="12.75" customHeight="1" x14ac:dyDescent="0.15">
      <c r="A2039" s="203" t="s">
        <v>5186</v>
      </c>
      <c r="B2039" s="203" t="s">
        <v>5187</v>
      </c>
      <c r="C2039" s="203" t="s">
        <v>0</v>
      </c>
      <c r="D2039" s="203" t="s">
        <v>751</v>
      </c>
      <c r="E2039" s="205" t="str">
        <f t="shared" si="31"/>
        <v>Ｆ－軒先水切カバーＳＬ右３５</v>
      </c>
    </row>
    <row r="2040" spans="1:5" ht="12.75" customHeight="1" x14ac:dyDescent="0.15">
      <c r="A2040" s="203" t="s">
        <v>5188</v>
      </c>
      <c r="B2040" s="203" t="s">
        <v>5189</v>
      </c>
      <c r="C2040" s="203" t="s">
        <v>0</v>
      </c>
      <c r="D2040" s="203" t="s">
        <v>751</v>
      </c>
      <c r="E2040" s="205" t="str">
        <f t="shared" si="31"/>
        <v>Ｆ－軒先水切カバーＳＬ右４０</v>
      </c>
    </row>
    <row r="2041" spans="1:5" ht="12.75" customHeight="1" x14ac:dyDescent="0.15">
      <c r="A2041" s="203" t="s">
        <v>5190</v>
      </c>
      <c r="B2041" s="203" t="s">
        <v>5191</v>
      </c>
      <c r="C2041" s="203" t="s">
        <v>0</v>
      </c>
      <c r="D2041" s="203" t="s">
        <v>751</v>
      </c>
      <c r="E2041" s="205" t="str">
        <f t="shared" si="31"/>
        <v>Ｆ－軒先水切カバーＳＬ右４６</v>
      </c>
    </row>
    <row r="2042" spans="1:5" ht="12.75" customHeight="1" x14ac:dyDescent="0.15">
      <c r="A2042" s="203" t="s">
        <v>5192</v>
      </c>
      <c r="B2042" s="203" t="s">
        <v>5193</v>
      </c>
      <c r="C2042" s="203" t="s">
        <v>0</v>
      </c>
      <c r="D2042" s="203" t="s">
        <v>751</v>
      </c>
      <c r="E2042" s="205" t="str">
        <f t="shared" si="31"/>
        <v>Ｆ－軒先水切カバーＳＬ右５０</v>
      </c>
    </row>
    <row r="2043" spans="1:5" ht="12.75" customHeight="1" x14ac:dyDescent="0.15">
      <c r="A2043" s="203" t="s">
        <v>5194</v>
      </c>
      <c r="B2043" s="203" t="s">
        <v>5195</v>
      </c>
      <c r="C2043" s="203" t="s">
        <v>0</v>
      </c>
      <c r="D2043" s="203" t="s">
        <v>751</v>
      </c>
      <c r="E2043" s="205" t="str">
        <f t="shared" si="31"/>
        <v>Ｆ－軒先水切カバーＳＬ左３５</v>
      </c>
    </row>
    <row r="2044" spans="1:5" ht="12.75" customHeight="1" x14ac:dyDescent="0.15">
      <c r="A2044" s="203" t="s">
        <v>5196</v>
      </c>
      <c r="B2044" s="203" t="s">
        <v>5197</v>
      </c>
      <c r="C2044" s="203" t="s">
        <v>0</v>
      </c>
      <c r="D2044" s="203" t="s">
        <v>751</v>
      </c>
      <c r="E2044" s="205" t="str">
        <f t="shared" si="31"/>
        <v>Ｆ－軒先水切カバーＳＬ左４０</v>
      </c>
    </row>
    <row r="2045" spans="1:5" ht="12.75" customHeight="1" x14ac:dyDescent="0.15">
      <c r="A2045" s="203" t="s">
        <v>5198</v>
      </c>
      <c r="B2045" s="203" t="s">
        <v>5199</v>
      </c>
      <c r="C2045" s="203" t="s">
        <v>0</v>
      </c>
      <c r="D2045" s="203" t="s">
        <v>751</v>
      </c>
      <c r="E2045" s="205" t="str">
        <f t="shared" si="31"/>
        <v>Ｆ－軒先水切カバーＳＬ左４６</v>
      </c>
    </row>
    <row r="2046" spans="1:5" ht="12.75" customHeight="1" x14ac:dyDescent="0.15">
      <c r="A2046" s="203" t="s">
        <v>5200</v>
      </c>
      <c r="B2046" s="203" t="s">
        <v>5201</v>
      </c>
      <c r="C2046" s="203" t="s">
        <v>0</v>
      </c>
      <c r="D2046" s="203" t="s">
        <v>751</v>
      </c>
      <c r="E2046" s="205" t="str">
        <f t="shared" si="31"/>
        <v>Ｆ－軒先水切カバーＳＬ左５０</v>
      </c>
    </row>
    <row r="2047" spans="1:5" ht="12.75" customHeight="1" x14ac:dyDescent="0.15">
      <c r="A2047" s="203" t="s">
        <v>5202</v>
      </c>
      <c r="B2047" s="203" t="s">
        <v>5203</v>
      </c>
      <c r="C2047" s="203" t="s">
        <v>0</v>
      </c>
      <c r="D2047" s="203" t="s">
        <v>751</v>
      </c>
      <c r="E2047" s="205" t="str">
        <f t="shared" si="31"/>
        <v>Ｆ－軒先水切下地右</v>
      </c>
    </row>
    <row r="2048" spans="1:5" ht="12.75" customHeight="1" x14ac:dyDescent="0.15">
      <c r="A2048" s="203" t="s">
        <v>5204</v>
      </c>
      <c r="B2048" s="203" t="s">
        <v>5205</v>
      </c>
      <c r="C2048" s="203" t="s">
        <v>0</v>
      </c>
      <c r="D2048" s="203" t="s">
        <v>751</v>
      </c>
      <c r="E2048" s="205" t="str">
        <f t="shared" si="31"/>
        <v>Ｆ－軒先水切下地左</v>
      </c>
    </row>
    <row r="2049" spans="1:5" ht="12.75" customHeight="1" x14ac:dyDescent="0.15">
      <c r="A2049" s="203" t="s">
        <v>5206</v>
      </c>
      <c r="B2049" s="203" t="s">
        <v>5207</v>
      </c>
      <c r="C2049" s="203" t="s">
        <v>0</v>
      </c>
      <c r="D2049" s="203" t="s">
        <v>751</v>
      </c>
      <c r="E2049" s="205" t="str">
        <f t="shared" si="31"/>
        <v>Ｆ－上部水切　ＳＬ３５　</v>
      </c>
    </row>
    <row r="2050" spans="1:5" ht="12.75" customHeight="1" x14ac:dyDescent="0.15">
      <c r="A2050" s="203" t="s">
        <v>5208</v>
      </c>
      <c r="B2050" s="203" t="s">
        <v>5209</v>
      </c>
      <c r="C2050" s="203" t="s">
        <v>0</v>
      </c>
      <c r="D2050" s="203" t="s">
        <v>751</v>
      </c>
      <c r="E2050" s="205" t="str">
        <f t="shared" si="31"/>
        <v>Ｆ－上部水切　ＳＬ４０　</v>
      </c>
    </row>
    <row r="2051" spans="1:5" ht="12.75" customHeight="1" x14ac:dyDescent="0.15">
      <c r="A2051" s="203" t="s">
        <v>5210</v>
      </c>
      <c r="B2051" s="203" t="s">
        <v>5211</v>
      </c>
      <c r="C2051" s="203" t="s">
        <v>0</v>
      </c>
      <c r="D2051" s="203" t="s">
        <v>751</v>
      </c>
      <c r="E2051" s="205" t="str">
        <f t="shared" ref="E2051:E2114" si="32">DBCS(B2051)</f>
        <v>Ｆ－上部水切　ＳＬ４６　</v>
      </c>
    </row>
    <row r="2052" spans="1:5" ht="12.75" customHeight="1" x14ac:dyDescent="0.15">
      <c r="A2052" s="203" t="s">
        <v>5212</v>
      </c>
      <c r="B2052" s="203" t="s">
        <v>5213</v>
      </c>
      <c r="C2052" s="203" t="s">
        <v>0</v>
      </c>
      <c r="D2052" s="203" t="s">
        <v>751</v>
      </c>
      <c r="E2052" s="205" t="str">
        <f t="shared" si="32"/>
        <v>Ｆ－上部水切　ＳＬ５０　</v>
      </c>
    </row>
    <row r="2053" spans="1:5" ht="12.75" customHeight="1" x14ac:dyDescent="0.15">
      <c r="A2053" s="203" t="s">
        <v>5214</v>
      </c>
      <c r="B2053" s="203" t="s">
        <v>5215</v>
      </c>
      <c r="C2053" s="203" t="s">
        <v>0</v>
      </c>
      <c r="D2053" s="203" t="s">
        <v>751</v>
      </c>
      <c r="E2053" s="205" t="str">
        <f t="shared" si="32"/>
        <v>Ｆ－上部水切カバーＳＬ右３５</v>
      </c>
    </row>
    <row r="2054" spans="1:5" ht="12.75" customHeight="1" x14ac:dyDescent="0.15">
      <c r="A2054" s="203" t="s">
        <v>5216</v>
      </c>
      <c r="B2054" s="203" t="s">
        <v>5217</v>
      </c>
      <c r="C2054" s="203" t="s">
        <v>0</v>
      </c>
      <c r="D2054" s="203" t="s">
        <v>751</v>
      </c>
      <c r="E2054" s="205" t="str">
        <f t="shared" si="32"/>
        <v>Ｆ－上部水切カバーＳＬ右４０</v>
      </c>
    </row>
    <row r="2055" spans="1:5" ht="12.75" customHeight="1" x14ac:dyDescent="0.15">
      <c r="A2055" s="203" t="s">
        <v>5218</v>
      </c>
      <c r="B2055" s="203" t="s">
        <v>5219</v>
      </c>
      <c r="C2055" s="203" t="s">
        <v>0</v>
      </c>
      <c r="D2055" s="203" t="s">
        <v>751</v>
      </c>
      <c r="E2055" s="205" t="str">
        <f t="shared" si="32"/>
        <v>Ｆ－上部水切カバーＳＬ右４６</v>
      </c>
    </row>
    <row r="2056" spans="1:5" ht="12.75" customHeight="1" x14ac:dyDescent="0.15">
      <c r="A2056" s="203" t="s">
        <v>5220</v>
      </c>
      <c r="B2056" s="203" t="s">
        <v>5221</v>
      </c>
      <c r="C2056" s="203" t="s">
        <v>0</v>
      </c>
      <c r="D2056" s="203" t="s">
        <v>751</v>
      </c>
      <c r="E2056" s="205" t="str">
        <f t="shared" si="32"/>
        <v>Ｆ－上部水切カバーＳＬ右５０</v>
      </c>
    </row>
    <row r="2057" spans="1:5" ht="12.75" customHeight="1" x14ac:dyDescent="0.15">
      <c r="A2057" s="203" t="s">
        <v>5222</v>
      </c>
      <c r="B2057" s="203" t="s">
        <v>5223</v>
      </c>
      <c r="C2057" s="203" t="s">
        <v>0</v>
      </c>
      <c r="D2057" s="203" t="s">
        <v>751</v>
      </c>
      <c r="E2057" s="205" t="str">
        <f t="shared" si="32"/>
        <v>Ｆ－上部水切カバーＳＬ左３５</v>
      </c>
    </row>
    <row r="2058" spans="1:5" ht="12.75" customHeight="1" x14ac:dyDescent="0.15">
      <c r="A2058" s="203" t="s">
        <v>5224</v>
      </c>
      <c r="B2058" s="203" t="s">
        <v>5225</v>
      </c>
      <c r="C2058" s="203" t="s">
        <v>0</v>
      </c>
      <c r="D2058" s="203" t="s">
        <v>751</v>
      </c>
      <c r="E2058" s="205" t="str">
        <f t="shared" si="32"/>
        <v>Ｆ－上部水切カバーＳＬ左４０</v>
      </c>
    </row>
    <row r="2059" spans="1:5" ht="12.75" customHeight="1" x14ac:dyDescent="0.15">
      <c r="A2059" s="203" t="s">
        <v>5226</v>
      </c>
      <c r="B2059" s="203" t="s">
        <v>5227</v>
      </c>
      <c r="C2059" s="203" t="s">
        <v>0</v>
      </c>
      <c r="D2059" s="203" t="s">
        <v>751</v>
      </c>
      <c r="E2059" s="205" t="str">
        <f t="shared" si="32"/>
        <v>Ｆ－上部水切カバーＳＬ左４６</v>
      </c>
    </row>
    <row r="2060" spans="1:5" ht="12.75" customHeight="1" x14ac:dyDescent="0.15">
      <c r="A2060" s="203" t="s">
        <v>5228</v>
      </c>
      <c r="B2060" s="203" t="s">
        <v>5229</v>
      </c>
      <c r="C2060" s="203" t="s">
        <v>0</v>
      </c>
      <c r="D2060" s="203" t="s">
        <v>751</v>
      </c>
      <c r="E2060" s="205" t="str">
        <f t="shared" si="32"/>
        <v>Ｆ－上部水切カバーＳＬ左５０</v>
      </c>
    </row>
    <row r="2061" spans="1:5" ht="12.75" customHeight="1" x14ac:dyDescent="0.15">
      <c r="A2061" s="203" t="s">
        <v>5230</v>
      </c>
      <c r="B2061" s="203" t="s">
        <v>5231</v>
      </c>
      <c r="C2061" s="203" t="s">
        <v>0</v>
      </c>
      <c r="D2061" s="203" t="s">
        <v>687</v>
      </c>
      <c r="E2061" s="205" t="str">
        <f t="shared" si="32"/>
        <v>ＧＣユニットＮオタフクナンテン</v>
      </c>
    </row>
    <row r="2062" spans="1:5" ht="12.75" customHeight="1" x14ac:dyDescent="0.15">
      <c r="A2062" s="203" t="s">
        <v>5232</v>
      </c>
      <c r="B2062" s="203" t="s">
        <v>5233</v>
      </c>
      <c r="C2062" s="203" t="s">
        <v>0</v>
      </c>
      <c r="D2062" s="203" t="s">
        <v>687</v>
      </c>
      <c r="E2062" s="205" t="str">
        <f t="shared" si="32"/>
        <v>ＧＣユニットＮサントリナ</v>
      </c>
    </row>
    <row r="2063" spans="1:5" ht="12.75" customHeight="1" x14ac:dyDescent="0.15">
      <c r="A2063" s="203" t="s">
        <v>5234</v>
      </c>
      <c r="B2063" s="203" t="s">
        <v>5235</v>
      </c>
      <c r="C2063" s="203" t="s">
        <v>0</v>
      </c>
      <c r="D2063" s="203" t="s">
        <v>687</v>
      </c>
      <c r="E2063" s="205" t="str">
        <f t="shared" si="32"/>
        <v>ＧＣユニットＮシバザクラ</v>
      </c>
    </row>
    <row r="2064" spans="1:5" ht="12.75" customHeight="1" x14ac:dyDescent="0.15">
      <c r="A2064" s="203" t="s">
        <v>5236</v>
      </c>
      <c r="B2064" s="203" t="s">
        <v>5237</v>
      </c>
      <c r="C2064" s="203" t="s">
        <v>0</v>
      </c>
      <c r="D2064" s="203" t="s">
        <v>687</v>
      </c>
      <c r="E2064" s="205" t="str">
        <f t="shared" si="32"/>
        <v>ＧＣユニットＮタマリュウ</v>
      </c>
    </row>
    <row r="2065" spans="1:5" ht="12.75" customHeight="1" x14ac:dyDescent="0.15">
      <c r="A2065" s="203" t="s">
        <v>5238</v>
      </c>
      <c r="B2065" s="203" t="s">
        <v>5239</v>
      </c>
      <c r="C2065" s="203" t="s">
        <v>0</v>
      </c>
      <c r="D2065" s="203" t="s">
        <v>687</v>
      </c>
      <c r="E2065" s="205" t="str">
        <f t="shared" si="32"/>
        <v>ＧＣユニットＮツルマサキ</v>
      </c>
    </row>
    <row r="2066" spans="1:5" ht="12.75" customHeight="1" x14ac:dyDescent="0.15">
      <c r="A2066" s="203" t="s">
        <v>5240</v>
      </c>
      <c r="B2066" s="203" t="s">
        <v>5241</v>
      </c>
      <c r="C2066" s="203" t="s">
        <v>0</v>
      </c>
      <c r="D2066" s="203" t="s">
        <v>687</v>
      </c>
      <c r="E2066" s="205" t="str">
        <f t="shared" si="32"/>
        <v>ＧＣユニットＮヒメイワダレソウ</v>
      </c>
    </row>
    <row r="2067" spans="1:5" ht="12.75" customHeight="1" x14ac:dyDescent="0.15">
      <c r="A2067" s="203" t="s">
        <v>5242</v>
      </c>
      <c r="B2067" s="203" t="s">
        <v>5243</v>
      </c>
      <c r="C2067" s="203" t="s">
        <v>0</v>
      </c>
      <c r="D2067" s="203" t="s">
        <v>687</v>
      </c>
      <c r="E2067" s="205" t="str">
        <f t="shared" si="32"/>
        <v>ＧＣユニットＮブルーパシフィック</v>
      </c>
    </row>
    <row r="2068" spans="1:5" ht="12.75" customHeight="1" x14ac:dyDescent="0.15">
      <c r="A2068" s="203" t="s">
        <v>5244</v>
      </c>
      <c r="B2068" s="203" t="s">
        <v>5245</v>
      </c>
      <c r="C2068" s="203" t="s">
        <v>0</v>
      </c>
      <c r="D2068" s="203" t="s">
        <v>687</v>
      </c>
      <c r="E2068" s="205" t="str">
        <f t="shared" si="32"/>
        <v>ＧＣユニットＮヘデラ</v>
      </c>
    </row>
    <row r="2069" spans="1:5" ht="12.75" customHeight="1" x14ac:dyDescent="0.15">
      <c r="A2069" s="203" t="s">
        <v>5246</v>
      </c>
      <c r="B2069" s="203" t="s">
        <v>5247</v>
      </c>
      <c r="C2069" s="203" t="s">
        <v>0</v>
      </c>
      <c r="D2069" s="203" t="s">
        <v>687</v>
      </c>
      <c r="E2069" s="205" t="str">
        <f t="shared" si="32"/>
        <v>ＧＣユニットＮヤブコウジ</v>
      </c>
    </row>
    <row r="2070" spans="1:5" ht="12.75" customHeight="1" x14ac:dyDescent="0.15">
      <c r="A2070" s="203" t="s">
        <v>5248</v>
      </c>
      <c r="B2070" s="203" t="s">
        <v>5249</v>
      </c>
      <c r="C2070" s="203" t="s">
        <v>0</v>
      </c>
      <c r="D2070" s="203" t="s">
        <v>687</v>
      </c>
      <c r="E2070" s="205" t="str">
        <f t="shared" si="32"/>
        <v>ＧＣユニットＮヤブラン</v>
      </c>
    </row>
    <row r="2071" spans="1:5" ht="12.75" customHeight="1" x14ac:dyDescent="0.15">
      <c r="A2071" s="203" t="s">
        <v>5250</v>
      </c>
      <c r="B2071" s="203" t="s">
        <v>5251</v>
      </c>
      <c r="C2071" s="203" t="s">
        <v>0</v>
      </c>
      <c r="D2071" s="203" t="s">
        <v>687</v>
      </c>
      <c r="E2071" s="205" t="str">
        <f t="shared" si="32"/>
        <v>ＧＣユニットＮラベンダー</v>
      </c>
    </row>
    <row r="2072" spans="1:5" ht="12.75" customHeight="1" x14ac:dyDescent="0.15">
      <c r="A2072" s="203" t="s">
        <v>5252</v>
      </c>
      <c r="B2072" s="203" t="s">
        <v>5253</v>
      </c>
      <c r="C2072" s="203" t="s">
        <v>0</v>
      </c>
      <c r="D2072" s="203" t="s">
        <v>687</v>
      </c>
      <c r="E2072" s="205" t="str">
        <f t="shared" si="32"/>
        <v>ＧＣユニットＮローズマリー</v>
      </c>
    </row>
    <row r="2073" spans="1:5" ht="12.75" customHeight="1" x14ac:dyDescent="0.15">
      <c r="A2073" s="206" t="s">
        <v>5254</v>
      </c>
      <c r="B2073" s="206" t="s">
        <v>5255</v>
      </c>
      <c r="C2073" s="207" t="s">
        <v>5256</v>
      </c>
      <c r="D2073" s="206" t="s">
        <v>637</v>
      </c>
      <c r="E2073" s="205" t="str">
        <f t="shared" si="32"/>
        <v>ＧＣライン　カート　</v>
      </c>
    </row>
    <row r="2074" spans="1:5" ht="12.75" customHeight="1" x14ac:dyDescent="0.15">
      <c r="A2074" s="206" t="s">
        <v>5257</v>
      </c>
      <c r="B2074" s="206" t="s">
        <v>5258</v>
      </c>
      <c r="C2074" s="207" t="s">
        <v>5259</v>
      </c>
      <c r="D2074" s="206" t="s">
        <v>637</v>
      </c>
      <c r="E2074" s="205" t="str">
        <f t="shared" si="32"/>
        <v>ＧＣライン　ジャンボ</v>
      </c>
    </row>
    <row r="2075" spans="1:5" ht="12.75" customHeight="1" x14ac:dyDescent="0.15">
      <c r="A2075" s="206" t="s">
        <v>5260</v>
      </c>
      <c r="B2075" s="206" t="s">
        <v>5261</v>
      </c>
      <c r="C2075" s="206" t="s">
        <v>0</v>
      </c>
      <c r="D2075" s="206" t="s">
        <v>640</v>
      </c>
      <c r="E2075" s="205" t="str">
        <f t="shared" si="32"/>
        <v>ＧＭ原反</v>
      </c>
    </row>
    <row r="2076" spans="1:5" ht="12.75" customHeight="1" x14ac:dyDescent="0.15">
      <c r="A2076" s="206" t="s">
        <v>5262</v>
      </c>
      <c r="B2076" s="206" t="s">
        <v>5263</v>
      </c>
      <c r="C2076" s="206" t="s">
        <v>5264</v>
      </c>
      <c r="D2076" s="206" t="s">
        <v>680</v>
      </c>
      <c r="E2076" s="205" t="str">
        <f t="shared" si="32"/>
        <v>ＧＯ－ＪＩＮ　５０</v>
      </c>
    </row>
    <row r="2077" spans="1:5" ht="12.75" customHeight="1" x14ac:dyDescent="0.15">
      <c r="A2077" s="206" t="s">
        <v>5265</v>
      </c>
      <c r="B2077" s="206" t="s">
        <v>5266</v>
      </c>
      <c r="C2077" s="206" t="s">
        <v>5267</v>
      </c>
      <c r="D2077" s="206" t="s">
        <v>680</v>
      </c>
      <c r="E2077" s="205" t="str">
        <f t="shared" si="32"/>
        <v>ＧＯ－ＪＩＮ　５００　</v>
      </c>
    </row>
    <row r="2078" spans="1:5" ht="12.75" customHeight="1" x14ac:dyDescent="0.15">
      <c r="A2078" s="206" t="s">
        <v>5268</v>
      </c>
      <c r="B2078" s="206" t="s">
        <v>5269</v>
      </c>
      <c r="C2078" s="206" t="s">
        <v>5270</v>
      </c>
      <c r="D2078" s="206" t="s">
        <v>680</v>
      </c>
      <c r="E2078" s="205" t="str">
        <f t="shared" si="32"/>
        <v>ＧＯ－ＪＩＮ　ＨＳ　</v>
      </c>
    </row>
    <row r="2079" spans="1:5" ht="12.75" customHeight="1" x14ac:dyDescent="0.15">
      <c r="A2079" s="203" t="s">
        <v>5271</v>
      </c>
      <c r="B2079" s="204" t="s">
        <v>5272</v>
      </c>
      <c r="C2079" s="258" t="s">
        <v>5273</v>
      </c>
      <c r="D2079" s="203" t="s">
        <v>633</v>
      </c>
      <c r="E2079" s="205" t="str">
        <f t="shared" si="32"/>
        <v>ＧＯ－ＪＩＮ　ＨＳ　硬化剤</v>
      </c>
    </row>
    <row r="2080" spans="1:5" ht="12.75" customHeight="1" x14ac:dyDescent="0.15">
      <c r="A2080" s="203" t="s">
        <v>5274</v>
      </c>
      <c r="B2080" s="204" t="s">
        <v>5275</v>
      </c>
      <c r="C2080" s="258" t="s">
        <v>5276</v>
      </c>
      <c r="D2080" s="203" t="s">
        <v>633</v>
      </c>
      <c r="E2080" s="205" t="str">
        <f t="shared" si="32"/>
        <v>ＧＯ－ＪＩＮ　ＨＳ　主剤</v>
      </c>
    </row>
    <row r="2081" spans="1:5" ht="12.75" customHeight="1" x14ac:dyDescent="0.15">
      <c r="A2081" s="206" t="s">
        <v>5277</v>
      </c>
      <c r="B2081" s="206" t="s">
        <v>5278</v>
      </c>
      <c r="C2081" s="206" t="s">
        <v>5270</v>
      </c>
      <c r="D2081" s="206" t="s">
        <v>680</v>
      </c>
      <c r="E2081" s="205" t="str">
        <f t="shared" si="32"/>
        <v>ＧＯ－ＪＩＮ　Ｔ　</v>
      </c>
    </row>
    <row r="2082" spans="1:5" ht="12.75" customHeight="1" x14ac:dyDescent="0.15">
      <c r="A2082" s="203" t="s">
        <v>5279</v>
      </c>
      <c r="B2082" s="204" t="s">
        <v>5280</v>
      </c>
      <c r="C2082" s="258" t="s">
        <v>928</v>
      </c>
      <c r="D2082" s="203" t="s">
        <v>633</v>
      </c>
      <c r="E2082" s="205" t="str">
        <f t="shared" si="32"/>
        <v>ＧＯ－ＪＩＮ　Ｔ　硬化剤</v>
      </c>
    </row>
    <row r="2083" spans="1:5" ht="12.75" customHeight="1" x14ac:dyDescent="0.15">
      <c r="A2083" s="203" t="s">
        <v>5281</v>
      </c>
      <c r="B2083" s="204" t="s">
        <v>5282</v>
      </c>
      <c r="C2083" s="258" t="s">
        <v>5276</v>
      </c>
      <c r="D2083" s="203" t="s">
        <v>633</v>
      </c>
      <c r="E2083" s="205" t="str">
        <f t="shared" si="32"/>
        <v>ＧＯ－ＪＩＮ　Ｔ　主剤</v>
      </c>
    </row>
    <row r="2084" spans="1:5" ht="12.75" customHeight="1" x14ac:dyDescent="0.15">
      <c r="A2084" s="206" t="s">
        <v>5283</v>
      </c>
      <c r="B2084" s="206" t="s">
        <v>5284</v>
      </c>
      <c r="C2084" s="206" t="s">
        <v>5270</v>
      </c>
      <c r="D2084" s="206" t="s">
        <v>680</v>
      </c>
      <c r="E2084" s="205" t="str">
        <f t="shared" si="32"/>
        <v>ＧＯ－ＪＩＮ　Ｖ　</v>
      </c>
    </row>
    <row r="2085" spans="1:5" ht="12.75" customHeight="1" x14ac:dyDescent="0.15">
      <c r="A2085" s="203" t="s">
        <v>5285</v>
      </c>
      <c r="B2085" s="204" t="s">
        <v>5286</v>
      </c>
      <c r="C2085" s="258" t="s">
        <v>5273</v>
      </c>
      <c r="D2085" s="203" t="s">
        <v>633</v>
      </c>
      <c r="E2085" s="205" t="str">
        <f t="shared" si="32"/>
        <v>ＧＯ－ＪＩＮ　Ｖ　硬化剤</v>
      </c>
    </row>
    <row r="2086" spans="1:5" ht="12.75" customHeight="1" x14ac:dyDescent="0.15">
      <c r="A2086" s="203" t="s">
        <v>5287</v>
      </c>
      <c r="B2086" s="204" t="s">
        <v>5288</v>
      </c>
      <c r="C2086" s="258" t="s">
        <v>5276</v>
      </c>
      <c r="D2086" s="203" t="s">
        <v>633</v>
      </c>
      <c r="E2086" s="205" t="str">
        <f t="shared" si="32"/>
        <v>ＧＯ－ＪＩＮ　Ｖ　主剤</v>
      </c>
    </row>
    <row r="2087" spans="1:5" ht="12.75" customHeight="1" x14ac:dyDescent="0.15">
      <c r="A2087" s="206" t="s">
        <v>5289</v>
      </c>
      <c r="B2087" s="206" t="s">
        <v>5290</v>
      </c>
      <c r="C2087" s="206" t="s">
        <v>5291</v>
      </c>
      <c r="D2087" s="206" t="s">
        <v>736</v>
      </c>
      <c r="E2087" s="205" t="str">
        <f t="shared" si="32"/>
        <v>ＧＯ－ＪＩＮクシゴテ１．３</v>
      </c>
    </row>
    <row r="2088" spans="1:5" ht="12.75" customHeight="1" x14ac:dyDescent="0.15">
      <c r="A2088" s="206" t="s">
        <v>5292</v>
      </c>
      <c r="B2088" s="206" t="s">
        <v>5293</v>
      </c>
      <c r="C2088" s="206" t="s">
        <v>5291</v>
      </c>
      <c r="D2088" s="206" t="s">
        <v>736</v>
      </c>
      <c r="E2088" s="205" t="str">
        <f t="shared" si="32"/>
        <v>ＧＯ－ＪＩＮクシゴテ１．５</v>
      </c>
    </row>
    <row r="2089" spans="1:5" ht="12.75" customHeight="1" x14ac:dyDescent="0.15">
      <c r="A2089" s="206" t="s">
        <v>5294</v>
      </c>
      <c r="B2089" s="206" t="s">
        <v>5295</v>
      </c>
      <c r="C2089" s="206" t="s">
        <v>5291</v>
      </c>
      <c r="D2089" s="206" t="s">
        <v>736</v>
      </c>
      <c r="E2089" s="205" t="str">
        <f t="shared" si="32"/>
        <v>ＧＯ－ＪＩＮクシゴテ１．９</v>
      </c>
    </row>
    <row r="2090" spans="1:5" ht="12.75" customHeight="1" x14ac:dyDescent="0.15">
      <c r="A2090" s="206" t="s">
        <v>5296</v>
      </c>
      <c r="B2090" s="206" t="s">
        <v>5297</v>
      </c>
      <c r="C2090" s="206" t="s">
        <v>5291</v>
      </c>
      <c r="D2090" s="206" t="s">
        <v>736</v>
      </c>
      <c r="E2090" s="205" t="str">
        <f t="shared" si="32"/>
        <v>ＧＯ－ＪＩＮクシゴテ２．０</v>
      </c>
    </row>
    <row r="2091" spans="1:5" ht="12.75" customHeight="1" x14ac:dyDescent="0.15">
      <c r="A2091" s="206" t="s">
        <v>5298</v>
      </c>
      <c r="B2091" s="206" t="s">
        <v>5299</v>
      </c>
      <c r="C2091" s="206" t="s">
        <v>5300</v>
      </c>
      <c r="D2091" s="206" t="s">
        <v>680</v>
      </c>
      <c r="E2091" s="205" t="str">
        <f t="shared" si="32"/>
        <v>ＧＯ－ＪＩＮレーキセット</v>
      </c>
    </row>
    <row r="2092" spans="1:5" ht="12.75" customHeight="1" x14ac:dyDescent="0.15">
      <c r="A2092" s="206" t="s">
        <v>5301</v>
      </c>
      <c r="B2092" s="206" t="s">
        <v>5302</v>
      </c>
      <c r="C2092" s="206" t="s">
        <v>5303</v>
      </c>
      <c r="D2092" s="206" t="s">
        <v>680</v>
      </c>
      <c r="E2092" s="205" t="str">
        <f t="shared" si="32"/>
        <v>ＧＯ－ＪＩＮレーキ用刷毛１．３ｋｇ用</v>
      </c>
    </row>
    <row r="2093" spans="1:5" ht="12.75" customHeight="1" x14ac:dyDescent="0.15">
      <c r="A2093" s="206" t="s">
        <v>5304</v>
      </c>
      <c r="B2093" s="206" t="s">
        <v>5305</v>
      </c>
      <c r="C2093" s="206" t="s">
        <v>5303</v>
      </c>
      <c r="D2093" s="206" t="s">
        <v>680</v>
      </c>
      <c r="E2093" s="205" t="str">
        <f t="shared" si="32"/>
        <v>ＧＯ－ＪＩＮレーキ用刷毛１．５ｋｇ用</v>
      </c>
    </row>
    <row r="2094" spans="1:5" ht="12.75" customHeight="1" x14ac:dyDescent="0.15">
      <c r="A2094" s="206" t="s">
        <v>5306</v>
      </c>
      <c r="B2094" s="206" t="s">
        <v>5307</v>
      </c>
      <c r="C2094" s="206" t="s">
        <v>5303</v>
      </c>
      <c r="D2094" s="206" t="s">
        <v>680</v>
      </c>
      <c r="E2094" s="205" t="str">
        <f t="shared" si="32"/>
        <v>ＧＯ－ＪＩＮレーキ用刷毛１．９Ｋｇ用</v>
      </c>
    </row>
    <row r="2095" spans="1:5" ht="12.75" customHeight="1" x14ac:dyDescent="0.15">
      <c r="A2095" s="206" t="s">
        <v>5308</v>
      </c>
      <c r="B2095" s="206" t="s">
        <v>5309</v>
      </c>
      <c r="C2095" s="206" t="s">
        <v>5303</v>
      </c>
      <c r="D2095" s="206" t="s">
        <v>680</v>
      </c>
      <c r="E2095" s="205" t="str">
        <f t="shared" si="32"/>
        <v>ＧＯ－ＪＩＮレーキ用刷毛２．０Ｋｇ用</v>
      </c>
    </row>
    <row r="2096" spans="1:5" ht="12.75" customHeight="1" x14ac:dyDescent="0.15">
      <c r="A2096" s="206" t="s">
        <v>5310</v>
      </c>
      <c r="B2096" s="206" t="s">
        <v>5311</v>
      </c>
      <c r="C2096" s="206" t="s">
        <v>0</v>
      </c>
      <c r="D2096" s="206" t="s">
        <v>633</v>
      </c>
      <c r="E2096" s="205" t="str">
        <f t="shared" si="32"/>
        <v>ＧＯ－ＪＩＮ用硬化促進剤</v>
      </c>
    </row>
    <row r="2097" spans="1:5" ht="12.75" customHeight="1" x14ac:dyDescent="0.15">
      <c r="A2097" s="206" t="s">
        <v>5312</v>
      </c>
      <c r="B2097" s="206" t="s">
        <v>5313</v>
      </c>
      <c r="C2097" s="206" t="s">
        <v>4848</v>
      </c>
      <c r="D2097" s="206" t="s">
        <v>640</v>
      </c>
      <c r="E2097" s="205" t="str">
        <f t="shared" si="32"/>
        <v>ＧＳプロテクター</v>
      </c>
    </row>
    <row r="2098" spans="1:5" ht="12.75" customHeight="1" x14ac:dyDescent="0.15">
      <c r="A2098" s="206" t="s">
        <v>5314</v>
      </c>
      <c r="B2098" s="206" t="s">
        <v>5315</v>
      </c>
      <c r="C2098" s="206" t="s">
        <v>5316</v>
      </c>
      <c r="D2098" s="206" t="s">
        <v>633</v>
      </c>
      <c r="E2098" s="205" t="str">
        <f t="shared" si="32"/>
        <v>ＧＳプロテクターセメント</v>
      </c>
    </row>
    <row r="2099" spans="1:5" ht="12.75" customHeight="1" x14ac:dyDescent="0.15">
      <c r="A2099" s="206" t="s">
        <v>5317</v>
      </c>
      <c r="B2099" s="206" t="s">
        <v>5318</v>
      </c>
      <c r="C2099" s="206" t="s">
        <v>3298</v>
      </c>
      <c r="D2099" s="206" t="s">
        <v>640</v>
      </c>
      <c r="E2099" s="205" t="str">
        <f t="shared" si="32"/>
        <v>ＧＴ５０００　</v>
      </c>
    </row>
    <row r="2100" spans="1:5" ht="12.75" customHeight="1" x14ac:dyDescent="0.15">
      <c r="A2100" s="203" t="s">
        <v>5319</v>
      </c>
      <c r="B2100" s="203" t="s">
        <v>5320</v>
      </c>
      <c r="C2100" s="203" t="s">
        <v>0</v>
      </c>
      <c r="D2100" s="203" t="s">
        <v>2870</v>
      </c>
      <c r="E2100" s="205" t="str">
        <f t="shared" si="32"/>
        <v>ＨＥＭＳ　ＮＥＣ　</v>
      </c>
    </row>
    <row r="2101" spans="1:5" ht="12.75" customHeight="1" x14ac:dyDescent="0.15">
      <c r="A2101" s="203" t="s">
        <v>5321</v>
      </c>
      <c r="B2101" s="203" t="s">
        <v>5322</v>
      </c>
      <c r="C2101" s="203" t="s">
        <v>0</v>
      </c>
      <c r="D2101" s="203" t="s">
        <v>680</v>
      </c>
      <c r="E2101" s="205" t="str">
        <f t="shared" si="32"/>
        <v>ＨＩＴ２４４横レール設置治具セット</v>
      </c>
    </row>
    <row r="2102" spans="1:5" ht="12.75" customHeight="1" x14ac:dyDescent="0.15">
      <c r="A2102" s="203" t="s">
        <v>5323</v>
      </c>
      <c r="B2102" s="203" t="s">
        <v>5324</v>
      </c>
      <c r="C2102" s="203" t="s">
        <v>0</v>
      </c>
      <c r="D2102" s="203" t="s">
        <v>751</v>
      </c>
      <c r="E2102" s="205" t="str">
        <f t="shared" si="32"/>
        <v>ＨＩＴ－アングル　</v>
      </c>
    </row>
    <row r="2103" spans="1:5" ht="12.75" customHeight="1" x14ac:dyDescent="0.15">
      <c r="A2103" s="203" t="s">
        <v>5325</v>
      </c>
      <c r="B2103" s="203" t="s">
        <v>5326</v>
      </c>
      <c r="C2103" s="203" t="s">
        <v>0</v>
      </c>
      <c r="D2103" s="203" t="s">
        <v>751</v>
      </c>
      <c r="E2103" s="205" t="str">
        <f t="shared" si="32"/>
        <v>ＨＩＴ－アングル０．５Ｐ</v>
      </c>
    </row>
    <row r="2104" spans="1:5" ht="12.75" customHeight="1" x14ac:dyDescent="0.15">
      <c r="A2104" s="203" t="s">
        <v>5327</v>
      </c>
      <c r="B2104" s="203" t="s">
        <v>5328</v>
      </c>
      <c r="C2104" s="203" t="s">
        <v>0</v>
      </c>
      <c r="D2104" s="203" t="s">
        <v>751</v>
      </c>
      <c r="E2104" s="205" t="str">
        <f t="shared" si="32"/>
        <v>ＨＩＴ－ガイドレール１Ｐ</v>
      </c>
    </row>
    <row r="2105" spans="1:5" ht="12.75" customHeight="1" x14ac:dyDescent="0.15">
      <c r="A2105" s="203" t="s">
        <v>5329</v>
      </c>
      <c r="B2105" s="203" t="s">
        <v>5330</v>
      </c>
      <c r="C2105" s="203" t="s">
        <v>0</v>
      </c>
      <c r="D2105" s="203" t="s">
        <v>751</v>
      </c>
      <c r="E2105" s="205" t="str">
        <f t="shared" si="32"/>
        <v>ＨＩＴ－ガイドレール１ＰＺ</v>
      </c>
    </row>
    <row r="2106" spans="1:5" ht="12.75" customHeight="1" x14ac:dyDescent="0.15">
      <c r="A2106" s="203" t="s">
        <v>5331</v>
      </c>
      <c r="B2106" s="203" t="s">
        <v>5332</v>
      </c>
      <c r="C2106" s="203" t="s">
        <v>0</v>
      </c>
      <c r="D2106" s="203" t="s">
        <v>751</v>
      </c>
      <c r="E2106" s="205" t="str">
        <f t="shared" si="32"/>
        <v>ＨＩＴ－ガイドレール１ＰＺブチル付</v>
      </c>
    </row>
    <row r="2107" spans="1:5" ht="12.75" customHeight="1" x14ac:dyDescent="0.15">
      <c r="A2107" s="203" t="s">
        <v>5333</v>
      </c>
      <c r="B2107" s="203" t="s">
        <v>5334</v>
      </c>
      <c r="C2107" s="203" t="s">
        <v>0</v>
      </c>
      <c r="D2107" s="203" t="s">
        <v>751</v>
      </c>
      <c r="E2107" s="205" t="str">
        <f t="shared" si="32"/>
        <v>ＨＩＴ－ガイドレール１Ｐブチル付</v>
      </c>
    </row>
    <row r="2108" spans="1:5" ht="12.75" customHeight="1" x14ac:dyDescent="0.15">
      <c r="A2108" s="203" t="s">
        <v>5335</v>
      </c>
      <c r="B2108" s="203" t="s">
        <v>5336</v>
      </c>
      <c r="C2108" s="203" t="s">
        <v>0</v>
      </c>
      <c r="D2108" s="203" t="s">
        <v>751</v>
      </c>
      <c r="E2108" s="205" t="str">
        <f t="shared" si="32"/>
        <v>ＨＩＴ－ガイドレール２Ｐ</v>
      </c>
    </row>
    <row r="2109" spans="1:5" ht="12.75" customHeight="1" x14ac:dyDescent="0.15">
      <c r="A2109" s="203" t="s">
        <v>5337</v>
      </c>
      <c r="B2109" s="203" t="s">
        <v>5338</v>
      </c>
      <c r="C2109" s="203" t="s">
        <v>0</v>
      </c>
      <c r="D2109" s="203" t="s">
        <v>751</v>
      </c>
      <c r="E2109" s="205" t="str">
        <f t="shared" si="32"/>
        <v>ＨＩＴ－ガイドレール２ＰＺ</v>
      </c>
    </row>
    <row r="2110" spans="1:5" ht="12.75" customHeight="1" x14ac:dyDescent="0.15">
      <c r="A2110" s="203" t="s">
        <v>5339</v>
      </c>
      <c r="B2110" s="203" t="s">
        <v>5340</v>
      </c>
      <c r="C2110" s="203" t="s">
        <v>0</v>
      </c>
      <c r="D2110" s="203" t="s">
        <v>751</v>
      </c>
      <c r="E2110" s="205" t="str">
        <f t="shared" si="32"/>
        <v>ＨＩＴ－ガイドレール２ＰＺブチル付</v>
      </c>
    </row>
    <row r="2111" spans="1:5" ht="12.75" customHeight="1" x14ac:dyDescent="0.15">
      <c r="A2111" s="203" t="s">
        <v>5341</v>
      </c>
      <c r="B2111" s="203" t="s">
        <v>5342</v>
      </c>
      <c r="C2111" s="203" t="s">
        <v>0</v>
      </c>
      <c r="D2111" s="203" t="s">
        <v>751</v>
      </c>
      <c r="E2111" s="205" t="str">
        <f t="shared" si="32"/>
        <v>ＨＩＴ－ガイドレール２Ｐブチル付</v>
      </c>
    </row>
    <row r="2112" spans="1:5" ht="12.75" customHeight="1" x14ac:dyDescent="0.15">
      <c r="A2112" s="203" t="s">
        <v>5343</v>
      </c>
      <c r="B2112" s="203" t="s">
        <v>5344</v>
      </c>
      <c r="C2112" s="203" t="s">
        <v>0</v>
      </c>
      <c r="D2112" s="203" t="s">
        <v>637</v>
      </c>
      <c r="E2112" s="205" t="str">
        <f t="shared" si="32"/>
        <v>ＨＩＴ－コーナー用ブチル</v>
      </c>
    </row>
    <row r="2113" spans="1:5" ht="12.75" customHeight="1" x14ac:dyDescent="0.15">
      <c r="A2113" s="203" t="s">
        <v>5345</v>
      </c>
      <c r="B2113" s="203" t="s">
        <v>5346</v>
      </c>
      <c r="C2113" s="203" t="s">
        <v>0</v>
      </c>
      <c r="D2113" s="203" t="s">
        <v>637</v>
      </c>
      <c r="E2113" s="205" t="str">
        <f t="shared" si="32"/>
        <v>ＨＩＴ－サイドＴ字用ブチル</v>
      </c>
    </row>
    <row r="2114" spans="1:5" ht="12.75" customHeight="1" x14ac:dyDescent="0.15">
      <c r="A2114" s="203" t="s">
        <v>5347</v>
      </c>
      <c r="B2114" s="203" t="s">
        <v>5348</v>
      </c>
      <c r="C2114" s="203" t="s">
        <v>0</v>
      </c>
      <c r="D2114" s="203" t="s">
        <v>637</v>
      </c>
      <c r="E2114" s="205" t="str">
        <f t="shared" si="32"/>
        <v>ＨＩＴ－ストレート用ブチル</v>
      </c>
    </row>
    <row r="2115" spans="1:5" ht="12.75" customHeight="1" x14ac:dyDescent="0.15">
      <c r="A2115" s="203" t="s">
        <v>5349</v>
      </c>
      <c r="B2115" s="203" t="s">
        <v>5350</v>
      </c>
      <c r="C2115" s="203" t="s">
        <v>0</v>
      </c>
      <c r="D2115" s="203" t="s">
        <v>751</v>
      </c>
      <c r="E2115" s="205" t="str">
        <f t="shared" ref="E2115:E2178" si="33">DBCS(B2115)</f>
        <v>ＨＩＴ－横レール　</v>
      </c>
    </row>
    <row r="2116" spans="1:5" ht="12.75" customHeight="1" x14ac:dyDescent="0.15">
      <c r="A2116" s="203" t="s">
        <v>5351</v>
      </c>
      <c r="B2116" s="203" t="s">
        <v>5352</v>
      </c>
      <c r="C2116" s="203" t="s">
        <v>0</v>
      </c>
      <c r="D2116" s="203" t="s">
        <v>751</v>
      </c>
      <c r="E2116" s="205" t="str">
        <f t="shared" si="33"/>
        <v>ＨＩＴ－固定プレートＩ</v>
      </c>
    </row>
    <row r="2117" spans="1:5" ht="12.75" customHeight="1" x14ac:dyDescent="0.15">
      <c r="A2117" s="203" t="s">
        <v>5353</v>
      </c>
      <c r="B2117" s="203" t="s">
        <v>5354</v>
      </c>
      <c r="C2117" s="203" t="s">
        <v>0</v>
      </c>
      <c r="D2117" s="203" t="s">
        <v>751</v>
      </c>
      <c r="E2117" s="205" t="str">
        <f t="shared" si="33"/>
        <v>ＨＩＴ－固定プレートコーナーＡ</v>
      </c>
    </row>
    <row r="2118" spans="1:5" ht="12.75" customHeight="1" x14ac:dyDescent="0.15">
      <c r="A2118" s="203" t="s">
        <v>5355</v>
      </c>
      <c r="B2118" s="203" t="s">
        <v>5356</v>
      </c>
      <c r="C2118" s="203" t="s">
        <v>0</v>
      </c>
      <c r="D2118" s="203" t="s">
        <v>751</v>
      </c>
      <c r="E2118" s="205" t="str">
        <f t="shared" si="33"/>
        <v>ＨＩＴ－固定プレートコーナーＢ</v>
      </c>
    </row>
    <row r="2119" spans="1:5" ht="12.75" customHeight="1" x14ac:dyDescent="0.15">
      <c r="A2119" s="203" t="s">
        <v>5357</v>
      </c>
      <c r="B2119" s="203" t="s">
        <v>5358</v>
      </c>
      <c r="C2119" s="203" t="s">
        <v>0</v>
      </c>
      <c r="D2119" s="203" t="s">
        <v>751</v>
      </c>
      <c r="E2119" s="205" t="str">
        <f t="shared" si="33"/>
        <v>ＨＩＴ－固定プレートサイドＴ</v>
      </c>
    </row>
    <row r="2120" spans="1:5" ht="12.75" customHeight="1" x14ac:dyDescent="0.15">
      <c r="A2120" s="203" t="s">
        <v>5359</v>
      </c>
      <c r="B2120" s="203" t="s">
        <v>5360</v>
      </c>
      <c r="C2120" s="203" t="s">
        <v>0</v>
      </c>
      <c r="D2120" s="203" t="s">
        <v>751</v>
      </c>
      <c r="E2120" s="205" t="str">
        <f t="shared" si="33"/>
        <v>ＨＩＴ－固定プレート十字</v>
      </c>
    </row>
    <row r="2121" spans="1:5" ht="12.75" customHeight="1" x14ac:dyDescent="0.15">
      <c r="A2121" s="203" t="s">
        <v>5361</v>
      </c>
      <c r="B2121" s="203" t="s">
        <v>5362</v>
      </c>
      <c r="C2121" s="203" t="s">
        <v>0</v>
      </c>
      <c r="D2121" s="203" t="s">
        <v>751</v>
      </c>
      <c r="E2121" s="205" t="str">
        <f t="shared" si="33"/>
        <v>ＨＩＴ－固定プレート上下Ｔ</v>
      </c>
    </row>
    <row r="2122" spans="1:5" ht="12.75" customHeight="1" x14ac:dyDescent="0.15">
      <c r="A2122" s="203" t="s">
        <v>5363</v>
      </c>
      <c r="B2122" s="203" t="s">
        <v>5364</v>
      </c>
      <c r="C2122" s="203" t="s">
        <v>0</v>
      </c>
      <c r="D2122" s="203" t="s">
        <v>751</v>
      </c>
      <c r="E2122" s="205" t="str">
        <f t="shared" si="33"/>
        <v>ＨＩＴ－固定プレート千鳥</v>
      </c>
    </row>
    <row r="2123" spans="1:5" ht="12.75" customHeight="1" x14ac:dyDescent="0.15">
      <c r="A2123" s="203" t="s">
        <v>5365</v>
      </c>
      <c r="B2123" s="203" t="s">
        <v>5366</v>
      </c>
      <c r="C2123" s="203" t="s">
        <v>0</v>
      </c>
      <c r="D2123" s="203" t="s">
        <v>637</v>
      </c>
      <c r="E2123" s="205" t="str">
        <f t="shared" si="33"/>
        <v>ＨＩＴ－十字用ブチル</v>
      </c>
    </row>
    <row r="2124" spans="1:5" ht="12.75" customHeight="1" x14ac:dyDescent="0.15">
      <c r="A2124" s="203" t="s">
        <v>5367</v>
      </c>
      <c r="B2124" s="203" t="s">
        <v>5368</v>
      </c>
      <c r="C2124" s="203" t="s">
        <v>0</v>
      </c>
      <c r="D2124" s="203" t="s">
        <v>637</v>
      </c>
      <c r="E2124" s="205" t="str">
        <f t="shared" si="33"/>
        <v>ＨＩＴ－上下Ｔ字用ブチル</v>
      </c>
    </row>
    <row r="2125" spans="1:5" ht="12.75" customHeight="1" x14ac:dyDescent="0.15">
      <c r="A2125" s="203" t="s">
        <v>5369</v>
      </c>
      <c r="B2125" s="203" t="s">
        <v>5370</v>
      </c>
      <c r="C2125" s="203" t="s">
        <v>0</v>
      </c>
      <c r="D2125" s="203" t="s">
        <v>637</v>
      </c>
      <c r="E2125" s="205" t="str">
        <f t="shared" si="33"/>
        <v>ＨＩＴ－上下千鳥用ブチル</v>
      </c>
    </row>
    <row r="2126" spans="1:5" ht="12.75" customHeight="1" x14ac:dyDescent="0.15">
      <c r="A2126" s="203" t="s">
        <v>5371</v>
      </c>
      <c r="B2126" s="203" t="s">
        <v>5372</v>
      </c>
      <c r="C2126" s="203" t="s">
        <v>0</v>
      </c>
      <c r="D2126" s="203" t="s">
        <v>751</v>
      </c>
      <c r="E2126" s="205" t="str">
        <f t="shared" si="33"/>
        <v>ＨＩＴ－水下側アングル</v>
      </c>
    </row>
    <row r="2127" spans="1:5" ht="12.75" customHeight="1" x14ac:dyDescent="0.15">
      <c r="A2127" s="203" t="s">
        <v>5373</v>
      </c>
      <c r="B2127" s="203" t="s">
        <v>5374</v>
      </c>
      <c r="C2127" s="203" t="s">
        <v>5375</v>
      </c>
      <c r="D2127" s="203" t="s">
        <v>637</v>
      </c>
      <c r="E2127" s="205" t="str">
        <f t="shared" si="33"/>
        <v>ＨＰＳ－１５／１０＊３０</v>
      </c>
    </row>
    <row r="2128" spans="1:5" ht="12.75" customHeight="1" x14ac:dyDescent="0.15">
      <c r="A2128" s="203" t="s">
        <v>5376</v>
      </c>
      <c r="B2128" s="203" t="s">
        <v>5377</v>
      </c>
      <c r="C2128" s="203" t="s">
        <v>5378</v>
      </c>
      <c r="D2128" s="203" t="s">
        <v>637</v>
      </c>
      <c r="E2128" s="205" t="str">
        <f t="shared" si="33"/>
        <v>ＨＰＳ－１Ｒ６／１５×４０</v>
      </c>
    </row>
    <row r="2129" spans="1:5" ht="12.75" customHeight="1" x14ac:dyDescent="0.15">
      <c r="A2129" s="203" t="s">
        <v>5379</v>
      </c>
      <c r="B2129" s="203" t="s">
        <v>5380</v>
      </c>
      <c r="C2129" s="203" t="s">
        <v>0</v>
      </c>
      <c r="D2129" s="203" t="s">
        <v>751</v>
      </c>
      <c r="E2129" s="205" t="str">
        <f t="shared" si="33"/>
        <v>ＨＱ３２－アングル０．５Ｐ</v>
      </c>
    </row>
    <row r="2130" spans="1:5" ht="12.75" customHeight="1" x14ac:dyDescent="0.15">
      <c r="A2130" s="203" t="s">
        <v>5381</v>
      </c>
      <c r="B2130" s="203" t="s">
        <v>5382</v>
      </c>
      <c r="C2130" s="203" t="s">
        <v>0</v>
      </c>
      <c r="D2130" s="203" t="s">
        <v>751</v>
      </c>
      <c r="E2130" s="205" t="str">
        <f t="shared" si="33"/>
        <v>ＨＱ３２－アングル１Ｐ</v>
      </c>
    </row>
    <row r="2131" spans="1:5" ht="12.75" customHeight="1" x14ac:dyDescent="0.15">
      <c r="A2131" s="203" t="s">
        <v>5383</v>
      </c>
      <c r="B2131" s="203" t="s">
        <v>5384</v>
      </c>
      <c r="C2131" s="203" t="s">
        <v>0</v>
      </c>
      <c r="D2131" s="203" t="s">
        <v>751</v>
      </c>
      <c r="E2131" s="205" t="str">
        <f t="shared" si="33"/>
        <v>ＨＱ３２－ガイドレール１Ｐ</v>
      </c>
    </row>
    <row r="2132" spans="1:5" ht="12.75" customHeight="1" x14ac:dyDescent="0.15">
      <c r="A2132" s="203" t="s">
        <v>5385</v>
      </c>
      <c r="B2132" s="203" t="s">
        <v>5386</v>
      </c>
      <c r="C2132" s="203" t="s">
        <v>0</v>
      </c>
      <c r="D2132" s="203" t="s">
        <v>751</v>
      </c>
      <c r="E2132" s="205" t="str">
        <f t="shared" si="33"/>
        <v>ＨＱ３２－ガイドレール１ＰＢＴ</v>
      </c>
    </row>
    <row r="2133" spans="1:5" ht="12.75" customHeight="1" x14ac:dyDescent="0.15">
      <c r="A2133" s="203" t="s">
        <v>5387</v>
      </c>
      <c r="B2133" s="203" t="s">
        <v>5388</v>
      </c>
      <c r="C2133" s="203" t="s">
        <v>0</v>
      </c>
      <c r="D2133" s="203" t="s">
        <v>751</v>
      </c>
      <c r="E2133" s="205" t="str">
        <f t="shared" si="33"/>
        <v>ＨＱ３２－ガイドレール２Ｐ</v>
      </c>
    </row>
    <row r="2134" spans="1:5" ht="12.75" customHeight="1" x14ac:dyDescent="0.15">
      <c r="A2134" s="203" t="s">
        <v>5389</v>
      </c>
      <c r="B2134" s="203" t="s">
        <v>5390</v>
      </c>
      <c r="C2134" s="203" t="s">
        <v>0</v>
      </c>
      <c r="D2134" s="203" t="s">
        <v>751</v>
      </c>
      <c r="E2134" s="205" t="str">
        <f t="shared" si="33"/>
        <v>ＨＱ３２－ガイドレール２ＰＢＴ</v>
      </c>
    </row>
    <row r="2135" spans="1:5" ht="12.75" customHeight="1" x14ac:dyDescent="0.15">
      <c r="A2135" s="203" t="s">
        <v>5391</v>
      </c>
      <c r="B2135" s="203" t="s">
        <v>5392</v>
      </c>
      <c r="C2135" s="203" t="s">
        <v>0</v>
      </c>
      <c r="D2135" s="203" t="s">
        <v>751</v>
      </c>
      <c r="E2135" s="205" t="str">
        <f t="shared" si="33"/>
        <v>ＨＱ３２－ガイドレールＺ１Ｐ</v>
      </c>
    </row>
    <row r="2136" spans="1:5" ht="12.75" customHeight="1" x14ac:dyDescent="0.15">
      <c r="A2136" s="203" t="s">
        <v>5393</v>
      </c>
      <c r="B2136" s="203" t="s">
        <v>5394</v>
      </c>
      <c r="C2136" s="203" t="s">
        <v>0</v>
      </c>
      <c r="D2136" s="203" t="s">
        <v>751</v>
      </c>
      <c r="E2136" s="205" t="str">
        <f t="shared" si="33"/>
        <v>ＨＱ３２－ガイドレールＺ１ＰＢＴ</v>
      </c>
    </row>
    <row r="2137" spans="1:5" ht="12.75" customHeight="1" x14ac:dyDescent="0.15">
      <c r="A2137" s="203" t="s">
        <v>5395</v>
      </c>
      <c r="B2137" s="203" t="s">
        <v>5396</v>
      </c>
      <c r="C2137" s="203" t="s">
        <v>0</v>
      </c>
      <c r="D2137" s="203" t="s">
        <v>751</v>
      </c>
      <c r="E2137" s="205" t="str">
        <f t="shared" si="33"/>
        <v>ＨＱ３２－ガイドレールＺ２Ｐ</v>
      </c>
    </row>
    <row r="2138" spans="1:5" ht="12.75" customHeight="1" x14ac:dyDescent="0.15">
      <c r="A2138" s="203" t="s">
        <v>5397</v>
      </c>
      <c r="B2138" s="203" t="s">
        <v>5398</v>
      </c>
      <c r="C2138" s="203" t="s">
        <v>0</v>
      </c>
      <c r="D2138" s="203" t="s">
        <v>751</v>
      </c>
      <c r="E2138" s="205" t="str">
        <f t="shared" si="33"/>
        <v>ＨＱ３２－ガイドレールＺ２ＰＢＴ</v>
      </c>
    </row>
    <row r="2139" spans="1:5" ht="12.75" customHeight="1" x14ac:dyDescent="0.15">
      <c r="A2139" s="203" t="s">
        <v>5399</v>
      </c>
      <c r="B2139" s="203" t="s">
        <v>5400</v>
      </c>
      <c r="C2139" s="203" t="s">
        <v>0</v>
      </c>
      <c r="D2139" s="203" t="s">
        <v>751</v>
      </c>
      <c r="E2139" s="205" t="str">
        <f t="shared" si="33"/>
        <v>ＨＱ３２－横レール　</v>
      </c>
    </row>
    <row r="2140" spans="1:5" ht="12.75" customHeight="1" x14ac:dyDescent="0.15">
      <c r="A2140" s="203" t="s">
        <v>5401</v>
      </c>
      <c r="B2140" s="203" t="s">
        <v>5402</v>
      </c>
      <c r="C2140" s="203" t="s">
        <v>0</v>
      </c>
      <c r="D2140" s="203" t="s">
        <v>751</v>
      </c>
      <c r="E2140" s="205" t="str">
        <f t="shared" si="33"/>
        <v>ＨＱ３２－水下側アングル</v>
      </c>
    </row>
    <row r="2141" spans="1:5" ht="12.75" customHeight="1" x14ac:dyDescent="0.15">
      <c r="A2141" s="203" t="s">
        <v>5403</v>
      </c>
      <c r="B2141" s="203" t="s">
        <v>5404</v>
      </c>
      <c r="C2141" s="203" t="s">
        <v>0</v>
      </c>
      <c r="D2141" s="203" t="s">
        <v>687</v>
      </c>
      <c r="E2141" s="205" t="str">
        <f t="shared" si="33"/>
        <v>ＨＱ－Ｑ．ＰＬＵＳ－Ｇ４．１　２７５</v>
      </c>
    </row>
    <row r="2142" spans="1:5" ht="12.75" customHeight="1" x14ac:dyDescent="0.15">
      <c r="A2142" s="203" t="s">
        <v>5405</v>
      </c>
      <c r="B2142" s="203" t="s">
        <v>5406</v>
      </c>
      <c r="C2142" s="203" t="s">
        <v>0</v>
      </c>
      <c r="D2142" s="203" t="s">
        <v>687</v>
      </c>
      <c r="E2142" s="205" t="str">
        <f t="shared" si="33"/>
        <v>ＨＱ－Ｑ．ＰＲＯ－Ｇ４．１　２６５</v>
      </c>
    </row>
    <row r="2143" spans="1:5" ht="12.75" customHeight="1" x14ac:dyDescent="0.15">
      <c r="A2143" s="203" t="s">
        <v>5407</v>
      </c>
      <c r="B2143" s="203" t="s">
        <v>5408</v>
      </c>
      <c r="C2143" s="203" t="s">
        <v>0</v>
      </c>
      <c r="D2143" s="203" t="s">
        <v>751</v>
      </c>
      <c r="E2143" s="205" t="str">
        <f t="shared" si="33"/>
        <v>ＨＱ－アングル０．５Ｐ</v>
      </c>
    </row>
    <row r="2144" spans="1:5" ht="12.75" customHeight="1" x14ac:dyDescent="0.15">
      <c r="A2144" s="203" t="s">
        <v>5409</v>
      </c>
      <c r="B2144" s="203" t="s">
        <v>5410</v>
      </c>
      <c r="C2144" s="203" t="s">
        <v>0</v>
      </c>
      <c r="D2144" s="203" t="s">
        <v>751</v>
      </c>
      <c r="E2144" s="205" t="str">
        <f t="shared" si="33"/>
        <v>ＨＱ－アングル１Ｐ</v>
      </c>
    </row>
    <row r="2145" spans="1:5" ht="12.75" customHeight="1" x14ac:dyDescent="0.15">
      <c r="A2145" s="203" t="s">
        <v>5411</v>
      </c>
      <c r="B2145" s="203" t="s">
        <v>5412</v>
      </c>
      <c r="C2145" s="203" t="s">
        <v>0</v>
      </c>
      <c r="D2145" s="203" t="s">
        <v>751</v>
      </c>
      <c r="E2145" s="205" t="str">
        <f t="shared" si="33"/>
        <v>ＨＱ－ガイドレール１Ｐ</v>
      </c>
    </row>
    <row r="2146" spans="1:5" ht="12.75" customHeight="1" x14ac:dyDescent="0.15">
      <c r="A2146" s="203" t="s">
        <v>5413</v>
      </c>
      <c r="B2146" s="203" t="s">
        <v>5414</v>
      </c>
      <c r="C2146" s="203" t="s">
        <v>0</v>
      </c>
      <c r="D2146" s="203" t="s">
        <v>751</v>
      </c>
      <c r="E2146" s="205" t="str">
        <f t="shared" si="33"/>
        <v>ＨＱ－ガイドレール１Ｐブチル付</v>
      </c>
    </row>
    <row r="2147" spans="1:5" ht="12.75" customHeight="1" x14ac:dyDescent="0.15">
      <c r="A2147" s="203" t="s">
        <v>5415</v>
      </c>
      <c r="B2147" s="203" t="s">
        <v>5416</v>
      </c>
      <c r="C2147" s="203" t="s">
        <v>0</v>
      </c>
      <c r="D2147" s="203" t="s">
        <v>751</v>
      </c>
      <c r="E2147" s="205" t="str">
        <f t="shared" si="33"/>
        <v>ＨＱ－ガイドレール２Ｐ</v>
      </c>
    </row>
    <row r="2148" spans="1:5" ht="12.75" customHeight="1" x14ac:dyDescent="0.15">
      <c r="A2148" s="203" t="s">
        <v>5417</v>
      </c>
      <c r="B2148" s="203" t="s">
        <v>5418</v>
      </c>
      <c r="C2148" s="203" t="s">
        <v>0</v>
      </c>
      <c r="D2148" s="203" t="s">
        <v>751</v>
      </c>
      <c r="E2148" s="205" t="str">
        <f t="shared" si="33"/>
        <v>ＨＱ－ガイドレール２Ｐブチル付</v>
      </c>
    </row>
    <row r="2149" spans="1:5" ht="12.75" customHeight="1" x14ac:dyDescent="0.15">
      <c r="A2149" s="203" t="s">
        <v>5419</v>
      </c>
      <c r="B2149" s="203" t="s">
        <v>5420</v>
      </c>
      <c r="C2149" s="203" t="s">
        <v>0</v>
      </c>
      <c r="D2149" s="203" t="s">
        <v>751</v>
      </c>
      <c r="E2149" s="205" t="str">
        <f t="shared" si="33"/>
        <v>ＨＱ－ガイドレールＺ１Ｐ</v>
      </c>
    </row>
    <row r="2150" spans="1:5" ht="12.75" customHeight="1" x14ac:dyDescent="0.15">
      <c r="A2150" s="203" t="s">
        <v>5421</v>
      </c>
      <c r="B2150" s="203" t="s">
        <v>5422</v>
      </c>
      <c r="C2150" s="203" t="s">
        <v>0</v>
      </c>
      <c r="D2150" s="203" t="s">
        <v>751</v>
      </c>
      <c r="E2150" s="205" t="str">
        <f t="shared" si="33"/>
        <v>ＨＱ－ガイドレールＺ１Ｐブチル付</v>
      </c>
    </row>
    <row r="2151" spans="1:5" ht="12.75" customHeight="1" x14ac:dyDescent="0.15">
      <c r="A2151" s="203" t="s">
        <v>5423</v>
      </c>
      <c r="B2151" s="203" t="s">
        <v>5424</v>
      </c>
      <c r="C2151" s="203" t="s">
        <v>0</v>
      </c>
      <c r="D2151" s="203" t="s">
        <v>751</v>
      </c>
      <c r="E2151" s="205" t="str">
        <f t="shared" si="33"/>
        <v>ＨＱ－ガイドレールＺ２Ｐ</v>
      </c>
    </row>
    <row r="2152" spans="1:5" ht="12.75" customHeight="1" x14ac:dyDescent="0.15">
      <c r="A2152" s="203" t="s">
        <v>5425</v>
      </c>
      <c r="B2152" s="203" t="s">
        <v>5426</v>
      </c>
      <c r="C2152" s="203" t="s">
        <v>0</v>
      </c>
      <c r="D2152" s="203" t="s">
        <v>751</v>
      </c>
      <c r="E2152" s="205" t="str">
        <f t="shared" si="33"/>
        <v>ＨＱ－ガイドレールＺ２Ｐブチル付</v>
      </c>
    </row>
    <row r="2153" spans="1:5" ht="12.75" customHeight="1" x14ac:dyDescent="0.15">
      <c r="A2153" s="203" t="s">
        <v>5427</v>
      </c>
      <c r="B2153" s="203" t="s">
        <v>5428</v>
      </c>
      <c r="C2153" s="203" t="s">
        <v>0</v>
      </c>
      <c r="D2153" s="203" t="s">
        <v>2870</v>
      </c>
      <c r="E2153" s="205" t="str">
        <f t="shared" si="33"/>
        <v>ＨＱ－パワコン３．０ＫＷ</v>
      </c>
    </row>
    <row r="2154" spans="1:5" ht="12.75" customHeight="1" x14ac:dyDescent="0.15">
      <c r="A2154" s="203" t="s">
        <v>5429</v>
      </c>
      <c r="B2154" s="203" t="s">
        <v>5430</v>
      </c>
      <c r="C2154" s="203" t="s">
        <v>0</v>
      </c>
      <c r="D2154" s="203" t="s">
        <v>2870</v>
      </c>
      <c r="E2154" s="205" t="str">
        <f t="shared" si="33"/>
        <v>ＨＱ－パワコン４．０ＫＷ</v>
      </c>
    </row>
    <row r="2155" spans="1:5" ht="12.75" customHeight="1" x14ac:dyDescent="0.15">
      <c r="A2155" s="203" t="s">
        <v>5431</v>
      </c>
      <c r="B2155" s="203" t="s">
        <v>5432</v>
      </c>
      <c r="C2155" s="203" t="s">
        <v>0</v>
      </c>
      <c r="D2155" s="203" t="s">
        <v>2870</v>
      </c>
      <c r="E2155" s="205" t="str">
        <f t="shared" si="33"/>
        <v>ＨＱ－パワコン５．５ＫＷ</v>
      </c>
    </row>
    <row r="2156" spans="1:5" ht="12.75" customHeight="1" x14ac:dyDescent="0.15">
      <c r="A2156" s="203" t="s">
        <v>5433</v>
      </c>
      <c r="B2156" s="203" t="s">
        <v>5434</v>
      </c>
      <c r="C2156" s="203" t="s">
        <v>0</v>
      </c>
      <c r="D2156" s="203" t="s">
        <v>640</v>
      </c>
      <c r="E2156" s="205" t="str">
        <f t="shared" si="33"/>
        <v>ＨＱラバソイドＩＩ</v>
      </c>
    </row>
    <row r="2157" spans="1:5" ht="12.75" customHeight="1" x14ac:dyDescent="0.15">
      <c r="A2157" s="203" t="s">
        <v>5435</v>
      </c>
      <c r="B2157" s="203" t="s">
        <v>5436</v>
      </c>
      <c r="C2157" s="203" t="s">
        <v>0</v>
      </c>
      <c r="D2157" s="203" t="s">
        <v>751</v>
      </c>
      <c r="E2157" s="205" t="str">
        <f t="shared" si="33"/>
        <v>ＨＱ－延長ケーブル２０ｍ</v>
      </c>
    </row>
    <row r="2158" spans="1:5" ht="12.75" customHeight="1" x14ac:dyDescent="0.15">
      <c r="A2158" s="203" t="s">
        <v>5437</v>
      </c>
      <c r="B2158" s="203" t="s">
        <v>5438</v>
      </c>
      <c r="C2158" s="203" t="s">
        <v>0</v>
      </c>
      <c r="D2158" s="203" t="s">
        <v>751</v>
      </c>
      <c r="E2158" s="205" t="str">
        <f t="shared" si="33"/>
        <v>ＨＱ－延長ケーブル４０ｍ</v>
      </c>
    </row>
    <row r="2159" spans="1:5" ht="12.75" customHeight="1" x14ac:dyDescent="0.15">
      <c r="A2159" s="203" t="s">
        <v>5439</v>
      </c>
      <c r="B2159" s="203" t="s">
        <v>5440</v>
      </c>
      <c r="C2159" s="203" t="s">
        <v>0</v>
      </c>
      <c r="D2159" s="203" t="s">
        <v>751</v>
      </c>
      <c r="E2159" s="205" t="str">
        <f t="shared" si="33"/>
        <v>ＨＱ－横レール　</v>
      </c>
    </row>
    <row r="2160" spans="1:5" ht="12.75" customHeight="1" x14ac:dyDescent="0.15">
      <c r="A2160" s="203" t="s">
        <v>5441</v>
      </c>
      <c r="B2160" s="203" t="s">
        <v>5442</v>
      </c>
      <c r="C2160" s="203" t="s">
        <v>0</v>
      </c>
      <c r="D2160" s="203" t="s">
        <v>680</v>
      </c>
      <c r="E2160" s="205" t="str">
        <f t="shared" si="33"/>
        <v>ＨＱ－横レール設置治具セット</v>
      </c>
    </row>
    <row r="2161" spans="1:5" ht="12.75" customHeight="1" x14ac:dyDescent="0.15">
      <c r="A2161" s="203" t="s">
        <v>5443</v>
      </c>
      <c r="B2161" s="203" t="s">
        <v>5444</v>
      </c>
      <c r="C2161" s="203" t="s">
        <v>0</v>
      </c>
      <c r="D2161" s="203" t="s">
        <v>751</v>
      </c>
      <c r="E2161" s="205" t="str">
        <f t="shared" si="33"/>
        <v>ＨＱ－横目地プレート</v>
      </c>
    </row>
    <row r="2162" spans="1:5" ht="12.75" customHeight="1" x14ac:dyDescent="0.15">
      <c r="A2162" s="203" t="s">
        <v>5445</v>
      </c>
      <c r="B2162" s="203" t="s">
        <v>5446</v>
      </c>
      <c r="C2162" s="203" t="s">
        <v>0</v>
      </c>
      <c r="D2162" s="203" t="s">
        <v>2870</v>
      </c>
      <c r="E2162" s="205" t="str">
        <f t="shared" si="33"/>
        <v>ＨＱ－屋外パワコン４．４ＫＷ</v>
      </c>
    </row>
    <row r="2163" spans="1:5" ht="12.75" customHeight="1" x14ac:dyDescent="0.15">
      <c r="A2163" s="203" t="s">
        <v>5447</v>
      </c>
      <c r="B2163" s="203" t="s">
        <v>5448</v>
      </c>
      <c r="C2163" s="203" t="s">
        <v>0</v>
      </c>
      <c r="D2163" s="203" t="s">
        <v>2870</v>
      </c>
      <c r="E2163" s="205" t="str">
        <f t="shared" si="33"/>
        <v>ＨＱ－屋外パワコン５．５ＫＷ</v>
      </c>
    </row>
    <row r="2164" spans="1:5" ht="12.75" customHeight="1" x14ac:dyDescent="0.15">
      <c r="A2164" s="203" t="s">
        <v>5449</v>
      </c>
      <c r="B2164" s="203" t="s">
        <v>5450</v>
      </c>
      <c r="C2164" s="203" t="s">
        <v>0</v>
      </c>
      <c r="D2164" s="203" t="s">
        <v>2870</v>
      </c>
      <c r="E2164" s="205" t="str">
        <f t="shared" si="33"/>
        <v>ＨＱ－樹脂４回路接続箱</v>
      </c>
    </row>
    <row r="2165" spans="1:5" ht="12.75" customHeight="1" x14ac:dyDescent="0.15">
      <c r="A2165" s="203" t="s">
        <v>5451</v>
      </c>
      <c r="B2165" s="203" t="s">
        <v>5452</v>
      </c>
      <c r="C2165" s="203" t="s">
        <v>0</v>
      </c>
      <c r="D2165" s="203" t="s">
        <v>751</v>
      </c>
      <c r="E2165" s="205" t="str">
        <f t="shared" si="33"/>
        <v>ＨＱ－縦目地プレート</v>
      </c>
    </row>
    <row r="2166" spans="1:5" ht="12.75" customHeight="1" x14ac:dyDescent="0.15">
      <c r="A2166" s="203" t="s">
        <v>5453</v>
      </c>
      <c r="B2166" s="203" t="s">
        <v>5454</v>
      </c>
      <c r="C2166" s="203" t="s">
        <v>0</v>
      </c>
      <c r="D2166" s="203" t="s">
        <v>2870</v>
      </c>
      <c r="E2166" s="205" t="str">
        <f t="shared" si="33"/>
        <v>ＨＱ－昇圧ユニット　</v>
      </c>
    </row>
    <row r="2167" spans="1:5" ht="12.75" customHeight="1" x14ac:dyDescent="0.15">
      <c r="A2167" s="203" t="s">
        <v>5455</v>
      </c>
      <c r="B2167" s="203" t="s">
        <v>5456</v>
      </c>
      <c r="C2167" s="203" t="s">
        <v>0</v>
      </c>
      <c r="D2167" s="203" t="s">
        <v>751</v>
      </c>
      <c r="E2167" s="205" t="str">
        <f t="shared" si="33"/>
        <v>ＨＱ－水下側アングル</v>
      </c>
    </row>
    <row r="2168" spans="1:5" ht="12.75" customHeight="1" x14ac:dyDescent="0.15">
      <c r="A2168" s="203" t="s">
        <v>5457</v>
      </c>
      <c r="B2168" s="203" t="s">
        <v>5458</v>
      </c>
      <c r="C2168" s="203" t="s">
        <v>0</v>
      </c>
      <c r="D2168" s="203" t="s">
        <v>751</v>
      </c>
      <c r="E2168" s="205" t="str">
        <f t="shared" si="33"/>
        <v>ＨＱ－雪止め金具アングル</v>
      </c>
    </row>
    <row r="2169" spans="1:5" ht="12.75" customHeight="1" x14ac:dyDescent="0.15">
      <c r="A2169" s="203" t="s">
        <v>5459</v>
      </c>
      <c r="B2169" s="203" t="s">
        <v>5460</v>
      </c>
      <c r="C2169" s="203" t="s">
        <v>0</v>
      </c>
      <c r="D2169" s="203" t="s">
        <v>751</v>
      </c>
      <c r="E2169" s="205" t="str">
        <f t="shared" si="33"/>
        <v>ＨＱ－雪止め金具アングルタイプ</v>
      </c>
    </row>
    <row r="2170" spans="1:5" ht="12.75" customHeight="1" x14ac:dyDescent="0.15">
      <c r="A2170" s="203" t="s">
        <v>5461</v>
      </c>
      <c r="B2170" s="203" t="s">
        <v>5462</v>
      </c>
      <c r="C2170" s="203" t="s">
        <v>0</v>
      </c>
      <c r="D2170" s="203" t="s">
        <v>751</v>
      </c>
      <c r="E2170" s="205" t="str">
        <f t="shared" si="33"/>
        <v>ＨＱ－千鳥用目地プレート</v>
      </c>
    </row>
    <row r="2171" spans="1:5" ht="12.75" customHeight="1" x14ac:dyDescent="0.15">
      <c r="A2171" s="203" t="s">
        <v>5463</v>
      </c>
      <c r="B2171" s="203" t="s">
        <v>5464</v>
      </c>
      <c r="C2171" s="203" t="s">
        <v>0</v>
      </c>
      <c r="D2171" s="203" t="s">
        <v>680</v>
      </c>
      <c r="E2171" s="205" t="str">
        <f t="shared" si="33"/>
        <v>ＨＱ－全量カラー表示器</v>
      </c>
    </row>
    <row r="2172" spans="1:5" ht="12.75" customHeight="1" x14ac:dyDescent="0.15">
      <c r="A2172" s="203" t="s">
        <v>5465</v>
      </c>
      <c r="B2172" s="203" t="s">
        <v>5466</v>
      </c>
      <c r="C2172" s="203" t="s">
        <v>0</v>
      </c>
      <c r="D2172" s="203" t="s">
        <v>751</v>
      </c>
      <c r="E2172" s="205" t="str">
        <f t="shared" si="33"/>
        <v>ＨＱ－電圧検知ケーブル</v>
      </c>
    </row>
    <row r="2173" spans="1:5" ht="12.75" customHeight="1" x14ac:dyDescent="0.15">
      <c r="A2173" s="203" t="s">
        <v>5467</v>
      </c>
      <c r="B2173" s="203" t="s">
        <v>5468</v>
      </c>
      <c r="C2173" s="203" t="s">
        <v>0</v>
      </c>
      <c r="D2173" s="203" t="s">
        <v>751</v>
      </c>
      <c r="E2173" s="205" t="str">
        <f t="shared" si="33"/>
        <v>ＨＱ－入隅用ガイドレール</v>
      </c>
    </row>
    <row r="2174" spans="1:5" ht="12.75" customHeight="1" x14ac:dyDescent="0.15">
      <c r="A2174" s="203" t="s">
        <v>5469</v>
      </c>
      <c r="B2174" s="203" t="s">
        <v>5470</v>
      </c>
      <c r="C2174" s="203" t="s">
        <v>0</v>
      </c>
      <c r="D2174" s="203" t="s">
        <v>680</v>
      </c>
      <c r="E2174" s="205" t="str">
        <f t="shared" si="33"/>
        <v>ＨＱ－表示モニタセット制御無</v>
      </c>
    </row>
    <row r="2175" spans="1:5" ht="12.75" customHeight="1" x14ac:dyDescent="0.15">
      <c r="A2175" s="203" t="s">
        <v>5471</v>
      </c>
      <c r="B2175" s="203" t="s">
        <v>5472</v>
      </c>
      <c r="C2175" s="203" t="s">
        <v>0</v>
      </c>
      <c r="D2175" s="203" t="s">
        <v>680</v>
      </c>
      <c r="E2175" s="205" t="str">
        <f t="shared" si="33"/>
        <v>ＨＱ－表示モニタセット制御有</v>
      </c>
    </row>
    <row r="2176" spans="1:5" ht="12.75" customHeight="1" x14ac:dyDescent="0.15">
      <c r="A2176" s="203" t="s">
        <v>5473</v>
      </c>
      <c r="B2176" s="203" t="s">
        <v>5474</v>
      </c>
      <c r="C2176" s="203" t="s">
        <v>5475</v>
      </c>
      <c r="D2176" s="203" t="s">
        <v>736</v>
      </c>
      <c r="E2176" s="205" t="str">
        <f t="shared" si="33"/>
        <v>ＨＴＪリング　</v>
      </c>
    </row>
    <row r="2177" spans="1:5" ht="12.75" customHeight="1" x14ac:dyDescent="0.15">
      <c r="A2177" s="203" t="s">
        <v>5476</v>
      </c>
      <c r="B2177" s="203" t="s">
        <v>5477</v>
      </c>
      <c r="C2177" s="203" t="s">
        <v>967</v>
      </c>
      <c r="D2177" s="203" t="s">
        <v>751</v>
      </c>
      <c r="E2177" s="205" t="str">
        <f t="shared" si="33"/>
        <v>ＨＴＲパンチング　</v>
      </c>
    </row>
    <row r="2178" spans="1:5" ht="12.75" customHeight="1" x14ac:dyDescent="0.15">
      <c r="A2178" s="206" t="s">
        <v>5478</v>
      </c>
      <c r="B2178" s="206" t="s">
        <v>5479</v>
      </c>
      <c r="C2178" s="206" t="s">
        <v>1838</v>
      </c>
      <c r="D2178" s="206" t="s">
        <v>637</v>
      </c>
      <c r="E2178" s="205" t="str">
        <f t="shared" si="33"/>
        <v>ＨＴＵ１００ワッシャー</v>
      </c>
    </row>
    <row r="2179" spans="1:5" ht="12.75" customHeight="1" x14ac:dyDescent="0.15">
      <c r="A2179" s="206" t="s">
        <v>5480</v>
      </c>
      <c r="B2179" s="206" t="s">
        <v>5481</v>
      </c>
      <c r="C2179" s="206" t="s">
        <v>0</v>
      </c>
      <c r="D2179" s="206" t="s">
        <v>687</v>
      </c>
      <c r="E2179" s="205" t="str">
        <f t="shared" ref="E2179:E2242" si="34">DBCS(B2179)</f>
        <v>ＨＴＵ１００ワッシャー　バラ</v>
      </c>
    </row>
    <row r="2180" spans="1:5" ht="12.75" customHeight="1" x14ac:dyDescent="0.15">
      <c r="A2180" s="206" t="s">
        <v>5482</v>
      </c>
      <c r="B2180" s="206" t="s">
        <v>5483</v>
      </c>
      <c r="C2180" s="206" t="s">
        <v>1838</v>
      </c>
      <c r="D2180" s="206" t="s">
        <v>637</v>
      </c>
      <c r="E2180" s="205" t="str">
        <f t="shared" si="34"/>
        <v>ＨＴＵ８０ワッシャー　</v>
      </c>
    </row>
    <row r="2181" spans="1:5" ht="12.75" customHeight="1" x14ac:dyDescent="0.15">
      <c r="A2181" s="206" t="s">
        <v>5484</v>
      </c>
      <c r="B2181" s="206" t="s">
        <v>5485</v>
      </c>
      <c r="C2181" s="206" t="s">
        <v>0</v>
      </c>
      <c r="D2181" s="206" t="s">
        <v>687</v>
      </c>
      <c r="E2181" s="205" t="str">
        <f t="shared" si="34"/>
        <v>ＨＴＵ８０ワッシャーバラ</v>
      </c>
    </row>
    <row r="2182" spans="1:5" ht="12.75" customHeight="1" x14ac:dyDescent="0.15">
      <c r="A2182" s="203" t="s">
        <v>5486</v>
      </c>
      <c r="B2182" s="203" t="s">
        <v>5487</v>
      </c>
      <c r="C2182" s="203" t="s">
        <v>1838</v>
      </c>
      <c r="D2182" s="203" t="s">
        <v>637</v>
      </c>
      <c r="E2182" s="205" t="str">
        <f t="shared" si="34"/>
        <v>ＨＴＵワッシャー　</v>
      </c>
    </row>
    <row r="2183" spans="1:5" ht="12.75" customHeight="1" x14ac:dyDescent="0.15">
      <c r="A2183" s="206" t="s">
        <v>5488</v>
      </c>
      <c r="B2183" s="206" t="s">
        <v>5489</v>
      </c>
      <c r="C2183" s="206" t="s">
        <v>5490</v>
      </c>
      <c r="D2183" s="206" t="s">
        <v>1856</v>
      </c>
      <c r="E2183" s="205" t="str">
        <f t="shared" si="34"/>
        <v>ＨＴＵワッシャーパッチ</v>
      </c>
    </row>
    <row r="2184" spans="1:5" ht="12.75" customHeight="1" x14ac:dyDescent="0.15">
      <c r="A2184" s="206" t="s">
        <v>5491</v>
      </c>
      <c r="B2184" s="206" t="s">
        <v>5492</v>
      </c>
      <c r="C2184" s="206" t="s">
        <v>0</v>
      </c>
      <c r="D2184" s="206" t="s">
        <v>687</v>
      </c>
      <c r="E2184" s="205" t="str">
        <f t="shared" si="34"/>
        <v>ＨＴＵワッシャーパッチ　バラ</v>
      </c>
    </row>
    <row r="2185" spans="1:5" ht="12.75" customHeight="1" x14ac:dyDescent="0.15">
      <c r="A2185" s="206" t="s">
        <v>5493</v>
      </c>
      <c r="B2185" s="206" t="s">
        <v>5494</v>
      </c>
      <c r="C2185" s="206" t="s">
        <v>5475</v>
      </c>
      <c r="D2185" s="206" t="s">
        <v>736</v>
      </c>
      <c r="E2185" s="205" t="str">
        <f t="shared" si="34"/>
        <v>ＨＴキャップ　</v>
      </c>
    </row>
    <row r="2186" spans="1:5" ht="12.75" customHeight="1" x14ac:dyDescent="0.15">
      <c r="A2186" s="206" t="s">
        <v>5495</v>
      </c>
      <c r="B2186" s="206" t="s">
        <v>5496</v>
      </c>
      <c r="C2186" s="206" t="s">
        <v>5475</v>
      </c>
      <c r="D2186" s="206" t="s">
        <v>736</v>
      </c>
      <c r="E2186" s="205" t="str">
        <f t="shared" si="34"/>
        <v>ＨＴキャップＳ　</v>
      </c>
    </row>
    <row r="2187" spans="1:5" ht="12.75" customHeight="1" x14ac:dyDescent="0.15">
      <c r="A2187" s="206" t="s">
        <v>5497</v>
      </c>
      <c r="B2187" s="206" t="s">
        <v>5498</v>
      </c>
      <c r="C2187" s="206" t="s">
        <v>5499</v>
      </c>
      <c r="D2187" s="206" t="s">
        <v>751</v>
      </c>
      <c r="E2187" s="205" t="str">
        <f t="shared" si="34"/>
        <v>ＨＴコーナーＲ　</v>
      </c>
    </row>
    <row r="2188" spans="1:5" ht="12.75" customHeight="1" x14ac:dyDescent="0.15">
      <c r="A2188" s="206" t="s">
        <v>5500</v>
      </c>
      <c r="B2188" s="206" t="s">
        <v>5501</v>
      </c>
      <c r="C2188" s="206" t="s">
        <v>5502</v>
      </c>
      <c r="D2188" s="206" t="s">
        <v>637</v>
      </c>
      <c r="E2188" s="205" t="str">
        <f t="shared" si="34"/>
        <v>ＨＴセメント　</v>
      </c>
    </row>
    <row r="2189" spans="1:5" ht="12.75" customHeight="1" x14ac:dyDescent="0.15">
      <c r="A2189" s="206" t="s">
        <v>5503</v>
      </c>
      <c r="B2189" s="206" t="s">
        <v>5504</v>
      </c>
      <c r="C2189" s="206" t="s">
        <v>5505</v>
      </c>
      <c r="D2189" s="206" t="s">
        <v>637</v>
      </c>
      <c r="E2189" s="205" t="str">
        <f t="shared" si="34"/>
        <v>ＨＴドリルビス６０　</v>
      </c>
    </row>
    <row r="2190" spans="1:5" ht="12.75" customHeight="1" x14ac:dyDescent="0.15">
      <c r="A2190" s="206" t="s">
        <v>5506</v>
      </c>
      <c r="B2190" s="206" t="s">
        <v>5507</v>
      </c>
      <c r="C2190" s="206" t="s">
        <v>5508</v>
      </c>
      <c r="D2190" s="206" t="s">
        <v>637</v>
      </c>
      <c r="E2190" s="205" t="str">
        <f t="shared" si="34"/>
        <v>ＨＴドリルビスヘキサ　</v>
      </c>
    </row>
    <row r="2191" spans="1:5" ht="12.75" customHeight="1" x14ac:dyDescent="0.15">
      <c r="A2191" s="203" t="s">
        <v>5509</v>
      </c>
      <c r="B2191" s="203" t="s">
        <v>5510</v>
      </c>
      <c r="C2191" s="203" t="s">
        <v>970</v>
      </c>
      <c r="D2191" s="203" t="s">
        <v>766</v>
      </c>
      <c r="E2191" s="205" t="str">
        <f t="shared" si="34"/>
        <v>ＨＴドレンたて１００</v>
      </c>
    </row>
    <row r="2192" spans="1:5" ht="12.75" customHeight="1" x14ac:dyDescent="0.15">
      <c r="A2192" s="203" t="s">
        <v>5511</v>
      </c>
      <c r="B2192" s="203" t="s">
        <v>5512</v>
      </c>
      <c r="C2192" s="203" t="s">
        <v>973</v>
      </c>
      <c r="D2192" s="203" t="s">
        <v>766</v>
      </c>
      <c r="E2192" s="205" t="str">
        <f t="shared" si="34"/>
        <v>ＨＴドレンたて１２５</v>
      </c>
    </row>
    <row r="2193" spans="1:5" ht="12.75" customHeight="1" x14ac:dyDescent="0.15">
      <c r="A2193" s="203" t="s">
        <v>5513</v>
      </c>
      <c r="B2193" s="203" t="s">
        <v>5514</v>
      </c>
      <c r="C2193" s="203" t="s">
        <v>973</v>
      </c>
      <c r="D2193" s="203" t="s">
        <v>766</v>
      </c>
      <c r="E2193" s="205" t="str">
        <f t="shared" si="34"/>
        <v>ＨＴドレンたて１５０</v>
      </c>
    </row>
    <row r="2194" spans="1:5" ht="12.75" customHeight="1" x14ac:dyDescent="0.15">
      <c r="A2194" s="203" t="s">
        <v>5515</v>
      </c>
      <c r="B2194" s="203" t="s">
        <v>5516</v>
      </c>
      <c r="C2194" s="203" t="s">
        <v>973</v>
      </c>
      <c r="D2194" s="203" t="s">
        <v>766</v>
      </c>
      <c r="E2194" s="205" t="str">
        <f t="shared" si="34"/>
        <v>ＨＴドレンたて２００</v>
      </c>
    </row>
    <row r="2195" spans="1:5" ht="12.75" customHeight="1" x14ac:dyDescent="0.15">
      <c r="A2195" s="203" t="s">
        <v>5517</v>
      </c>
      <c r="B2195" s="203" t="s">
        <v>5518</v>
      </c>
      <c r="C2195" s="203" t="s">
        <v>980</v>
      </c>
      <c r="D2195" s="203" t="s">
        <v>766</v>
      </c>
      <c r="E2195" s="205" t="str">
        <f t="shared" si="34"/>
        <v>ＨＴドレンたて７５</v>
      </c>
    </row>
    <row r="2196" spans="1:5" ht="12.75" customHeight="1" x14ac:dyDescent="0.15">
      <c r="A2196" s="203" t="s">
        <v>5519</v>
      </c>
      <c r="B2196" s="203" t="s">
        <v>5520</v>
      </c>
      <c r="C2196" s="203" t="s">
        <v>0</v>
      </c>
      <c r="D2196" s="203" t="s">
        <v>766</v>
      </c>
      <c r="E2196" s="205" t="str">
        <f t="shared" si="34"/>
        <v>ＨＴドレン横１００</v>
      </c>
    </row>
    <row r="2197" spans="1:5" ht="12.75" customHeight="1" x14ac:dyDescent="0.15">
      <c r="A2197" s="203" t="s">
        <v>5521</v>
      </c>
      <c r="B2197" s="203" t="s">
        <v>5522</v>
      </c>
      <c r="C2197" s="203" t="s">
        <v>0</v>
      </c>
      <c r="D2197" s="203" t="s">
        <v>766</v>
      </c>
      <c r="E2197" s="205" t="str">
        <f t="shared" si="34"/>
        <v>ＨＴドレン横１２５</v>
      </c>
    </row>
    <row r="2198" spans="1:5" ht="12.75" customHeight="1" x14ac:dyDescent="0.15">
      <c r="A2198" s="203" t="s">
        <v>5523</v>
      </c>
      <c r="B2198" s="203" t="s">
        <v>5524</v>
      </c>
      <c r="C2198" s="203" t="s">
        <v>0</v>
      </c>
      <c r="D2198" s="203" t="s">
        <v>766</v>
      </c>
      <c r="E2198" s="205" t="str">
        <f t="shared" si="34"/>
        <v>ＨＴドレン横１５０</v>
      </c>
    </row>
    <row r="2199" spans="1:5" ht="12.75" customHeight="1" x14ac:dyDescent="0.15">
      <c r="A2199" s="203" t="s">
        <v>5525</v>
      </c>
      <c r="B2199" s="203" t="s">
        <v>5526</v>
      </c>
      <c r="C2199" s="203" t="s">
        <v>0</v>
      </c>
      <c r="D2199" s="203" t="s">
        <v>766</v>
      </c>
      <c r="E2199" s="205" t="str">
        <f t="shared" si="34"/>
        <v>ＨＴドレン横２００</v>
      </c>
    </row>
    <row r="2200" spans="1:5" ht="12.75" customHeight="1" x14ac:dyDescent="0.15">
      <c r="A2200" s="203" t="s">
        <v>5527</v>
      </c>
      <c r="B2200" s="203" t="s">
        <v>5528</v>
      </c>
      <c r="C2200" s="203" t="s">
        <v>0</v>
      </c>
      <c r="D2200" s="203" t="s">
        <v>766</v>
      </c>
      <c r="E2200" s="205" t="str">
        <f t="shared" si="34"/>
        <v>ＨＴドレン横７５</v>
      </c>
    </row>
    <row r="2201" spans="1:5" ht="12.75" customHeight="1" x14ac:dyDescent="0.15">
      <c r="A2201" s="203" t="s">
        <v>5529</v>
      </c>
      <c r="B2201" s="203" t="s">
        <v>5530</v>
      </c>
      <c r="C2201" s="203" t="s">
        <v>0</v>
      </c>
      <c r="D2201" s="203" t="s">
        <v>766</v>
      </c>
      <c r="E2201" s="205" t="str">
        <f t="shared" si="34"/>
        <v>ＨＴハイパワードレン　たて７５</v>
      </c>
    </row>
    <row r="2202" spans="1:5" ht="12.75" customHeight="1" x14ac:dyDescent="0.15">
      <c r="A2202" s="203" t="s">
        <v>5531</v>
      </c>
      <c r="B2202" s="203" t="s">
        <v>5532</v>
      </c>
      <c r="C2202" s="203" t="s">
        <v>5533</v>
      </c>
      <c r="D2202" s="203" t="s">
        <v>751</v>
      </c>
      <c r="E2202" s="205" t="str">
        <f t="shared" si="34"/>
        <v>ＨＴ平パンチング　</v>
      </c>
    </row>
    <row r="2203" spans="1:5" ht="12.75" customHeight="1" x14ac:dyDescent="0.15">
      <c r="A2203" s="206" t="s">
        <v>5534</v>
      </c>
      <c r="B2203" s="206" t="s">
        <v>5535</v>
      </c>
      <c r="C2203" s="206" t="s">
        <v>5536</v>
      </c>
      <c r="D2203" s="206" t="s">
        <v>687</v>
      </c>
      <c r="E2203" s="205" t="str">
        <f t="shared" si="34"/>
        <v>ＩＲ　ＤＩＰ７５０　１．２－１０００ｍｍ</v>
      </c>
    </row>
    <row r="2204" spans="1:5" ht="12.75" customHeight="1" x14ac:dyDescent="0.15">
      <c r="A2204" s="206" t="s">
        <v>5537</v>
      </c>
      <c r="B2204" s="206" t="s">
        <v>5538</v>
      </c>
      <c r="C2204" s="206" t="s">
        <v>5539</v>
      </c>
      <c r="D2204" s="206" t="s">
        <v>687</v>
      </c>
      <c r="E2204" s="205" t="str">
        <f t="shared" si="34"/>
        <v>ＩＲ　ＤＩＰ７５０１．０－１０００ｍｍ</v>
      </c>
    </row>
    <row r="2205" spans="1:5" ht="12.75" customHeight="1" x14ac:dyDescent="0.15">
      <c r="A2205" s="206" t="s">
        <v>5540</v>
      </c>
      <c r="B2205" s="206" t="s">
        <v>5541</v>
      </c>
      <c r="C2205" s="206" t="s">
        <v>5542</v>
      </c>
      <c r="D2205" s="206" t="s">
        <v>637</v>
      </c>
      <c r="E2205" s="205" t="str">
        <f t="shared" si="34"/>
        <v>ＩＲタイトフレーム　ＮＳ３０</v>
      </c>
    </row>
    <row r="2206" spans="1:5" ht="12.75" customHeight="1" x14ac:dyDescent="0.15">
      <c r="A2206" s="206" t="s">
        <v>5543</v>
      </c>
      <c r="B2206" s="206" t="s">
        <v>5544</v>
      </c>
      <c r="C2206" s="206" t="s">
        <v>5545</v>
      </c>
      <c r="D2206" s="206" t="s">
        <v>637</v>
      </c>
      <c r="E2206" s="205" t="str">
        <f t="shared" si="34"/>
        <v>ＩＲタイトフレーム　ＮＷ３０</v>
      </c>
    </row>
    <row r="2207" spans="1:5" ht="12.75" customHeight="1" x14ac:dyDescent="0.15">
      <c r="A2207" s="206" t="s">
        <v>5546</v>
      </c>
      <c r="B2207" s="206" t="s">
        <v>5547</v>
      </c>
      <c r="C2207" s="206" t="s">
        <v>4586</v>
      </c>
      <c r="D2207" s="206" t="s">
        <v>637</v>
      </c>
      <c r="E2207" s="205" t="str">
        <f t="shared" si="34"/>
        <v>ＩＲビス５００</v>
      </c>
    </row>
    <row r="2208" spans="1:5" ht="12.75" customHeight="1" x14ac:dyDescent="0.15">
      <c r="A2208" s="206" t="s">
        <v>5548</v>
      </c>
      <c r="B2208" s="206" t="s">
        <v>5549</v>
      </c>
      <c r="C2208" s="206" t="s">
        <v>0</v>
      </c>
      <c r="D2208" s="206" t="s">
        <v>640</v>
      </c>
      <c r="E2208" s="205" t="str">
        <f t="shared" si="34"/>
        <v>Ｉパナホーム専用ルーフィング</v>
      </c>
    </row>
    <row r="2209" spans="1:5" ht="12.75" customHeight="1" x14ac:dyDescent="0.15">
      <c r="A2209" s="206" t="s">
        <v>5550</v>
      </c>
      <c r="B2209" s="206" t="s">
        <v>5551</v>
      </c>
      <c r="C2209" s="206" t="s">
        <v>0</v>
      </c>
      <c r="D2209" s="206" t="s">
        <v>640</v>
      </c>
      <c r="E2209" s="205" t="str">
        <f t="shared" si="34"/>
        <v>Ｉパナホーム用ルーフィング１１．３</v>
      </c>
    </row>
    <row r="2210" spans="1:5" ht="12.75" customHeight="1" x14ac:dyDescent="0.15">
      <c r="A2210" s="206" t="s">
        <v>5552</v>
      </c>
      <c r="B2210" s="206" t="s">
        <v>5553</v>
      </c>
      <c r="C2210" s="206" t="s">
        <v>5554</v>
      </c>
      <c r="D2210" s="206" t="s">
        <v>736</v>
      </c>
      <c r="E2210" s="205" t="str">
        <f t="shared" si="34"/>
        <v>ＪＬ型オーバーフロー管ＡＮ</v>
      </c>
    </row>
    <row r="2211" spans="1:5" ht="12.75" customHeight="1" x14ac:dyDescent="0.15">
      <c r="A2211" s="206" t="s">
        <v>5555</v>
      </c>
      <c r="B2211" s="206" t="s">
        <v>5556</v>
      </c>
      <c r="C2211" s="206" t="s">
        <v>5557</v>
      </c>
      <c r="D2211" s="206" t="s">
        <v>751</v>
      </c>
      <c r="E2211" s="205" t="str">
        <f t="shared" si="34"/>
        <v>Ｊ内水切１１００　ＢＫ</v>
      </c>
    </row>
    <row r="2212" spans="1:5" ht="12.75" customHeight="1" x14ac:dyDescent="0.15">
      <c r="A2212" s="206" t="s">
        <v>5558</v>
      </c>
      <c r="B2212" s="206" t="s">
        <v>5559</v>
      </c>
      <c r="C2212" s="206" t="s">
        <v>5557</v>
      </c>
      <c r="D2212" s="206" t="s">
        <v>751</v>
      </c>
      <c r="E2212" s="205" t="str">
        <f t="shared" si="34"/>
        <v>Ｊ内水切１１００　ＳＧ</v>
      </c>
    </row>
    <row r="2213" spans="1:5" ht="12.75" customHeight="1" x14ac:dyDescent="0.15">
      <c r="A2213" s="206" t="s">
        <v>5560</v>
      </c>
      <c r="B2213" s="206" t="s">
        <v>5561</v>
      </c>
      <c r="C2213" s="206" t="s">
        <v>5557</v>
      </c>
      <c r="D2213" s="206" t="s">
        <v>751</v>
      </c>
      <c r="E2213" s="205" t="str">
        <f t="shared" si="34"/>
        <v>Ｊ内水切１１００　ＷＨ</v>
      </c>
    </row>
    <row r="2214" spans="1:5" ht="12.75" customHeight="1" x14ac:dyDescent="0.15">
      <c r="A2214" s="206" t="s">
        <v>5562</v>
      </c>
      <c r="B2214" s="207" t="s">
        <v>5563</v>
      </c>
      <c r="C2214" s="206" t="s">
        <v>5564</v>
      </c>
      <c r="D2214" s="206" t="s">
        <v>687</v>
      </c>
      <c r="E2214" s="205" t="str">
        <f t="shared" si="34"/>
        <v>Ｊ内水切ジョイント板　ＢＫ</v>
      </c>
    </row>
    <row r="2215" spans="1:5" ht="12.75" customHeight="1" x14ac:dyDescent="0.15">
      <c r="A2215" s="206" t="s">
        <v>5565</v>
      </c>
      <c r="B2215" s="207" t="s">
        <v>5566</v>
      </c>
      <c r="C2215" s="206" t="s">
        <v>5564</v>
      </c>
      <c r="D2215" s="206" t="s">
        <v>687</v>
      </c>
      <c r="E2215" s="205" t="str">
        <f t="shared" si="34"/>
        <v>Ｊ内水切ジョイント板　ＳＧ</v>
      </c>
    </row>
    <row r="2216" spans="1:5" ht="12.75" customHeight="1" x14ac:dyDescent="0.15">
      <c r="A2216" s="206" t="s">
        <v>5567</v>
      </c>
      <c r="B2216" s="207" t="s">
        <v>5568</v>
      </c>
      <c r="C2216" s="206" t="s">
        <v>5564</v>
      </c>
      <c r="D2216" s="206" t="s">
        <v>687</v>
      </c>
      <c r="E2216" s="205" t="str">
        <f t="shared" si="34"/>
        <v>Ｊ内水切ジョイント板　ＷＨ</v>
      </c>
    </row>
    <row r="2217" spans="1:5" ht="12.75" customHeight="1" x14ac:dyDescent="0.15">
      <c r="A2217" s="206" t="s">
        <v>5569</v>
      </c>
      <c r="B2217" s="206" t="s">
        <v>5570</v>
      </c>
      <c r="C2217" s="206" t="s">
        <v>5571</v>
      </c>
      <c r="D2217" s="206" t="s">
        <v>766</v>
      </c>
      <c r="E2217" s="205" t="str">
        <f t="shared" si="34"/>
        <v>Ｊ内水切出隅　ＢＫ</v>
      </c>
    </row>
    <row r="2218" spans="1:5" ht="12.75" customHeight="1" x14ac:dyDescent="0.15">
      <c r="A2218" s="206" t="s">
        <v>5572</v>
      </c>
      <c r="B2218" s="206" t="s">
        <v>5573</v>
      </c>
      <c r="C2218" s="206" t="s">
        <v>5571</v>
      </c>
      <c r="D2218" s="206" t="s">
        <v>766</v>
      </c>
      <c r="E2218" s="205" t="str">
        <f t="shared" si="34"/>
        <v>Ｊ内水切出隅　ＳＧ</v>
      </c>
    </row>
    <row r="2219" spans="1:5" ht="12.75" customHeight="1" x14ac:dyDescent="0.15">
      <c r="A2219" s="206" t="s">
        <v>5574</v>
      </c>
      <c r="B2219" s="206" t="s">
        <v>5575</v>
      </c>
      <c r="C2219" s="206" t="s">
        <v>5571</v>
      </c>
      <c r="D2219" s="206" t="s">
        <v>766</v>
      </c>
      <c r="E2219" s="205" t="str">
        <f t="shared" si="34"/>
        <v>Ｊ内水切出隅　ＷＨ</v>
      </c>
    </row>
    <row r="2220" spans="1:5" ht="12.75" customHeight="1" x14ac:dyDescent="0.15">
      <c r="A2220" s="206" t="s">
        <v>5576</v>
      </c>
      <c r="B2220" s="206" t="s">
        <v>5577</v>
      </c>
      <c r="C2220" s="206" t="s">
        <v>5578</v>
      </c>
      <c r="D2220" s="206" t="s">
        <v>751</v>
      </c>
      <c r="E2220" s="205" t="str">
        <f t="shared" si="34"/>
        <v>Ｊ内水切入隅　ＢＫ</v>
      </c>
    </row>
    <row r="2221" spans="1:5" ht="12.75" customHeight="1" x14ac:dyDescent="0.15">
      <c r="A2221" s="206" t="s">
        <v>5579</v>
      </c>
      <c r="B2221" s="206" t="s">
        <v>5580</v>
      </c>
      <c r="C2221" s="206" t="s">
        <v>5578</v>
      </c>
      <c r="D2221" s="206" t="s">
        <v>751</v>
      </c>
      <c r="E2221" s="205" t="str">
        <f t="shared" si="34"/>
        <v>Ｊ内水切入隅　ＳＧ</v>
      </c>
    </row>
    <row r="2222" spans="1:5" ht="12.75" customHeight="1" x14ac:dyDescent="0.15">
      <c r="A2222" s="206" t="s">
        <v>5581</v>
      </c>
      <c r="B2222" s="206" t="s">
        <v>5582</v>
      </c>
      <c r="C2222" s="206" t="s">
        <v>5578</v>
      </c>
      <c r="D2222" s="206" t="s">
        <v>751</v>
      </c>
      <c r="E2222" s="205" t="str">
        <f t="shared" si="34"/>
        <v>Ｊ内水切入隅　ＷＨ</v>
      </c>
    </row>
    <row r="2223" spans="1:5" ht="12.75" customHeight="1" x14ac:dyDescent="0.15">
      <c r="A2223" s="206" t="s">
        <v>5583</v>
      </c>
      <c r="B2223" s="206" t="s">
        <v>5584</v>
      </c>
      <c r="C2223" s="206" t="s">
        <v>0</v>
      </c>
      <c r="D2223" s="206" t="s">
        <v>637</v>
      </c>
      <c r="E2223" s="205" t="str">
        <f t="shared" si="34"/>
        <v>ＫＢディスク</v>
      </c>
    </row>
    <row r="2224" spans="1:5" ht="12.75" customHeight="1" x14ac:dyDescent="0.15">
      <c r="A2224" s="206" t="s">
        <v>5585</v>
      </c>
      <c r="B2224" s="206" t="s">
        <v>5586</v>
      </c>
      <c r="C2224" s="206" t="s">
        <v>1694</v>
      </c>
      <c r="D2224" s="206" t="s">
        <v>633</v>
      </c>
      <c r="E2224" s="205" t="str">
        <f t="shared" si="34"/>
        <v>ＫＦ接着剤</v>
      </c>
    </row>
    <row r="2225" spans="1:5" ht="12.75" customHeight="1" x14ac:dyDescent="0.15">
      <c r="A2225" s="206" t="s">
        <v>5587</v>
      </c>
      <c r="B2225" s="206" t="s">
        <v>5588</v>
      </c>
      <c r="C2225" s="206" t="s">
        <v>0</v>
      </c>
      <c r="D2225" s="206" t="s">
        <v>640</v>
      </c>
      <c r="E2225" s="205" t="str">
        <f t="shared" si="34"/>
        <v>ＫＩルーフ　</v>
      </c>
    </row>
    <row r="2226" spans="1:5" ht="12.75" customHeight="1" x14ac:dyDescent="0.15">
      <c r="A2226" s="203" t="s">
        <v>5589</v>
      </c>
      <c r="B2226" s="203" t="s">
        <v>5590</v>
      </c>
      <c r="C2226" s="203" t="s">
        <v>0</v>
      </c>
      <c r="D2226" s="203" t="s">
        <v>640</v>
      </c>
      <c r="E2226" s="205" t="str">
        <f t="shared" si="34"/>
        <v>ＫＹＯ－センサーケーブル</v>
      </c>
    </row>
    <row r="2227" spans="1:5" ht="12.75" customHeight="1" x14ac:dyDescent="0.15">
      <c r="A2227" s="203" t="s">
        <v>5591</v>
      </c>
      <c r="B2227" s="203" t="s">
        <v>5592</v>
      </c>
      <c r="C2227" s="203" t="s">
        <v>0</v>
      </c>
      <c r="D2227" s="203" t="s">
        <v>2870</v>
      </c>
      <c r="E2227" s="205" t="str">
        <f t="shared" si="34"/>
        <v>ＫＹＯ－パネル２１０ｗ</v>
      </c>
    </row>
    <row r="2228" spans="1:5" ht="12.75" customHeight="1" x14ac:dyDescent="0.15">
      <c r="A2228" s="203" t="s">
        <v>5593</v>
      </c>
      <c r="B2228" s="203" t="s">
        <v>5594</v>
      </c>
      <c r="C2228" s="203" t="s">
        <v>0</v>
      </c>
      <c r="D2228" s="203" t="s">
        <v>2870</v>
      </c>
      <c r="E2228" s="205" t="str">
        <f t="shared" si="34"/>
        <v>ＫＹＯ－パネル２２０ｗ</v>
      </c>
    </row>
    <row r="2229" spans="1:5" ht="12.75" customHeight="1" x14ac:dyDescent="0.15">
      <c r="A2229" s="203" t="s">
        <v>5595</v>
      </c>
      <c r="B2229" s="203" t="s">
        <v>5596</v>
      </c>
      <c r="C2229" s="203" t="s">
        <v>0</v>
      </c>
      <c r="D2229" s="203" t="s">
        <v>2870</v>
      </c>
      <c r="E2229" s="205" t="str">
        <f t="shared" si="34"/>
        <v>ＫＹＯ－パワコン４．０ｋｗ</v>
      </c>
    </row>
    <row r="2230" spans="1:5" ht="12.75" customHeight="1" x14ac:dyDescent="0.15">
      <c r="A2230" s="203" t="s">
        <v>5597</v>
      </c>
      <c r="B2230" s="203" t="s">
        <v>5598</v>
      </c>
      <c r="C2230" s="203" t="s">
        <v>0</v>
      </c>
      <c r="D2230" s="203" t="s">
        <v>2870</v>
      </c>
      <c r="E2230" s="205" t="str">
        <f t="shared" si="34"/>
        <v>ＫＹＯ－パワコン４．５ｋｗ</v>
      </c>
    </row>
    <row r="2231" spans="1:5" ht="12.75" customHeight="1" x14ac:dyDescent="0.15">
      <c r="A2231" s="203" t="s">
        <v>5599</v>
      </c>
      <c r="B2231" s="203" t="s">
        <v>5600</v>
      </c>
      <c r="C2231" s="203" t="s">
        <v>0</v>
      </c>
      <c r="D2231" s="203" t="s">
        <v>2870</v>
      </c>
      <c r="E2231" s="205" t="str">
        <f t="shared" si="34"/>
        <v>ＫＹＯ－パワコン５．５ｋｗ</v>
      </c>
    </row>
    <row r="2232" spans="1:5" ht="12.75" customHeight="1" x14ac:dyDescent="0.15">
      <c r="A2232" s="203" t="s">
        <v>5601</v>
      </c>
      <c r="B2232" s="203" t="s">
        <v>5602</v>
      </c>
      <c r="C2232" s="203" t="s">
        <v>0</v>
      </c>
      <c r="D2232" s="203" t="s">
        <v>2870</v>
      </c>
      <c r="E2232" s="205" t="str">
        <f t="shared" si="34"/>
        <v>ＫＹＯ－パワコン５．９ｋｗ</v>
      </c>
    </row>
    <row r="2233" spans="1:5" ht="12.75" customHeight="1" x14ac:dyDescent="0.15">
      <c r="A2233" s="203" t="s">
        <v>5603</v>
      </c>
      <c r="B2233" s="203" t="s">
        <v>5604</v>
      </c>
      <c r="C2233" s="203" t="s">
        <v>0</v>
      </c>
      <c r="D2233" s="203" t="s">
        <v>2870</v>
      </c>
      <c r="E2233" s="205" t="str">
        <f t="shared" si="34"/>
        <v>ＫＹＯ－モニタ付ＨＥＭＳ</v>
      </c>
    </row>
    <row r="2234" spans="1:5" ht="12.75" customHeight="1" x14ac:dyDescent="0.15">
      <c r="A2234" s="203" t="s">
        <v>5605</v>
      </c>
      <c r="B2234" s="203" t="s">
        <v>5606</v>
      </c>
      <c r="C2234" s="203" t="s">
        <v>0</v>
      </c>
      <c r="D2234" s="203" t="s">
        <v>640</v>
      </c>
      <c r="E2234" s="205" t="str">
        <f t="shared" si="34"/>
        <v>ＫＹＯ－延長ケーブル２５ｍ</v>
      </c>
    </row>
    <row r="2235" spans="1:5" ht="12.75" customHeight="1" x14ac:dyDescent="0.15">
      <c r="A2235" s="203" t="s">
        <v>5607</v>
      </c>
      <c r="B2235" s="203" t="s">
        <v>5608</v>
      </c>
      <c r="C2235" s="203" t="s">
        <v>0</v>
      </c>
      <c r="D2235" s="203" t="s">
        <v>640</v>
      </c>
      <c r="E2235" s="205" t="str">
        <f t="shared" si="34"/>
        <v>ＫＹＯ－延長ケーブル４０ｍ</v>
      </c>
    </row>
    <row r="2236" spans="1:5" ht="12.75" customHeight="1" x14ac:dyDescent="0.15">
      <c r="A2236" s="203" t="s">
        <v>5609</v>
      </c>
      <c r="B2236" s="203" t="s">
        <v>5610</v>
      </c>
      <c r="C2236" s="203" t="s">
        <v>0</v>
      </c>
      <c r="D2236" s="203" t="s">
        <v>751</v>
      </c>
      <c r="E2236" s="205" t="str">
        <f t="shared" si="34"/>
        <v>ＫＹＯ－横置きアングル０．５Ｐ</v>
      </c>
    </row>
    <row r="2237" spans="1:5" ht="12.75" customHeight="1" x14ac:dyDescent="0.15">
      <c r="A2237" s="203" t="s">
        <v>5611</v>
      </c>
      <c r="B2237" s="203" t="s">
        <v>5612</v>
      </c>
      <c r="C2237" s="203" t="s">
        <v>0</v>
      </c>
      <c r="D2237" s="203" t="s">
        <v>751</v>
      </c>
      <c r="E2237" s="205" t="str">
        <f t="shared" si="34"/>
        <v>ＫＹＯ－横置きアングル１Ｐ</v>
      </c>
    </row>
    <row r="2238" spans="1:5" ht="12.75" customHeight="1" x14ac:dyDescent="0.15">
      <c r="A2238" s="203" t="s">
        <v>5613</v>
      </c>
      <c r="B2238" s="203" t="s">
        <v>5614</v>
      </c>
      <c r="C2238" s="203" t="s">
        <v>0</v>
      </c>
      <c r="D2238" s="203" t="s">
        <v>751</v>
      </c>
      <c r="E2238" s="205" t="str">
        <f t="shared" si="34"/>
        <v>ＫＹＯ－横置きガイドレール　Ｚ１Ｐ</v>
      </c>
    </row>
    <row r="2239" spans="1:5" ht="12.75" customHeight="1" x14ac:dyDescent="0.15">
      <c r="A2239" s="203" t="s">
        <v>5615</v>
      </c>
      <c r="B2239" s="203" t="s">
        <v>5616</v>
      </c>
      <c r="C2239" s="203" t="s">
        <v>0</v>
      </c>
      <c r="D2239" s="203" t="s">
        <v>751</v>
      </c>
      <c r="E2239" s="205" t="str">
        <f t="shared" si="34"/>
        <v>ＫＹＯ－横置きガイドレール　Ｚ２Ｐ</v>
      </c>
    </row>
    <row r="2240" spans="1:5" ht="12.75" customHeight="1" x14ac:dyDescent="0.15">
      <c r="A2240" s="203" t="s">
        <v>5617</v>
      </c>
      <c r="B2240" s="203" t="s">
        <v>5618</v>
      </c>
      <c r="C2240" s="203" t="s">
        <v>0</v>
      </c>
      <c r="D2240" s="203" t="s">
        <v>751</v>
      </c>
      <c r="E2240" s="205" t="str">
        <f t="shared" si="34"/>
        <v>ＫＹＯ－横置きガイドレール１Ｐ</v>
      </c>
    </row>
    <row r="2241" spans="1:5" ht="12.75" customHeight="1" x14ac:dyDescent="0.15">
      <c r="A2241" s="203" t="s">
        <v>5619</v>
      </c>
      <c r="B2241" s="203" t="s">
        <v>5620</v>
      </c>
      <c r="C2241" s="203" t="s">
        <v>0</v>
      </c>
      <c r="D2241" s="203" t="s">
        <v>751</v>
      </c>
      <c r="E2241" s="205" t="str">
        <f t="shared" si="34"/>
        <v>ＫＹＯ－横置きガイドレール２Ｐ</v>
      </c>
    </row>
    <row r="2242" spans="1:5" ht="12.75" customHeight="1" x14ac:dyDescent="0.15">
      <c r="A2242" s="203" t="s">
        <v>5621</v>
      </c>
      <c r="B2242" s="203" t="s">
        <v>5622</v>
      </c>
      <c r="C2242" s="203" t="s">
        <v>0</v>
      </c>
      <c r="D2242" s="203" t="s">
        <v>751</v>
      </c>
      <c r="E2242" s="205" t="str">
        <f t="shared" si="34"/>
        <v>ＫＹＯ－横置き横レール</v>
      </c>
    </row>
    <row r="2243" spans="1:5" ht="12.75" customHeight="1" x14ac:dyDescent="0.15">
      <c r="A2243" s="203" t="s">
        <v>5623</v>
      </c>
      <c r="B2243" s="203" t="s">
        <v>5624</v>
      </c>
      <c r="C2243" s="203" t="s">
        <v>0</v>
      </c>
      <c r="D2243" s="203" t="s">
        <v>680</v>
      </c>
      <c r="E2243" s="205" t="str">
        <f t="shared" ref="E2243:E2306" si="35">DBCS(B2243)</f>
        <v>ＫＹＯ－横置き横レール設置冶具</v>
      </c>
    </row>
    <row r="2244" spans="1:5" ht="12.75" customHeight="1" x14ac:dyDescent="0.15">
      <c r="A2244" s="203" t="s">
        <v>5625</v>
      </c>
      <c r="B2244" s="203" t="s">
        <v>5626</v>
      </c>
      <c r="C2244" s="203" t="s">
        <v>0</v>
      </c>
      <c r="D2244" s="203" t="s">
        <v>751</v>
      </c>
      <c r="E2244" s="205" t="str">
        <f t="shared" si="35"/>
        <v>ＫＹＯ－横置き横目地プレート</v>
      </c>
    </row>
    <row r="2245" spans="1:5" ht="12.75" customHeight="1" x14ac:dyDescent="0.15">
      <c r="A2245" s="203" t="s">
        <v>5627</v>
      </c>
      <c r="B2245" s="203" t="s">
        <v>5628</v>
      </c>
      <c r="C2245" s="203" t="s">
        <v>0</v>
      </c>
      <c r="D2245" s="203" t="s">
        <v>751</v>
      </c>
      <c r="E2245" s="205" t="str">
        <f t="shared" si="35"/>
        <v>ＫＹＯ－横置き横目地プレートＮ</v>
      </c>
    </row>
    <row r="2246" spans="1:5" ht="12.75" customHeight="1" x14ac:dyDescent="0.15">
      <c r="A2246" s="203" t="s">
        <v>5629</v>
      </c>
      <c r="B2246" s="203" t="s">
        <v>5630</v>
      </c>
      <c r="C2246" s="203" t="s">
        <v>0</v>
      </c>
      <c r="D2246" s="203" t="s">
        <v>751</v>
      </c>
      <c r="E2246" s="205" t="str">
        <f t="shared" si="35"/>
        <v>ＫＹＯ－横置き縦目地プレート</v>
      </c>
    </row>
    <row r="2247" spans="1:5" ht="12.75" customHeight="1" x14ac:dyDescent="0.15">
      <c r="A2247" s="203" t="s">
        <v>5631</v>
      </c>
      <c r="B2247" s="203" t="s">
        <v>5632</v>
      </c>
      <c r="C2247" s="203" t="s">
        <v>0</v>
      </c>
      <c r="D2247" s="203" t="s">
        <v>751</v>
      </c>
      <c r="E2247" s="205" t="str">
        <f t="shared" si="35"/>
        <v>ＫＹＯ－横置き水下側アングル１Ｐ</v>
      </c>
    </row>
    <row r="2248" spans="1:5" ht="12.75" customHeight="1" x14ac:dyDescent="0.15">
      <c r="A2248" s="203" t="s">
        <v>5633</v>
      </c>
      <c r="B2248" s="203" t="s">
        <v>5634</v>
      </c>
      <c r="C2248" s="203" t="s">
        <v>0</v>
      </c>
      <c r="D2248" s="203" t="s">
        <v>751</v>
      </c>
      <c r="E2248" s="205" t="str">
        <f t="shared" si="35"/>
        <v>ＫＹＯ－横置き千鳥用横目地プレート</v>
      </c>
    </row>
    <row r="2249" spans="1:5" ht="12.75" customHeight="1" x14ac:dyDescent="0.15">
      <c r="A2249" s="203" t="s">
        <v>5635</v>
      </c>
      <c r="B2249" s="203" t="s">
        <v>5636</v>
      </c>
      <c r="C2249" s="203" t="s">
        <v>0</v>
      </c>
      <c r="D2249" s="203" t="s">
        <v>751</v>
      </c>
      <c r="E2249" s="205" t="str">
        <f t="shared" si="35"/>
        <v>ＫＹＯ横入隅用ガイドレール</v>
      </c>
    </row>
    <row r="2250" spans="1:5" ht="12.75" customHeight="1" x14ac:dyDescent="0.15">
      <c r="A2250" s="203" t="s">
        <v>5637</v>
      </c>
      <c r="B2250" s="203" t="s">
        <v>5638</v>
      </c>
      <c r="C2250" s="203" t="s">
        <v>0</v>
      </c>
      <c r="D2250" s="203" t="s">
        <v>751</v>
      </c>
      <c r="E2250" s="205" t="str">
        <f t="shared" si="35"/>
        <v>ＫＹＯ－縦置きアングル０．５Ｐ</v>
      </c>
    </row>
    <row r="2251" spans="1:5" ht="12.75" customHeight="1" x14ac:dyDescent="0.15">
      <c r="A2251" s="203" t="s">
        <v>5639</v>
      </c>
      <c r="B2251" s="203" t="s">
        <v>5640</v>
      </c>
      <c r="C2251" s="203" t="s">
        <v>0</v>
      </c>
      <c r="D2251" s="203" t="s">
        <v>751</v>
      </c>
      <c r="E2251" s="205" t="str">
        <f t="shared" si="35"/>
        <v>ＫＹＯ－縦置きアングル１Ｐ</v>
      </c>
    </row>
    <row r="2252" spans="1:5" ht="12.75" customHeight="1" x14ac:dyDescent="0.15">
      <c r="A2252" s="203" t="s">
        <v>5641</v>
      </c>
      <c r="B2252" s="203" t="s">
        <v>5642</v>
      </c>
      <c r="C2252" s="203" t="s">
        <v>0</v>
      </c>
      <c r="D2252" s="203" t="s">
        <v>751</v>
      </c>
      <c r="E2252" s="205" t="str">
        <f t="shared" si="35"/>
        <v>ＫＹＯ－縦置きガイドレール　Ｚ１Ｐ</v>
      </c>
    </row>
    <row r="2253" spans="1:5" ht="12.75" customHeight="1" x14ac:dyDescent="0.15">
      <c r="A2253" s="203" t="s">
        <v>5643</v>
      </c>
      <c r="B2253" s="203" t="s">
        <v>5644</v>
      </c>
      <c r="C2253" s="203" t="s">
        <v>0</v>
      </c>
      <c r="D2253" s="203" t="s">
        <v>751</v>
      </c>
      <c r="E2253" s="205" t="str">
        <f t="shared" si="35"/>
        <v>ＫＹＯ－縦置きガイドレール１Ｐ</v>
      </c>
    </row>
    <row r="2254" spans="1:5" ht="12.75" customHeight="1" x14ac:dyDescent="0.15">
      <c r="A2254" s="203" t="s">
        <v>5645</v>
      </c>
      <c r="B2254" s="203" t="s">
        <v>5646</v>
      </c>
      <c r="C2254" s="203" t="s">
        <v>0</v>
      </c>
      <c r="D2254" s="203" t="s">
        <v>751</v>
      </c>
      <c r="E2254" s="205" t="str">
        <f t="shared" si="35"/>
        <v>ＫＹＯ－縦置き横レール</v>
      </c>
    </row>
    <row r="2255" spans="1:5" ht="12.75" customHeight="1" x14ac:dyDescent="0.15">
      <c r="A2255" s="203" t="s">
        <v>5647</v>
      </c>
      <c r="B2255" s="203" t="s">
        <v>5648</v>
      </c>
      <c r="C2255" s="203" t="s">
        <v>0</v>
      </c>
      <c r="D2255" s="203" t="s">
        <v>680</v>
      </c>
      <c r="E2255" s="205" t="str">
        <f t="shared" si="35"/>
        <v>ＫＹＯ－縦置き横レール設置冶具</v>
      </c>
    </row>
    <row r="2256" spans="1:5" ht="12.75" customHeight="1" x14ac:dyDescent="0.15">
      <c r="A2256" s="203" t="s">
        <v>5649</v>
      </c>
      <c r="B2256" s="203" t="s">
        <v>5650</v>
      </c>
      <c r="C2256" s="203" t="s">
        <v>0</v>
      </c>
      <c r="D2256" s="203" t="s">
        <v>751</v>
      </c>
      <c r="E2256" s="205" t="str">
        <f t="shared" si="35"/>
        <v>ＫＹＯ－縦置き横目地プレート</v>
      </c>
    </row>
    <row r="2257" spans="1:5" ht="12.75" customHeight="1" x14ac:dyDescent="0.15">
      <c r="A2257" s="203" t="s">
        <v>5651</v>
      </c>
      <c r="B2257" s="203" t="s">
        <v>5652</v>
      </c>
      <c r="C2257" s="203" t="s">
        <v>0</v>
      </c>
      <c r="D2257" s="203" t="s">
        <v>751</v>
      </c>
      <c r="E2257" s="205" t="str">
        <f t="shared" si="35"/>
        <v>ＫＹＯ－縦置き横目地プレートＮ</v>
      </c>
    </row>
    <row r="2258" spans="1:5" ht="12.75" customHeight="1" x14ac:dyDescent="0.15">
      <c r="A2258" s="203" t="s">
        <v>5653</v>
      </c>
      <c r="B2258" s="203" t="s">
        <v>5654</v>
      </c>
      <c r="C2258" s="203" t="s">
        <v>0</v>
      </c>
      <c r="D2258" s="203" t="s">
        <v>751</v>
      </c>
      <c r="E2258" s="205" t="str">
        <f t="shared" si="35"/>
        <v>ＫＹＯ－縦置き縦目地プレート</v>
      </c>
    </row>
    <row r="2259" spans="1:5" ht="12.75" customHeight="1" x14ac:dyDescent="0.15">
      <c r="A2259" s="203" t="s">
        <v>5655</v>
      </c>
      <c r="B2259" s="203" t="s">
        <v>5656</v>
      </c>
      <c r="C2259" s="203" t="s">
        <v>0</v>
      </c>
      <c r="D2259" s="203" t="s">
        <v>751</v>
      </c>
      <c r="E2259" s="205" t="str">
        <f t="shared" si="35"/>
        <v>ＫＹＯ－縦置き水下側アングル１Ｐ</v>
      </c>
    </row>
    <row r="2260" spans="1:5" ht="12.75" customHeight="1" x14ac:dyDescent="0.15">
      <c r="A2260" s="203" t="s">
        <v>5657</v>
      </c>
      <c r="B2260" s="203" t="s">
        <v>5658</v>
      </c>
      <c r="C2260" s="203" t="s">
        <v>0</v>
      </c>
      <c r="D2260" s="203" t="s">
        <v>751</v>
      </c>
      <c r="E2260" s="205" t="str">
        <f t="shared" si="35"/>
        <v>ＫＹＯ－縦置き千鳥用横目地プレート</v>
      </c>
    </row>
    <row r="2261" spans="1:5" ht="12.75" customHeight="1" x14ac:dyDescent="0.15">
      <c r="A2261" s="203" t="s">
        <v>5659</v>
      </c>
      <c r="B2261" s="203" t="s">
        <v>5660</v>
      </c>
      <c r="C2261" s="203" t="s">
        <v>0</v>
      </c>
      <c r="D2261" s="203" t="s">
        <v>751</v>
      </c>
      <c r="E2261" s="205" t="str">
        <f t="shared" si="35"/>
        <v>ＫＹＯ縦入隅用ガイドレール</v>
      </c>
    </row>
    <row r="2262" spans="1:5" ht="12.75" customHeight="1" x14ac:dyDescent="0.15">
      <c r="A2262" s="203" t="s">
        <v>5661</v>
      </c>
      <c r="B2262" s="203" t="s">
        <v>5662</v>
      </c>
      <c r="C2262" s="203" t="s">
        <v>0</v>
      </c>
      <c r="D2262" s="203" t="s">
        <v>2870</v>
      </c>
      <c r="E2262" s="205" t="str">
        <f t="shared" si="35"/>
        <v>ＫＹＯ－昇圧ユニット　</v>
      </c>
    </row>
    <row r="2263" spans="1:5" ht="12.75" customHeight="1" x14ac:dyDescent="0.15">
      <c r="A2263" s="203" t="s">
        <v>5663</v>
      </c>
      <c r="B2263" s="203" t="s">
        <v>5664</v>
      </c>
      <c r="C2263" s="203" t="s">
        <v>0</v>
      </c>
      <c r="D2263" s="203" t="s">
        <v>2870</v>
      </c>
      <c r="E2263" s="205" t="str">
        <f t="shared" si="35"/>
        <v>ＫＹＯ－接続箱ユニット４回路</v>
      </c>
    </row>
    <row r="2264" spans="1:5" ht="12.75" customHeight="1" x14ac:dyDescent="0.15">
      <c r="A2264" s="203" t="s">
        <v>5665</v>
      </c>
      <c r="B2264" s="203" t="s">
        <v>5666</v>
      </c>
      <c r="C2264" s="203" t="s">
        <v>0</v>
      </c>
      <c r="D2264" s="203" t="s">
        <v>640</v>
      </c>
      <c r="E2264" s="205" t="str">
        <f t="shared" si="35"/>
        <v>ＫＹＯ－電流センサー　</v>
      </c>
    </row>
    <row r="2265" spans="1:5" ht="12.75" customHeight="1" x14ac:dyDescent="0.15">
      <c r="A2265" s="203" t="s">
        <v>5667</v>
      </c>
      <c r="B2265" s="203" t="s">
        <v>5668</v>
      </c>
      <c r="C2265" s="203" t="s">
        <v>0</v>
      </c>
      <c r="D2265" s="203" t="s">
        <v>640</v>
      </c>
      <c r="E2265" s="205" t="str">
        <f t="shared" si="35"/>
        <v>ＫＹＯ－渡りケーブル１０ｍ</v>
      </c>
    </row>
    <row r="2266" spans="1:5" ht="12.75" customHeight="1" x14ac:dyDescent="0.15">
      <c r="A2266" s="203" t="s">
        <v>5669</v>
      </c>
      <c r="B2266" s="203" t="s">
        <v>5670</v>
      </c>
      <c r="C2266" s="203" t="s">
        <v>0</v>
      </c>
      <c r="D2266" s="203" t="s">
        <v>640</v>
      </c>
      <c r="E2266" s="205" t="str">
        <f t="shared" si="35"/>
        <v>ＫＹＯ－渡りケーブル５ｍ</v>
      </c>
    </row>
    <row r="2267" spans="1:5" ht="12.75" customHeight="1" x14ac:dyDescent="0.15">
      <c r="A2267" s="206" t="s">
        <v>5671</v>
      </c>
      <c r="B2267" s="206" t="s">
        <v>5672</v>
      </c>
      <c r="C2267" s="206" t="s">
        <v>5673</v>
      </c>
      <c r="D2267" s="206" t="s">
        <v>680</v>
      </c>
      <c r="E2267" s="205" t="str">
        <f t="shared" si="35"/>
        <v>ＫＹプライマーエポ金属用</v>
      </c>
    </row>
    <row r="2268" spans="1:5" ht="12.75" customHeight="1" x14ac:dyDescent="0.15">
      <c r="A2268" s="206" t="s">
        <v>5674</v>
      </c>
      <c r="B2268" s="206" t="s">
        <v>5675</v>
      </c>
      <c r="C2268" s="206" t="s">
        <v>5676</v>
      </c>
      <c r="D2268" s="206" t="s">
        <v>633</v>
      </c>
      <c r="E2268" s="205" t="str">
        <f t="shared" si="35"/>
        <v>ＫＹプライマーエポ用希釈剤</v>
      </c>
    </row>
    <row r="2269" spans="1:5" ht="12.75" customHeight="1" x14ac:dyDescent="0.15">
      <c r="A2269" s="206" t="s">
        <v>5677</v>
      </c>
      <c r="B2269" s="206" t="s">
        <v>5678</v>
      </c>
      <c r="C2269" s="206" t="s">
        <v>5679</v>
      </c>
      <c r="D2269" s="206" t="s">
        <v>687</v>
      </c>
      <c r="E2269" s="205" t="str">
        <f t="shared" si="35"/>
        <v>Ｋウォーク　</v>
      </c>
    </row>
    <row r="2270" spans="1:5" ht="12.75" customHeight="1" x14ac:dyDescent="0.15">
      <c r="A2270" s="206" t="s">
        <v>5680</v>
      </c>
      <c r="B2270" s="206" t="s">
        <v>5681</v>
      </c>
      <c r="C2270" s="206" t="s">
        <v>5554</v>
      </c>
      <c r="D2270" s="206" t="s">
        <v>736</v>
      </c>
      <c r="E2270" s="205" t="str">
        <f t="shared" si="35"/>
        <v>Ｋ型オーバーフロー管ＡＮ</v>
      </c>
    </row>
    <row r="2271" spans="1:5" ht="12.75" customHeight="1" x14ac:dyDescent="0.15">
      <c r="A2271" s="206" t="s">
        <v>5682</v>
      </c>
      <c r="B2271" s="206" t="s">
        <v>5683</v>
      </c>
      <c r="C2271" s="206" t="s">
        <v>5684</v>
      </c>
      <c r="D2271" s="206" t="s">
        <v>633</v>
      </c>
      <c r="E2271" s="205" t="str">
        <f t="shared" si="35"/>
        <v>ＬＣ－Ｍコート　</v>
      </c>
    </row>
    <row r="2272" spans="1:5" ht="12.75" customHeight="1" x14ac:dyDescent="0.15">
      <c r="A2272" s="206" t="s">
        <v>5685</v>
      </c>
      <c r="B2272" s="206" t="s">
        <v>5686</v>
      </c>
      <c r="C2272" s="206" t="s">
        <v>5687</v>
      </c>
      <c r="D2272" s="206" t="s">
        <v>637</v>
      </c>
      <c r="E2272" s="205" t="str">
        <f t="shared" si="35"/>
        <v>ＬＣＭバルコニードレン５００</v>
      </c>
    </row>
    <row r="2273" spans="1:5" ht="12.75" customHeight="1" x14ac:dyDescent="0.15">
      <c r="A2273" s="206" t="s">
        <v>5688</v>
      </c>
      <c r="B2273" s="206" t="s">
        <v>5689</v>
      </c>
      <c r="C2273" s="206" t="s">
        <v>5690</v>
      </c>
      <c r="D2273" s="206" t="s">
        <v>637</v>
      </c>
      <c r="E2273" s="205" t="str">
        <f t="shared" si="35"/>
        <v>ＬＣＭバルコニードレン７５Ｓ</v>
      </c>
    </row>
    <row r="2274" spans="1:5" ht="12.75" customHeight="1" x14ac:dyDescent="0.15">
      <c r="A2274" s="206" t="s">
        <v>5691</v>
      </c>
      <c r="B2274" s="206" t="s">
        <v>5692</v>
      </c>
      <c r="C2274" s="206" t="s">
        <v>5693</v>
      </c>
      <c r="D2274" s="206" t="s">
        <v>637</v>
      </c>
      <c r="E2274" s="205" t="str">
        <f t="shared" si="35"/>
        <v>ＬＣＭフラットドレン７５Ｓ</v>
      </c>
    </row>
    <row r="2275" spans="1:5" ht="12.75" customHeight="1" x14ac:dyDescent="0.15">
      <c r="A2275" s="206" t="s">
        <v>5694</v>
      </c>
      <c r="B2275" s="206" t="s">
        <v>5695</v>
      </c>
      <c r="C2275" s="206" t="s">
        <v>5687</v>
      </c>
      <c r="D2275" s="206" t="s">
        <v>637</v>
      </c>
      <c r="E2275" s="205" t="str">
        <f t="shared" si="35"/>
        <v>ＬＣＭフラットドレンＶＰ７５</v>
      </c>
    </row>
    <row r="2276" spans="1:5" ht="12.75" customHeight="1" x14ac:dyDescent="0.15">
      <c r="A2276" s="206" t="s">
        <v>5696</v>
      </c>
      <c r="B2276" s="206" t="s">
        <v>5697</v>
      </c>
      <c r="C2276" s="206" t="s">
        <v>5693</v>
      </c>
      <c r="D2276" s="206" t="s">
        <v>637</v>
      </c>
      <c r="E2276" s="205" t="str">
        <f t="shared" si="35"/>
        <v>ＬＣＭフラワーボックスドレン７５Ｓ</v>
      </c>
    </row>
    <row r="2277" spans="1:5" ht="12.75" customHeight="1" x14ac:dyDescent="0.15">
      <c r="A2277" s="206" t="s">
        <v>5698</v>
      </c>
      <c r="B2277" s="206" t="s">
        <v>5699</v>
      </c>
      <c r="C2277" s="206" t="s">
        <v>5693</v>
      </c>
      <c r="D2277" s="206" t="s">
        <v>736</v>
      </c>
      <c r="E2277" s="205" t="str">
        <f t="shared" si="35"/>
        <v>ＬＣＭフロー管１２０</v>
      </c>
    </row>
    <row r="2278" spans="1:5" ht="12.75" customHeight="1" x14ac:dyDescent="0.15">
      <c r="A2278" s="206" t="s">
        <v>5700</v>
      </c>
      <c r="B2278" s="206" t="s">
        <v>5701</v>
      </c>
      <c r="C2278" s="206" t="s">
        <v>5693</v>
      </c>
      <c r="D2278" s="206" t="s">
        <v>736</v>
      </c>
      <c r="E2278" s="205" t="str">
        <f t="shared" si="35"/>
        <v>ＬＣＭフロー管１９０</v>
      </c>
    </row>
    <row r="2279" spans="1:5" ht="12.75" customHeight="1" x14ac:dyDescent="0.15">
      <c r="A2279" s="206" t="s">
        <v>5702</v>
      </c>
      <c r="B2279" s="206" t="s">
        <v>5703</v>
      </c>
      <c r="C2279" s="206" t="s">
        <v>5693</v>
      </c>
      <c r="D2279" s="206" t="s">
        <v>637</v>
      </c>
      <c r="E2279" s="205" t="str">
        <f t="shared" si="35"/>
        <v>ＬＣＭ横型ドレンＷ　</v>
      </c>
    </row>
    <row r="2280" spans="1:5" ht="12.75" customHeight="1" x14ac:dyDescent="0.15">
      <c r="A2280" s="206" t="s">
        <v>5704</v>
      </c>
      <c r="B2280" s="206" t="s">
        <v>5705</v>
      </c>
      <c r="C2280" s="206" t="s">
        <v>5706</v>
      </c>
      <c r="D2280" s="206" t="s">
        <v>736</v>
      </c>
      <c r="E2280" s="205" t="str">
        <f t="shared" si="35"/>
        <v>ＬＣコーナーパッチ出隅　Ｖ－１４</v>
      </c>
    </row>
    <row r="2281" spans="1:5" ht="12.75" customHeight="1" x14ac:dyDescent="0.15">
      <c r="A2281" s="206" t="s">
        <v>5707</v>
      </c>
      <c r="B2281" s="206" t="s">
        <v>5708</v>
      </c>
      <c r="C2281" s="206" t="s">
        <v>5706</v>
      </c>
      <c r="D2281" s="206" t="s">
        <v>736</v>
      </c>
      <c r="E2281" s="205" t="str">
        <f t="shared" si="35"/>
        <v>ＬＣコーナーパッチ入隅　Ｖ－１４</v>
      </c>
    </row>
    <row r="2282" spans="1:5" ht="12.75" customHeight="1" x14ac:dyDescent="0.15">
      <c r="A2282" s="206" t="s">
        <v>5709</v>
      </c>
      <c r="B2282" s="206" t="s">
        <v>5710</v>
      </c>
      <c r="C2282" s="206" t="s">
        <v>5711</v>
      </c>
      <c r="D2282" s="206" t="s">
        <v>633</v>
      </c>
      <c r="E2282" s="205" t="str">
        <f t="shared" si="35"/>
        <v>ＬＣシールＶ－１４</v>
      </c>
    </row>
    <row r="2283" spans="1:5" ht="12.75" customHeight="1" x14ac:dyDescent="0.15">
      <c r="A2283" s="206" t="s">
        <v>5712</v>
      </c>
      <c r="B2283" s="206" t="s">
        <v>5713</v>
      </c>
      <c r="C2283" s="206" t="s">
        <v>5714</v>
      </c>
      <c r="D2283" s="206" t="s">
        <v>736</v>
      </c>
      <c r="E2283" s="205" t="str">
        <f t="shared" si="35"/>
        <v>ＬＣ段差パッチ　右　Ｖ－１４</v>
      </c>
    </row>
    <row r="2284" spans="1:5" ht="12.75" customHeight="1" x14ac:dyDescent="0.15">
      <c r="A2284" s="206" t="s">
        <v>5715</v>
      </c>
      <c r="B2284" s="206" t="s">
        <v>5716</v>
      </c>
      <c r="C2284" s="206" t="s">
        <v>5714</v>
      </c>
      <c r="D2284" s="206" t="s">
        <v>736</v>
      </c>
      <c r="E2284" s="205" t="str">
        <f t="shared" si="35"/>
        <v>ＬＣ段差パッチ　角　Ｖ－１４</v>
      </c>
    </row>
    <row r="2285" spans="1:5" ht="12.75" customHeight="1" x14ac:dyDescent="0.15">
      <c r="A2285" s="206" t="s">
        <v>5717</v>
      </c>
      <c r="B2285" s="206" t="s">
        <v>5718</v>
      </c>
      <c r="C2285" s="206" t="s">
        <v>5714</v>
      </c>
      <c r="D2285" s="206" t="s">
        <v>736</v>
      </c>
      <c r="E2285" s="205" t="str">
        <f t="shared" si="35"/>
        <v>ＬＣ段差パッチ　隅　Ｖ－１４</v>
      </c>
    </row>
    <row r="2286" spans="1:5" ht="12.75" customHeight="1" x14ac:dyDescent="0.15">
      <c r="A2286" s="206" t="s">
        <v>5719</v>
      </c>
      <c r="B2286" s="206" t="s">
        <v>5720</v>
      </c>
      <c r="C2286" s="206" t="s">
        <v>5714</v>
      </c>
      <c r="D2286" s="206" t="s">
        <v>736</v>
      </c>
      <c r="E2286" s="205" t="str">
        <f t="shared" si="35"/>
        <v>ＬＣ段差パッチ　左　Ｖ－１４</v>
      </c>
    </row>
    <row r="2287" spans="1:5" ht="12.75" customHeight="1" x14ac:dyDescent="0.15">
      <c r="A2287" s="206" t="s">
        <v>5721</v>
      </c>
      <c r="B2287" s="206" t="s">
        <v>5722</v>
      </c>
      <c r="C2287" s="206" t="s">
        <v>5723</v>
      </c>
      <c r="D2287" s="206" t="s">
        <v>637</v>
      </c>
      <c r="E2287" s="205" t="str">
        <f t="shared" si="35"/>
        <v>ＬＣ柱脚ハット５０　</v>
      </c>
    </row>
    <row r="2288" spans="1:5" ht="12.75" customHeight="1" x14ac:dyDescent="0.15">
      <c r="A2288" s="206" t="s">
        <v>5724</v>
      </c>
      <c r="B2288" s="206" t="s">
        <v>5725</v>
      </c>
      <c r="C2288" s="206" t="s">
        <v>0</v>
      </c>
      <c r="D2288" s="206" t="s">
        <v>640</v>
      </c>
      <c r="E2288" s="205" t="str">
        <f t="shared" si="35"/>
        <v>ＬＳスミリンルーフ　</v>
      </c>
    </row>
    <row r="2289" spans="1:5" ht="12.75" customHeight="1" x14ac:dyDescent="0.15">
      <c r="A2289" s="206" t="s">
        <v>5726</v>
      </c>
      <c r="B2289" s="206" t="s">
        <v>5727</v>
      </c>
      <c r="C2289" s="206" t="s">
        <v>5557</v>
      </c>
      <c r="D2289" s="206" t="s">
        <v>751</v>
      </c>
      <c r="E2289" s="205" t="str">
        <f t="shared" si="35"/>
        <v>Ｌ内水切１１００　ＢＫ</v>
      </c>
    </row>
    <row r="2290" spans="1:5" ht="12.75" customHeight="1" x14ac:dyDescent="0.15">
      <c r="A2290" s="206" t="s">
        <v>5728</v>
      </c>
      <c r="B2290" s="206" t="s">
        <v>5729</v>
      </c>
      <c r="C2290" s="206" t="s">
        <v>5557</v>
      </c>
      <c r="D2290" s="206" t="s">
        <v>751</v>
      </c>
      <c r="E2290" s="205" t="str">
        <f t="shared" si="35"/>
        <v>Ｌ内水切１１００　ＳＧ</v>
      </c>
    </row>
    <row r="2291" spans="1:5" ht="12.75" customHeight="1" x14ac:dyDescent="0.15">
      <c r="A2291" s="206" t="s">
        <v>5730</v>
      </c>
      <c r="B2291" s="206" t="s">
        <v>5731</v>
      </c>
      <c r="C2291" s="206" t="s">
        <v>5557</v>
      </c>
      <c r="D2291" s="206" t="s">
        <v>751</v>
      </c>
      <c r="E2291" s="205" t="str">
        <f t="shared" si="35"/>
        <v>Ｌ内水切１１００　ＷＨ</v>
      </c>
    </row>
    <row r="2292" spans="1:5" ht="12.75" customHeight="1" x14ac:dyDescent="0.15">
      <c r="A2292" s="206" t="s">
        <v>5732</v>
      </c>
      <c r="B2292" s="207" t="s">
        <v>5733</v>
      </c>
      <c r="C2292" s="206" t="s">
        <v>5564</v>
      </c>
      <c r="D2292" s="206" t="s">
        <v>687</v>
      </c>
      <c r="E2292" s="205" t="str">
        <f t="shared" si="35"/>
        <v>Ｌ内水切ジョイント板　ＢＫ</v>
      </c>
    </row>
    <row r="2293" spans="1:5" ht="12.75" customHeight="1" x14ac:dyDescent="0.15">
      <c r="A2293" s="206" t="s">
        <v>5734</v>
      </c>
      <c r="B2293" s="207" t="s">
        <v>5735</v>
      </c>
      <c r="C2293" s="206" t="s">
        <v>5564</v>
      </c>
      <c r="D2293" s="206" t="s">
        <v>687</v>
      </c>
      <c r="E2293" s="205" t="str">
        <f t="shared" si="35"/>
        <v>Ｌ内水切ジョイント板　ＳＧ</v>
      </c>
    </row>
    <row r="2294" spans="1:5" ht="12.75" customHeight="1" x14ac:dyDescent="0.15">
      <c r="A2294" s="206" t="s">
        <v>5736</v>
      </c>
      <c r="B2294" s="207" t="s">
        <v>5737</v>
      </c>
      <c r="C2294" s="206" t="s">
        <v>5564</v>
      </c>
      <c r="D2294" s="206" t="s">
        <v>687</v>
      </c>
      <c r="E2294" s="205" t="str">
        <f t="shared" si="35"/>
        <v>Ｌ内水切ジョイント板　ＷＨ</v>
      </c>
    </row>
    <row r="2295" spans="1:5" ht="12.75" customHeight="1" x14ac:dyDescent="0.15">
      <c r="A2295" s="206" t="s">
        <v>5738</v>
      </c>
      <c r="B2295" s="206" t="s">
        <v>5739</v>
      </c>
      <c r="C2295" s="206" t="s">
        <v>5571</v>
      </c>
      <c r="D2295" s="206" t="s">
        <v>766</v>
      </c>
      <c r="E2295" s="205" t="str">
        <f t="shared" si="35"/>
        <v>Ｌ内水切出隅　ＢＫ</v>
      </c>
    </row>
    <row r="2296" spans="1:5" ht="12.75" customHeight="1" x14ac:dyDescent="0.15">
      <c r="A2296" s="206" t="s">
        <v>5740</v>
      </c>
      <c r="B2296" s="206" t="s">
        <v>5741</v>
      </c>
      <c r="C2296" s="206" t="s">
        <v>5571</v>
      </c>
      <c r="D2296" s="206" t="s">
        <v>766</v>
      </c>
      <c r="E2296" s="205" t="str">
        <f t="shared" si="35"/>
        <v>Ｌ内水切出隅　ＳＧ</v>
      </c>
    </row>
    <row r="2297" spans="1:5" ht="12.75" customHeight="1" x14ac:dyDescent="0.15">
      <c r="A2297" s="206" t="s">
        <v>5742</v>
      </c>
      <c r="B2297" s="206" t="s">
        <v>5743</v>
      </c>
      <c r="C2297" s="206" t="s">
        <v>5571</v>
      </c>
      <c r="D2297" s="206" t="s">
        <v>766</v>
      </c>
      <c r="E2297" s="205" t="str">
        <f t="shared" si="35"/>
        <v>Ｌ内水切出隅　ＷＨ</v>
      </c>
    </row>
    <row r="2298" spans="1:5" ht="12.75" customHeight="1" x14ac:dyDescent="0.15">
      <c r="A2298" s="206" t="s">
        <v>5744</v>
      </c>
      <c r="B2298" s="206" t="s">
        <v>5745</v>
      </c>
      <c r="C2298" s="206" t="s">
        <v>5746</v>
      </c>
      <c r="D2298" s="206" t="s">
        <v>751</v>
      </c>
      <c r="E2298" s="205" t="str">
        <f t="shared" si="35"/>
        <v>Ｌ内水切入隅　ＢＫ</v>
      </c>
    </row>
    <row r="2299" spans="1:5" ht="12.75" customHeight="1" x14ac:dyDescent="0.15">
      <c r="A2299" s="206" t="s">
        <v>5747</v>
      </c>
      <c r="B2299" s="206" t="s">
        <v>5748</v>
      </c>
      <c r="C2299" s="206" t="s">
        <v>5746</v>
      </c>
      <c r="D2299" s="206" t="s">
        <v>751</v>
      </c>
      <c r="E2299" s="205" t="str">
        <f t="shared" si="35"/>
        <v>Ｌ内水切入隅　ＳＧ</v>
      </c>
    </row>
    <row r="2300" spans="1:5" ht="12.75" customHeight="1" x14ac:dyDescent="0.15">
      <c r="A2300" s="206" t="s">
        <v>5749</v>
      </c>
      <c r="B2300" s="206" t="s">
        <v>5750</v>
      </c>
      <c r="C2300" s="206" t="s">
        <v>5746</v>
      </c>
      <c r="D2300" s="206" t="s">
        <v>751</v>
      </c>
      <c r="E2300" s="205" t="str">
        <f t="shared" si="35"/>
        <v>Ｌ内水切入隅　ＷＨ</v>
      </c>
    </row>
    <row r="2301" spans="1:5" ht="12.75" customHeight="1" x14ac:dyDescent="0.15">
      <c r="A2301" s="206" t="s">
        <v>5751</v>
      </c>
      <c r="B2301" s="206" t="s">
        <v>5752</v>
      </c>
      <c r="C2301" s="206" t="s">
        <v>5753</v>
      </c>
      <c r="D2301" s="206" t="s">
        <v>637</v>
      </c>
      <c r="E2301" s="205" t="str">
        <f t="shared" si="35"/>
        <v>ＭＣボード２　グレー</v>
      </c>
    </row>
    <row r="2302" spans="1:5" ht="12.75" customHeight="1" x14ac:dyDescent="0.15">
      <c r="A2302" s="206" t="s">
        <v>5754</v>
      </c>
      <c r="B2302" s="206" t="s">
        <v>5755</v>
      </c>
      <c r="C2302" s="206" t="s">
        <v>5753</v>
      </c>
      <c r="D2302" s="206" t="s">
        <v>637</v>
      </c>
      <c r="E2302" s="205" t="str">
        <f t="shared" si="35"/>
        <v>ＭＣボード２　グレー　側溝</v>
      </c>
    </row>
    <row r="2303" spans="1:5" ht="12.75" customHeight="1" x14ac:dyDescent="0.15">
      <c r="A2303" s="206" t="s">
        <v>5756</v>
      </c>
      <c r="B2303" s="206" t="s">
        <v>5757</v>
      </c>
      <c r="C2303" s="206" t="s">
        <v>5753</v>
      </c>
      <c r="D2303" s="206" t="s">
        <v>637</v>
      </c>
      <c r="E2303" s="205" t="str">
        <f t="shared" si="35"/>
        <v>ＭＣボード２　ブラウン</v>
      </c>
    </row>
    <row r="2304" spans="1:5" ht="12.75" customHeight="1" x14ac:dyDescent="0.15">
      <c r="A2304" s="206" t="s">
        <v>5758</v>
      </c>
      <c r="B2304" s="206" t="s">
        <v>5759</v>
      </c>
      <c r="C2304" s="206" t="s">
        <v>5753</v>
      </c>
      <c r="D2304" s="206" t="s">
        <v>637</v>
      </c>
      <c r="E2304" s="205" t="str">
        <f t="shared" si="35"/>
        <v>ＭＣボード２　ブラウン　側溝</v>
      </c>
    </row>
    <row r="2305" spans="1:5" ht="12.75" customHeight="1" x14ac:dyDescent="0.15">
      <c r="A2305" s="206" t="s">
        <v>5760</v>
      </c>
      <c r="B2305" s="206" t="s">
        <v>5761</v>
      </c>
      <c r="C2305" s="206" t="s">
        <v>5762</v>
      </c>
      <c r="D2305" s="206" t="s">
        <v>766</v>
      </c>
      <c r="E2305" s="205" t="str">
        <f t="shared" si="35"/>
        <v>ＭＨ・ＳＧＬ　Ｒケラバ水切　黒</v>
      </c>
    </row>
    <row r="2306" spans="1:5" ht="12.75" customHeight="1" x14ac:dyDescent="0.15">
      <c r="A2306" s="206" t="s">
        <v>5763</v>
      </c>
      <c r="B2306" s="206" t="s">
        <v>5764</v>
      </c>
      <c r="C2306" s="206" t="s">
        <v>5762</v>
      </c>
      <c r="D2306" s="206" t="s">
        <v>766</v>
      </c>
      <c r="E2306" s="205" t="str">
        <f t="shared" si="35"/>
        <v>ＭＨ・ＳＧＬ　Ｒケラバ水切　茶</v>
      </c>
    </row>
    <row r="2307" spans="1:5" ht="12.75" customHeight="1" x14ac:dyDescent="0.15">
      <c r="A2307" s="206" t="s">
        <v>5765</v>
      </c>
      <c r="B2307" s="206" t="s">
        <v>5766</v>
      </c>
      <c r="C2307" s="206" t="s">
        <v>5767</v>
      </c>
      <c r="D2307" s="206" t="s">
        <v>751</v>
      </c>
      <c r="E2307" s="205" t="str">
        <f t="shared" ref="E2307:E2370" si="36">DBCS(B2307)</f>
        <v>ＭＨ・ＳＧＬケラバ水切　黒　</v>
      </c>
    </row>
    <row r="2308" spans="1:5" ht="12.75" customHeight="1" x14ac:dyDescent="0.15">
      <c r="A2308" s="206" t="s">
        <v>5768</v>
      </c>
      <c r="B2308" s="206" t="s">
        <v>5769</v>
      </c>
      <c r="C2308" s="206" t="s">
        <v>5767</v>
      </c>
      <c r="D2308" s="206" t="s">
        <v>751</v>
      </c>
      <c r="E2308" s="205" t="str">
        <f t="shared" si="36"/>
        <v>ＭＨ・ＳＧＬケラバ水切　茶</v>
      </c>
    </row>
    <row r="2309" spans="1:5" ht="12.75" customHeight="1" x14ac:dyDescent="0.15">
      <c r="A2309" s="206" t="s">
        <v>5770</v>
      </c>
      <c r="B2309" s="206" t="s">
        <v>5771</v>
      </c>
      <c r="C2309" s="206" t="s">
        <v>5772</v>
      </c>
      <c r="D2309" s="206" t="s">
        <v>2870</v>
      </c>
      <c r="E2309" s="205" t="str">
        <f t="shared" si="36"/>
        <v>ＭＨ・ＳＧＬシングル換気棟Ｌ型０．５Ｐ黒</v>
      </c>
    </row>
    <row r="2310" spans="1:5" ht="12.75" customHeight="1" x14ac:dyDescent="0.15">
      <c r="A2310" s="206" t="s">
        <v>5773</v>
      </c>
      <c r="B2310" s="206" t="s">
        <v>5774</v>
      </c>
      <c r="C2310" s="206" t="s">
        <v>5772</v>
      </c>
      <c r="D2310" s="206" t="s">
        <v>2870</v>
      </c>
      <c r="E2310" s="205" t="str">
        <f t="shared" si="36"/>
        <v>ＭＨ・ＳＧＬシングル換気棟Ｌ型０．５Ｐ茶</v>
      </c>
    </row>
    <row r="2311" spans="1:5" ht="12.75" customHeight="1" x14ac:dyDescent="0.15">
      <c r="A2311" s="206" t="s">
        <v>5775</v>
      </c>
      <c r="B2311" s="206" t="s">
        <v>5776</v>
      </c>
      <c r="C2311" s="206" t="s">
        <v>5777</v>
      </c>
      <c r="D2311" s="206" t="s">
        <v>2870</v>
      </c>
      <c r="E2311" s="205" t="str">
        <f t="shared" si="36"/>
        <v>ＭＨ・ＳＧＬシングル換気棟Ｌ型１Ｐ　黒</v>
      </c>
    </row>
    <row r="2312" spans="1:5" ht="12.75" customHeight="1" x14ac:dyDescent="0.15">
      <c r="A2312" s="206" t="s">
        <v>5778</v>
      </c>
      <c r="B2312" s="206" t="s">
        <v>5779</v>
      </c>
      <c r="C2312" s="206" t="s">
        <v>5777</v>
      </c>
      <c r="D2312" s="206" t="s">
        <v>2870</v>
      </c>
      <c r="E2312" s="205" t="str">
        <f t="shared" si="36"/>
        <v>ＭＨ・ＳＧＬシングル換気棟Ｌ型１Ｐ　茶</v>
      </c>
    </row>
    <row r="2313" spans="1:5" ht="12.75" customHeight="1" x14ac:dyDescent="0.15">
      <c r="A2313" s="206" t="s">
        <v>5780</v>
      </c>
      <c r="B2313" s="206" t="s">
        <v>5781</v>
      </c>
      <c r="C2313" s="206" t="s">
        <v>5782</v>
      </c>
      <c r="D2313" s="206" t="s">
        <v>2870</v>
      </c>
      <c r="E2313" s="205" t="str">
        <f t="shared" si="36"/>
        <v>ＭＨ・ＳＧＬシングル換気棟Ｌ型２Ｐ　黒</v>
      </c>
    </row>
    <row r="2314" spans="1:5" ht="12.75" customHeight="1" x14ac:dyDescent="0.15">
      <c r="A2314" s="206" t="s">
        <v>5783</v>
      </c>
      <c r="B2314" s="206" t="s">
        <v>5784</v>
      </c>
      <c r="C2314" s="206" t="s">
        <v>5782</v>
      </c>
      <c r="D2314" s="206" t="s">
        <v>2870</v>
      </c>
      <c r="E2314" s="205" t="str">
        <f t="shared" si="36"/>
        <v>ＭＨ・ＳＧＬシングル換気棟Ｌ型２Ｐ　茶</v>
      </c>
    </row>
    <row r="2315" spans="1:5" ht="12.75" customHeight="1" x14ac:dyDescent="0.15">
      <c r="A2315" s="206" t="s">
        <v>5785</v>
      </c>
      <c r="B2315" s="206" t="s">
        <v>5786</v>
      </c>
      <c r="C2315" s="206" t="s">
        <v>5772</v>
      </c>
      <c r="D2315" s="206" t="s">
        <v>2870</v>
      </c>
      <c r="E2315" s="205" t="str">
        <f t="shared" si="36"/>
        <v>ＭＨ・ＳＧＬシングル換気棟Ｓ型０．５Ｐ黒</v>
      </c>
    </row>
    <row r="2316" spans="1:5" ht="12.75" customHeight="1" x14ac:dyDescent="0.15">
      <c r="A2316" s="206" t="s">
        <v>5787</v>
      </c>
      <c r="B2316" s="206" t="s">
        <v>5788</v>
      </c>
      <c r="C2316" s="206" t="s">
        <v>5772</v>
      </c>
      <c r="D2316" s="206" t="s">
        <v>2870</v>
      </c>
      <c r="E2316" s="205" t="str">
        <f t="shared" si="36"/>
        <v>ＭＨ・ＳＧＬシングル換気棟Ｓ型０．５Ｐ茶</v>
      </c>
    </row>
    <row r="2317" spans="1:5" ht="12.75" customHeight="1" x14ac:dyDescent="0.15">
      <c r="A2317" s="206" t="s">
        <v>5789</v>
      </c>
      <c r="B2317" s="206" t="s">
        <v>5790</v>
      </c>
      <c r="C2317" s="206" t="s">
        <v>5777</v>
      </c>
      <c r="D2317" s="206" t="s">
        <v>2870</v>
      </c>
      <c r="E2317" s="205" t="str">
        <f t="shared" si="36"/>
        <v>ＭＨ・ＳＧＬシングル換気棟Ｓ型１Ｐ　黒</v>
      </c>
    </row>
    <row r="2318" spans="1:5" ht="12.75" customHeight="1" x14ac:dyDescent="0.15">
      <c r="A2318" s="206" t="s">
        <v>5791</v>
      </c>
      <c r="B2318" s="206" t="s">
        <v>5792</v>
      </c>
      <c r="C2318" s="206" t="s">
        <v>5777</v>
      </c>
      <c r="D2318" s="206" t="s">
        <v>2870</v>
      </c>
      <c r="E2318" s="205" t="str">
        <f t="shared" si="36"/>
        <v>ＭＨ・ＳＧＬシングル換気棟Ｓ型１Ｐ　茶</v>
      </c>
    </row>
    <row r="2319" spans="1:5" ht="12.75" customHeight="1" x14ac:dyDescent="0.15">
      <c r="A2319" s="206" t="s">
        <v>5793</v>
      </c>
      <c r="B2319" s="206" t="s">
        <v>5794</v>
      </c>
      <c r="C2319" s="206" t="s">
        <v>5782</v>
      </c>
      <c r="D2319" s="206" t="s">
        <v>2870</v>
      </c>
      <c r="E2319" s="205" t="str">
        <f t="shared" si="36"/>
        <v>ＭＨ・ＳＧＬシングル換気棟Ｓ型２Ｐ　黒</v>
      </c>
    </row>
    <row r="2320" spans="1:5" ht="12.75" customHeight="1" x14ac:dyDescent="0.15">
      <c r="A2320" s="206" t="s">
        <v>5795</v>
      </c>
      <c r="B2320" s="206" t="s">
        <v>5796</v>
      </c>
      <c r="C2320" s="206" t="s">
        <v>5782</v>
      </c>
      <c r="D2320" s="206" t="s">
        <v>2870</v>
      </c>
      <c r="E2320" s="205" t="str">
        <f t="shared" si="36"/>
        <v>ＭＨ・ＳＧＬシングル換気棟Ｓ型２Ｐ　茶</v>
      </c>
    </row>
    <row r="2321" spans="1:5" ht="12.75" customHeight="1" x14ac:dyDescent="0.15">
      <c r="A2321" s="206" t="s">
        <v>5797</v>
      </c>
      <c r="B2321" s="206" t="s">
        <v>5798</v>
      </c>
      <c r="C2321" s="206" t="s">
        <v>5767</v>
      </c>
      <c r="D2321" s="206" t="s">
        <v>751</v>
      </c>
      <c r="E2321" s="205" t="str">
        <f t="shared" si="36"/>
        <v>ＭＨ・ＳＧＬ雨押水切Ｗ型　黒</v>
      </c>
    </row>
    <row r="2322" spans="1:5" ht="12.75" customHeight="1" x14ac:dyDescent="0.15">
      <c r="A2322" s="206" t="s">
        <v>5799</v>
      </c>
      <c r="B2322" s="206" t="s">
        <v>5800</v>
      </c>
      <c r="C2322" s="206" t="s">
        <v>5767</v>
      </c>
      <c r="D2322" s="206" t="s">
        <v>751</v>
      </c>
      <c r="E2322" s="205" t="str">
        <f t="shared" si="36"/>
        <v>ＭＨ・ＳＧＬ雨押水切Ｗ型　茶</v>
      </c>
    </row>
    <row r="2323" spans="1:5" ht="12.75" customHeight="1" x14ac:dyDescent="0.15">
      <c r="A2323" s="206" t="s">
        <v>5801</v>
      </c>
      <c r="B2323" s="206" t="s">
        <v>5802</v>
      </c>
      <c r="C2323" s="206" t="s">
        <v>5767</v>
      </c>
      <c r="D2323" s="206" t="s">
        <v>751</v>
      </c>
      <c r="E2323" s="205" t="str">
        <f t="shared" si="36"/>
        <v>ＭＨ・ＳＧＬ雨押水切黒　</v>
      </c>
    </row>
    <row r="2324" spans="1:5" ht="12.75" customHeight="1" x14ac:dyDescent="0.15">
      <c r="A2324" s="206" t="s">
        <v>5803</v>
      </c>
      <c r="B2324" s="206" t="s">
        <v>5804</v>
      </c>
      <c r="C2324" s="206" t="s">
        <v>5767</v>
      </c>
      <c r="D2324" s="206" t="s">
        <v>751</v>
      </c>
      <c r="E2324" s="205" t="str">
        <f t="shared" si="36"/>
        <v>ＭＨ・ＳＧＬ雨押水切茶</v>
      </c>
    </row>
    <row r="2325" spans="1:5" ht="12.75" customHeight="1" x14ac:dyDescent="0.15">
      <c r="A2325" s="206" t="s">
        <v>5805</v>
      </c>
      <c r="B2325" s="206" t="s">
        <v>5806</v>
      </c>
      <c r="C2325" s="206" t="s">
        <v>5767</v>
      </c>
      <c r="D2325" s="206" t="s">
        <v>751</v>
      </c>
      <c r="E2325" s="205" t="str">
        <f t="shared" si="36"/>
        <v>ＭＨ・ＳＧＬ急勾配用棟包　茶</v>
      </c>
    </row>
    <row r="2326" spans="1:5" ht="12.75" customHeight="1" x14ac:dyDescent="0.15">
      <c r="A2326" s="206" t="s">
        <v>5807</v>
      </c>
      <c r="B2326" s="206" t="s">
        <v>5808</v>
      </c>
      <c r="C2326" s="206" t="s">
        <v>5767</v>
      </c>
      <c r="D2326" s="206" t="s">
        <v>751</v>
      </c>
      <c r="E2326" s="205" t="str">
        <f t="shared" si="36"/>
        <v>ＭＨ・ＳＧＬ急勾配用棟包黒　</v>
      </c>
    </row>
    <row r="2327" spans="1:5" ht="12.75" customHeight="1" x14ac:dyDescent="0.15">
      <c r="A2327" s="206" t="s">
        <v>5809</v>
      </c>
      <c r="B2327" s="206" t="s">
        <v>5810</v>
      </c>
      <c r="C2327" s="206" t="s">
        <v>5767</v>
      </c>
      <c r="D2327" s="206" t="s">
        <v>751</v>
      </c>
      <c r="E2327" s="205" t="str">
        <f t="shared" si="36"/>
        <v>ＭＨ・ＳＧＬ軒先水切黒　</v>
      </c>
    </row>
    <row r="2328" spans="1:5" ht="12.75" customHeight="1" x14ac:dyDescent="0.15">
      <c r="A2328" s="206" t="s">
        <v>5811</v>
      </c>
      <c r="B2328" s="206" t="s">
        <v>5812</v>
      </c>
      <c r="C2328" s="206" t="s">
        <v>5767</v>
      </c>
      <c r="D2328" s="206" t="s">
        <v>751</v>
      </c>
      <c r="E2328" s="205" t="str">
        <f t="shared" si="36"/>
        <v>ＭＨ・ＳＧＬ軒先水切茶</v>
      </c>
    </row>
    <row r="2329" spans="1:5" ht="12.75" customHeight="1" x14ac:dyDescent="0.15">
      <c r="A2329" s="206" t="s">
        <v>5813</v>
      </c>
      <c r="B2329" s="206" t="s">
        <v>5814</v>
      </c>
      <c r="C2329" s="206" t="s">
        <v>5767</v>
      </c>
      <c r="D2329" s="206" t="s">
        <v>751</v>
      </c>
      <c r="E2329" s="205" t="str">
        <f t="shared" si="36"/>
        <v>ＭＨ・ＳＧＬ捨板水切Ｗ型　黒</v>
      </c>
    </row>
    <row r="2330" spans="1:5" ht="12.75" customHeight="1" x14ac:dyDescent="0.15">
      <c r="A2330" s="206" t="s">
        <v>5815</v>
      </c>
      <c r="B2330" s="206" t="s">
        <v>5816</v>
      </c>
      <c r="C2330" s="206" t="s">
        <v>5767</v>
      </c>
      <c r="D2330" s="206" t="s">
        <v>751</v>
      </c>
      <c r="E2330" s="205" t="str">
        <f t="shared" si="36"/>
        <v>ＭＨ・ＳＧＬ捨板水切Ｗ型　茶</v>
      </c>
    </row>
    <row r="2331" spans="1:5" ht="12.75" customHeight="1" x14ac:dyDescent="0.15">
      <c r="A2331" s="206" t="s">
        <v>5817</v>
      </c>
      <c r="B2331" s="206" t="s">
        <v>5818</v>
      </c>
      <c r="C2331" s="206" t="s">
        <v>5767</v>
      </c>
      <c r="D2331" s="206" t="s">
        <v>751</v>
      </c>
      <c r="E2331" s="205" t="str">
        <f t="shared" si="36"/>
        <v>ＭＨ・ＳＧＬ捨板水切黒　</v>
      </c>
    </row>
    <row r="2332" spans="1:5" ht="12.75" customHeight="1" x14ac:dyDescent="0.15">
      <c r="A2332" s="206" t="s">
        <v>5819</v>
      </c>
      <c r="B2332" s="206" t="s">
        <v>5820</v>
      </c>
      <c r="C2332" s="206" t="s">
        <v>5767</v>
      </c>
      <c r="D2332" s="206" t="s">
        <v>751</v>
      </c>
      <c r="E2332" s="205" t="str">
        <f t="shared" si="36"/>
        <v>ＭＨ・ＳＧＬ捨板水切茶</v>
      </c>
    </row>
    <row r="2333" spans="1:5" ht="12.75" customHeight="1" x14ac:dyDescent="0.15">
      <c r="A2333" s="206" t="s">
        <v>5821</v>
      </c>
      <c r="B2333" s="206" t="s">
        <v>5822</v>
      </c>
      <c r="C2333" s="206" t="s">
        <v>5767</v>
      </c>
      <c r="D2333" s="206" t="s">
        <v>751</v>
      </c>
      <c r="E2333" s="205" t="str">
        <f t="shared" si="36"/>
        <v>ＭＨ・ＳＧＬ片流れ棟包　黒　</v>
      </c>
    </row>
    <row r="2334" spans="1:5" ht="12.75" customHeight="1" x14ac:dyDescent="0.15">
      <c r="A2334" s="206" t="s">
        <v>5823</v>
      </c>
      <c r="B2334" s="206" t="s">
        <v>5824</v>
      </c>
      <c r="C2334" s="206" t="s">
        <v>5767</v>
      </c>
      <c r="D2334" s="206" t="s">
        <v>751</v>
      </c>
      <c r="E2334" s="205" t="str">
        <f t="shared" si="36"/>
        <v>ＭＨ・ＳＧＬ片流れ棟包　茶</v>
      </c>
    </row>
    <row r="2335" spans="1:5" ht="12.75" customHeight="1" x14ac:dyDescent="0.15">
      <c r="A2335" s="206" t="s">
        <v>5825</v>
      </c>
      <c r="B2335" s="206" t="s">
        <v>5826</v>
      </c>
      <c r="C2335" s="206" t="s">
        <v>5827</v>
      </c>
      <c r="D2335" s="206" t="s">
        <v>646</v>
      </c>
      <c r="E2335" s="205" t="str">
        <f t="shared" si="36"/>
        <v>ＭＨアルミフラットバー　シルバー</v>
      </c>
    </row>
    <row r="2336" spans="1:5" ht="12.75" customHeight="1" x14ac:dyDescent="0.15">
      <c r="A2336" s="206" t="s">
        <v>5828</v>
      </c>
      <c r="B2336" s="206" t="s">
        <v>5829</v>
      </c>
      <c r="C2336" s="206" t="s">
        <v>4586</v>
      </c>
      <c r="D2336" s="206" t="s">
        <v>637</v>
      </c>
      <c r="E2336" s="205" t="str">
        <f t="shared" si="36"/>
        <v>ＭＨアルミフラットバー用ビス　シルバー</v>
      </c>
    </row>
    <row r="2337" spans="1:5" ht="12.75" customHeight="1" x14ac:dyDescent="0.15">
      <c r="A2337" s="206" t="s">
        <v>5830</v>
      </c>
      <c r="B2337" s="206" t="s">
        <v>5831</v>
      </c>
      <c r="C2337" s="206" t="s">
        <v>4586</v>
      </c>
      <c r="D2337" s="206" t="s">
        <v>637</v>
      </c>
      <c r="E2337" s="205" t="str">
        <f t="shared" si="36"/>
        <v>ＭＨアルミフラットバー用ビス　黒</v>
      </c>
    </row>
    <row r="2338" spans="1:5" ht="12.75" customHeight="1" x14ac:dyDescent="0.15">
      <c r="A2338" s="206" t="s">
        <v>5832</v>
      </c>
      <c r="B2338" s="206" t="s">
        <v>5833</v>
      </c>
      <c r="C2338" s="206" t="s">
        <v>0</v>
      </c>
      <c r="D2338" s="206" t="s">
        <v>766</v>
      </c>
      <c r="E2338" s="205" t="str">
        <f t="shared" si="36"/>
        <v>ＭＨオーバーフロー管</v>
      </c>
    </row>
    <row r="2339" spans="1:5" ht="12.75" customHeight="1" x14ac:dyDescent="0.15">
      <c r="A2339" s="206" t="s">
        <v>5834</v>
      </c>
      <c r="B2339" s="206" t="s">
        <v>5835</v>
      </c>
      <c r="C2339" s="206" t="s">
        <v>0</v>
      </c>
      <c r="D2339" s="206" t="s">
        <v>766</v>
      </c>
      <c r="E2339" s="205" t="str">
        <f t="shared" si="36"/>
        <v>ＭＨオーバーフロー管１８０</v>
      </c>
    </row>
    <row r="2340" spans="1:5" ht="12.75" customHeight="1" x14ac:dyDescent="0.15">
      <c r="A2340" s="206" t="s">
        <v>5836</v>
      </c>
      <c r="B2340" s="207" t="s">
        <v>5837</v>
      </c>
      <c r="C2340" s="206" t="s">
        <v>5838</v>
      </c>
      <c r="D2340" s="206" t="s">
        <v>637</v>
      </c>
      <c r="E2340" s="205" t="str">
        <f t="shared" si="36"/>
        <v>ＭＨオーバーフロー管振れ止め鋼板</v>
      </c>
    </row>
    <row r="2341" spans="1:5" ht="12.75" customHeight="1" x14ac:dyDescent="0.15">
      <c r="A2341" s="203" t="s">
        <v>5839</v>
      </c>
      <c r="B2341" s="203" t="s">
        <v>5840</v>
      </c>
      <c r="C2341" s="203" t="s">
        <v>5841</v>
      </c>
      <c r="D2341" s="203" t="s">
        <v>766</v>
      </c>
      <c r="E2341" s="205" t="str">
        <f t="shared" si="36"/>
        <v>ＭＨドレーンタテ６０</v>
      </c>
    </row>
    <row r="2342" spans="1:5" ht="12.75" customHeight="1" x14ac:dyDescent="0.15">
      <c r="A2342" s="206" t="s">
        <v>5842</v>
      </c>
      <c r="B2342" s="207" t="s">
        <v>5843</v>
      </c>
      <c r="C2342" s="206" t="s">
        <v>4605</v>
      </c>
      <c r="D2342" s="206" t="s">
        <v>637</v>
      </c>
      <c r="E2342" s="205" t="str">
        <f t="shared" si="36"/>
        <v>ＭＨドレンキャップ横</v>
      </c>
    </row>
    <row r="2343" spans="1:5" ht="12.75" customHeight="1" x14ac:dyDescent="0.15">
      <c r="A2343" s="206" t="s">
        <v>5844</v>
      </c>
      <c r="B2343" s="207" t="s">
        <v>5845</v>
      </c>
      <c r="C2343" s="206" t="s">
        <v>5846</v>
      </c>
      <c r="D2343" s="206" t="s">
        <v>637</v>
      </c>
      <c r="E2343" s="205" t="str">
        <f t="shared" si="36"/>
        <v>ＭＨドレン振れ止め鋼板</v>
      </c>
    </row>
    <row r="2344" spans="1:5" ht="12.75" customHeight="1" x14ac:dyDescent="0.15">
      <c r="A2344" s="203" t="s">
        <v>5847</v>
      </c>
      <c r="B2344" s="203" t="s">
        <v>5848</v>
      </c>
      <c r="C2344" s="203" t="s">
        <v>5762</v>
      </c>
      <c r="D2344" s="203" t="s">
        <v>766</v>
      </c>
      <c r="E2344" s="205" t="str">
        <f t="shared" si="36"/>
        <v>ＭＨフッ素Ｒケラバ水切　黒</v>
      </c>
    </row>
    <row r="2345" spans="1:5" ht="12.75" customHeight="1" x14ac:dyDescent="0.15">
      <c r="A2345" s="203" t="s">
        <v>5849</v>
      </c>
      <c r="B2345" s="203" t="s">
        <v>5850</v>
      </c>
      <c r="C2345" s="203" t="s">
        <v>0</v>
      </c>
      <c r="D2345" s="203" t="s">
        <v>766</v>
      </c>
      <c r="E2345" s="205" t="str">
        <f t="shared" si="36"/>
        <v>ＭＨフッ素Ｒケラバ水切　茶</v>
      </c>
    </row>
    <row r="2346" spans="1:5" ht="12.75" customHeight="1" x14ac:dyDescent="0.15">
      <c r="A2346" s="203" t="s">
        <v>5851</v>
      </c>
      <c r="B2346" s="203" t="s">
        <v>5852</v>
      </c>
      <c r="C2346" s="203" t="s">
        <v>5767</v>
      </c>
      <c r="D2346" s="203" t="s">
        <v>751</v>
      </c>
      <c r="E2346" s="205" t="str">
        <f t="shared" si="36"/>
        <v>ＭＨフッ素ケラバ水切黒　</v>
      </c>
    </row>
    <row r="2347" spans="1:5" ht="12.75" customHeight="1" x14ac:dyDescent="0.15">
      <c r="A2347" s="203" t="s">
        <v>5853</v>
      </c>
      <c r="B2347" s="203" t="s">
        <v>5854</v>
      </c>
      <c r="C2347" s="203" t="s">
        <v>0</v>
      </c>
      <c r="D2347" s="203" t="s">
        <v>751</v>
      </c>
      <c r="E2347" s="205" t="str">
        <f t="shared" si="36"/>
        <v>ＭＨフッ素ケラバ水切茶</v>
      </c>
    </row>
    <row r="2348" spans="1:5" ht="12.75" customHeight="1" x14ac:dyDescent="0.15">
      <c r="A2348" s="203" t="s">
        <v>5855</v>
      </c>
      <c r="B2348" s="203" t="s">
        <v>5856</v>
      </c>
      <c r="C2348" s="203" t="s">
        <v>5767</v>
      </c>
      <c r="D2348" s="203" t="s">
        <v>751</v>
      </c>
      <c r="E2348" s="205" t="str">
        <f t="shared" si="36"/>
        <v>ＭＨフッ素雨押水切Ｗ型　黒</v>
      </c>
    </row>
    <row r="2349" spans="1:5" ht="12.75" customHeight="1" x14ac:dyDescent="0.15">
      <c r="A2349" s="203" t="s">
        <v>5857</v>
      </c>
      <c r="B2349" s="203" t="s">
        <v>5858</v>
      </c>
      <c r="C2349" s="203" t="s">
        <v>0</v>
      </c>
      <c r="D2349" s="203" t="s">
        <v>751</v>
      </c>
      <c r="E2349" s="205" t="str">
        <f t="shared" si="36"/>
        <v>ＭＨフッ素雨押水切Ｗ型　茶</v>
      </c>
    </row>
    <row r="2350" spans="1:5" ht="12.75" customHeight="1" x14ac:dyDescent="0.15">
      <c r="A2350" s="203" t="s">
        <v>5859</v>
      </c>
      <c r="B2350" s="203" t="s">
        <v>5860</v>
      </c>
      <c r="C2350" s="203" t="s">
        <v>5767</v>
      </c>
      <c r="D2350" s="203" t="s">
        <v>751</v>
      </c>
      <c r="E2350" s="205" t="str">
        <f t="shared" si="36"/>
        <v>ＭＨフッ素雨押水切黒　</v>
      </c>
    </row>
    <row r="2351" spans="1:5" ht="12.75" customHeight="1" x14ac:dyDescent="0.15">
      <c r="A2351" s="203" t="s">
        <v>5861</v>
      </c>
      <c r="B2351" s="203" t="s">
        <v>5862</v>
      </c>
      <c r="C2351" s="203" t="s">
        <v>0</v>
      </c>
      <c r="D2351" s="203" t="s">
        <v>751</v>
      </c>
      <c r="E2351" s="205" t="str">
        <f t="shared" si="36"/>
        <v>ＭＨフッ素雨押水切茶</v>
      </c>
    </row>
    <row r="2352" spans="1:5" ht="12.75" customHeight="1" x14ac:dyDescent="0.15">
      <c r="A2352" s="203" t="s">
        <v>5863</v>
      </c>
      <c r="B2352" s="203" t="s">
        <v>5864</v>
      </c>
      <c r="C2352" s="203" t="s">
        <v>0</v>
      </c>
      <c r="D2352" s="203" t="s">
        <v>751</v>
      </c>
      <c r="E2352" s="205" t="str">
        <f t="shared" si="36"/>
        <v>ＭＨフッ素急勾配用棟包　茶</v>
      </c>
    </row>
    <row r="2353" spans="1:5" ht="12.75" customHeight="1" x14ac:dyDescent="0.15">
      <c r="A2353" s="203" t="s">
        <v>5865</v>
      </c>
      <c r="B2353" s="203" t="s">
        <v>5866</v>
      </c>
      <c r="C2353" s="203" t="s">
        <v>5767</v>
      </c>
      <c r="D2353" s="203" t="s">
        <v>751</v>
      </c>
      <c r="E2353" s="205" t="str">
        <f t="shared" si="36"/>
        <v>ＭＨフッ素急勾配用棟包黒　</v>
      </c>
    </row>
    <row r="2354" spans="1:5" ht="12.75" customHeight="1" x14ac:dyDescent="0.15">
      <c r="A2354" s="203" t="s">
        <v>5867</v>
      </c>
      <c r="B2354" s="203" t="s">
        <v>5868</v>
      </c>
      <c r="C2354" s="203" t="s">
        <v>5767</v>
      </c>
      <c r="D2354" s="203" t="s">
        <v>751</v>
      </c>
      <c r="E2354" s="205" t="str">
        <f t="shared" si="36"/>
        <v>ＭＨフッ素軒先水切黒　</v>
      </c>
    </row>
    <row r="2355" spans="1:5" ht="12.75" customHeight="1" x14ac:dyDescent="0.15">
      <c r="A2355" s="203" t="s">
        <v>5869</v>
      </c>
      <c r="B2355" s="203" t="s">
        <v>5870</v>
      </c>
      <c r="C2355" s="203" t="s">
        <v>0</v>
      </c>
      <c r="D2355" s="203" t="s">
        <v>751</v>
      </c>
      <c r="E2355" s="205" t="str">
        <f t="shared" si="36"/>
        <v>ＭＨフッ素軒先水切茶</v>
      </c>
    </row>
    <row r="2356" spans="1:5" ht="12.75" customHeight="1" x14ac:dyDescent="0.15">
      <c r="A2356" s="203" t="s">
        <v>5871</v>
      </c>
      <c r="B2356" s="203" t="s">
        <v>5872</v>
      </c>
      <c r="C2356" s="203" t="s">
        <v>5767</v>
      </c>
      <c r="D2356" s="203" t="s">
        <v>751</v>
      </c>
      <c r="E2356" s="205" t="str">
        <f t="shared" si="36"/>
        <v>ＭＨフッ素捨板水切Ｗ型　黒</v>
      </c>
    </row>
    <row r="2357" spans="1:5" ht="12.75" customHeight="1" x14ac:dyDescent="0.15">
      <c r="A2357" s="203" t="s">
        <v>5873</v>
      </c>
      <c r="B2357" s="203" t="s">
        <v>5874</v>
      </c>
      <c r="C2357" s="203" t="s">
        <v>0</v>
      </c>
      <c r="D2357" s="203" t="s">
        <v>751</v>
      </c>
      <c r="E2357" s="205" t="str">
        <f t="shared" si="36"/>
        <v>ＭＨフッ素捨板水切Ｗ型　茶</v>
      </c>
    </row>
    <row r="2358" spans="1:5" ht="12.75" customHeight="1" x14ac:dyDescent="0.15">
      <c r="A2358" s="203" t="s">
        <v>5875</v>
      </c>
      <c r="B2358" s="203" t="s">
        <v>5876</v>
      </c>
      <c r="C2358" s="203" t="s">
        <v>5767</v>
      </c>
      <c r="D2358" s="203" t="s">
        <v>751</v>
      </c>
      <c r="E2358" s="205" t="str">
        <f t="shared" si="36"/>
        <v>ＭＨフッ素捨板水切黒　</v>
      </c>
    </row>
    <row r="2359" spans="1:5" ht="12.75" customHeight="1" x14ac:dyDescent="0.15">
      <c r="A2359" s="203" t="s">
        <v>5877</v>
      </c>
      <c r="B2359" s="203" t="s">
        <v>5878</v>
      </c>
      <c r="C2359" s="203" t="s">
        <v>0</v>
      </c>
      <c r="D2359" s="203" t="s">
        <v>751</v>
      </c>
      <c r="E2359" s="205" t="str">
        <f t="shared" si="36"/>
        <v>ＭＨフッ素捨板水切茶</v>
      </c>
    </row>
    <row r="2360" spans="1:5" ht="12.75" customHeight="1" x14ac:dyDescent="0.15">
      <c r="A2360" s="203" t="s">
        <v>5879</v>
      </c>
      <c r="B2360" s="203" t="s">
        <v>5880</v>
      </c>
      <c r="C2360" s="203" t="s">
        <v>5767</v>
      </c>
      <c r="D2360" s="203" t="s">
        <v>751</v>
      </c>
      <c r="E2360" s="205" t="str">
        <f t="shared" si="36"/>
        <v>ＭＨフッ素片流れ棟包黒　</v>
      </c>
    </row>
    <row r="2361" spans="1:5" ht="12.75" customHeight="1" x14ac:dyDescent="0.15">
      <c r="A2361" s="203" t="s">
        <v>5881</v>
      </c>
      <c r="B2361" s="203" t="s">
        <v>5882</v>
      </c>
      <c r="C2361" s="203" t="s">
        <v>0</v>
      </c>
      <c r="D2361" s="203" t="s">
        <v>751</v>
      </c>
      <c r="E2361" s="205" t="str">
        <f t="shared" si="36"/>
        <v>ＭＨフッ素片流れ棟包茶</v>
      </c>
    </row>
    <row r="2362" spans="1:5" ht="12.75" customHeight="1" x14ac:dyDescent="0.15">
      <c r="A2362" s="206" t="s">
        <v>5883</v>
      </c>
      <c r="B2362" s="207" t="s">
        <v>5884</v>
      </c>
      <c r="C2362" s="206" t="s">
        <v>5885</v>
      </c>
      <c r="D2362" s="206" t="s">
        <v>736</v>
      </c>
      <c r="E2362" s="205" t="str">
        <f t="shared" si="36"/>
        <v>ＭＨワッシャー</v>
      </c>
    </row>
    <row r="2363" spans="1:5" ht="12.75" customHeight="1" x14ac:dyDescent="0.15">
      <c r="A2363" s="206" t="s">
        <v>5886</v>
      </c>
      <c r="B2363" s="206" t="s">
        <v>5887</v>
      </c>
      <c r="C2363" s="206" t="s">
        <v>5888</v>
      </c>
      <c r="D2363" s="206" t="s">
        <v>751</v>
      </c>
      <c r="E2363" s="205" t="str">
        <f t="shared" si="36"/>
        <v>ＭＨ受木</v>
      </c>
    </row>
    <row r="2364" spans="1:5" ht="12.75" customHeight="1" x14ac:dyDescent="0.15">
      <c r="A2364" s="206" t="s">
        <v>5889</v>
      </c>
      <c r="B2364" s="206" t="s">
        <v>5890</v>
      </c>
      <c r="C2364" s="206" t="s">
        <v>0</v>
      </c>
      <c r="D2364" s="206" t="s">
        <v>637</v>
      </c>
      <c r="E2364" s="205" t="str">
        <f t="shared" si="36"/>
        <v>ＭＨ水切シート</v>
      </c>
    </row>
    <row r="2365" spans="1:5" ht="12.75" customHeight="1" x14ac:dyDescent="0.15">
      <c r="A2365" s="206" t="s">
        <v>5891</v>
      </c>
      <c r="B2365" s="206" t="s">
        <v>5892</v>
      </c>
      <c r="C2365" s="206" t="s">
        <v>2228</v>
      </c>
      <c r="D2365" s="206" t="s">
        <v>637</v>
      </c>
      <c r="E2365" s="205" t="str">
        <f t="shared" si="36"/>
        <v>ＭＲビス１００　</v>
      </c>
    </row>
    <row r="2366" spans="1:5" ht="12.75" customHeight="1" x14ac:dyDescent="0.15">
      <c r="A2366" s="203" t="s">
        <v>5893</v>
      </c>
      <c r="B2366" s="203" t="s">
        <v>5894</v>
      </c>
      <c r="C2366" s="203" t="s">
        <v>5895</v>
      </c>
      <c r="D2366" s="203" t="s">
        <v>751</v>
      </c>
      <c r="E2366" s="205" t="str">
        <f t="shared" si="36"/>
        <v>ＭＲプレートＡ　</v>
      </c>
    </row>
    <row r="2367" spans="1:5" ht="12.75" customHeight="1" x14ac:dyDescent="0.15">
      <c r="A2367" s="203" t="s">
        <v>5896</v>
      </c>
      <c r="B2367" s="203" t="s">
        <v>5897</v>
      </c>
      <c r="C2367" s="203" t="s">
        <v>5895</v>
      </c>
      <c r="D2367" s="203" t="s">
        <v>751</v>
      </c>
      <c r="E2367" s="205" t="str">
        <f t="shared" si="36"/>
        <v>ＭＲプレートＢ　</v>
      </c>
    </row>
    <row r="2368" spans="1:5" ht="12.75" customHeight="1" x14ac:dyDescent="0.15">
      <c r="A2368" s="206" t="s">
        <v>5898</v>
      </c>
      <c r="B2368" s="206" t="s">
        <v>5899</v>
      </c>
      <c r="C2368" s="206" t="s">
        <v>0</v>
      </c>
      <c r="D2368" s="206" t="s">
        <v>3182</v>
      </c>
      <c r="E2368" s="205" t="str">
        <f t="shared" si="36"/>
        <v>ＭＳポリマーＳ－２０３Ｈ</v>
      </c>
    </row>
    <row r="2369" spans="1:5" ht="12.75" customHeight="1" x14ac:dyDescent="0.15">
      <c r="A2369" s="206" t="s">
        <v>5900</v>
      </c>
      <c r="B2369" s="206" t="s">
        <v>5901</v>
      </c>
      <c r="C2369" s="206" t="s">
        <v>0</v>
      </c>
      <c r="D2369" s="206" t="s">
        <v>3182</v>
      </c>
      <c r="E2369" s="205" t="str">
        <f t="shared" si="36"/>
        <v>ＭＳポリマーＳ－３０３Ｈ</v>
      </c>
    </row>
    <row r="2370" spans="1:5" ht="12.75" customHeight="1" x14ac:dyDescent="0.15">
      <c r="A2370" s="206" t="s">
        <v>5902</v>
      </c>
      <c r="B2370" s="206" t="s">
        <v>5903</v>
      </c>
      <c r="C2370" s="206" t="s">
        <v>0</v>
      </c>
      <c r="D2370" s="206" t="s">
        <v>3182</v>
      </c>
      <c r="E2370" s="205" t="str">
        <f t="shared" si="36"/>
        <v>ＭＳポリマーＳＡＴ１４５</v>
      </c>
    </row>
    <row r="2371" spans="1:5" ht="12.75" customHeight="1" x14ac:dyDescent="0.15">
      <c r="A2371" s="206" t="s">
        <v>5904</v>
      </c>
      <c r="B2371" s="206" t="s">
        <v>5905</v>
      </c>
      <c r="C2371" s="206" t="s">
        <v>0</v>
      </c>
      <c r="D2371" s="206" t="s">
        <v>3182</v>
      </c>
      <c r="E2371" s="205" t="str">
        <f t="shared" ref="E2371:E2434" si="37">DBCS(B2371)</f>
        <v>ＭＳポリマーＳＡＸ２２０</v>
      </c>
    </row>
    <row r="2372" spans="1:5" ht="12.75" customHeight="1" x14ac:dyDescent="0.15">
      <c r="A2372" s="206" t="s">
        <v>5906</v>
      </c>
      <c r="B2372" s="206" t="s">
        <v>5907</v>
      </c>
      <c r="C2372" s="206" t="s">
        <v>5690</v>
      </c>
      <c r="D2372" s="206" t="s">
        <v>637</v>
      </c>
      <c r="E2372" s="205" t="str">
        <f t="shared" si="37"/>
        <v>ＭＴ－Ｓタテ型ドレン　</v>
      </c>
    </row>
    <row r="2373" spans="1:5" ht="12.75" customHeight="1" x14ac:dyDescent="0.15">
      <c r="A2373" s="206" t="s">
        <v>5908</v>
      </c>
      <c r="B2373" s="206" t="s">
        <v>5909</v>
      </c>
      <c r="C2373" s="206" t="s">
        <v>5910</v>
      </c>
      <c r="D2373" s="206" t="s">
        <v>736</v>
      </c>
      <c r="E2373" s="205" t="str">
        <f t="shared" si="37"/>
        <v>ＭＴ－Ｓフロー管　</v>
      </c>
    </row>
    <row r="2374" spans="1:5" ht="12.75" customHeight="1" x14ac:dyDescent="0.15">
      <c r="A2374" s="206" t="s">
        <v>5911</v>
      </c>
      <c r="B2374" s="206" t="s">
        <v>5912</v>
      </c>
      <c r="C2374" s="206" t="s">
        <v>5693</v>
      </c>
      <c r="D2374" s="206" t="s">
        <v>637</v>
      </c>
      <c r="E2374" s="205" t="str">
        <f t="shared" si="37"/>
        <v>ＭＴ－Ｓヨコ型ドレン　</v>
      </c>
    </row>
    <row r="2375" spans="1:5" ht="12.75" customHeight="1" x14ac:dyDescent="0.15">
      <c r="A2375" s="206" t="s">
        <v>5913</v>
      </c>
      <c r="B2375" s="206" t="s">
        <v>5914</v>
      </c>
      <c r="C2375" s="206" t="s">
        <v>0</v>
      </c>
      <c r="D2375" s="206" t="s">
        <v>646</v>
      </c>
      <c r="E2375" s="205" t="str">
        <f t="shared" si="37"/>
        <v>ＭＴ目地テープ（４入り）</v>
      </c>
    </row>
    <row r="2376" spans="1:5" ht="12.75" customHeight="1" x14ac:dyDescent="0.15">
      <c r="A2376" s="206" t="s">
        <v>5915</v>
      </c>
      <c r="B2376" s="206" t="s">
        <v>5916</v>
      </c>
      <c r="C2376" s="206" t="s">
        <v>5134</v>
      </c>
      <c r="D2376" s="206" t="s">
        <v>640</v>
      </c>
      <c r="E2376" s="205" t="str">
        <f t="shared" si="37"/>
        <v>ＭＴ養生シート</v>
      </c>
    </row>
    <row r="2377" spans="1:5" ht="12.75" customHeight="1" x14ac:dyDescent="0.15">
      <c r="A2377" s="206" t="s">
        <v>5917</v>
      </c>
      <c r="B2377" s="206" t="s">
        <v>5918</v>
      </c>
      <c r="C2377" s="206" t="s">
        <v>5919</v>
      </c>
      <c r="D2377" s="206" t="s">
        <v>637</v>
      </c>
      <c r="E2377" s="205" t="str">
        <f t="shared" si="37"/>
        <v>Ｍチップ　</v>
      </c>
    </row>
    <row r="2378" spans="1:5" ht="12.75" customHeight="1" x14ac:dyDescent="0.15">
      <c r="A2378" s="206" t="s">
        <v>5920</v>
      </c>
      <c r="B2378" s="206" t="s">
        <v>5921</v>
      </c>
      <c r="C2378" s="206" t="s">
        <v>0</v>
      </c>
      <c r="D2378" s="206" t="s">
        <v>640</v>
      </c>
      <c r="E2378" s="205" t="str">
        <f t="shared" si="37"/>
        <v>Ｍルーフィング　</v>
      </c>
    </row>
    <row r="2379" spans="1:5" ht="12.75" customHeight="1" x14ac:dyDescent="0.15">
      <c r="A2379" s="206" t="s">
        <v>5922</v>
      </c>
      <c r="B2379" s="206" t="s">
        <v>5923</v>
      </c>
      <c r="C2379" s="206" t="s">
        <v>0</v>
      </c>
      <c r="D2379" s="206" t="s">
        <v>640</v>
      </c>
      <c r="E2379" s="205" t="str">
        <f t="shared" si="37"/>
        <v>Ｍルーフィング－Ｌｏｎｇ</v>
      </c>
    </row>
    <row r="2380" spans="1:5" ht="12.75" customHeight="1" x14ac:dyDescent="0.15">
      <c r="A2380" s="206" t="s">
        <v>5924</v>
      </c>
      <c r="B2380" s="207" t="s">
        <v>5925</v>
      </c>
      <c r="C2380" s="206" t="s">
        <v>2788</v>
      </c>
      <c r="D2380" s="206" t="s">
        <v>646</v>
      </c>
      <c r="E2380" s="205" t="str">
        <f t="shared" si="37"/>
        <v>ＧＩボード　２５Ｗ</v>
      </c>
    </row>
    <row r="2381" spans="1:5" ht="12.75" customHeight="1" x14ac:dyDescent="0.15">
      <c r="A2381" s="206" t="s">
        <v>5926</v>
      </c>
      <c r="B2381" s="207" t="s">
        <v>5927</v>
      </c>
      <c r="C2381" s="206" t="s">
        <v>5928</v>
      </c>
      <c r="D2381" s="206" t="s">
        <v>646</v>
      </c>
      <c r="E2381" s="205" t="str">
        <f t="shared" si="37"/>
        <v>ＧＩボード　３０Ｗ</v>
      </c>
    </row>
    <row r="2382" spans="1:5" ht="12.75" customHeight="1" x14ac:dyDescent="0.15">
      <c r="A2382" s="206" t="s">
        <v>5929</v>
      </c>
      <c r="B2382" s="207" t="s">
        <v>5930</v>
      </c>
      <c r="C2382" s="206" t="s">
        <v>5931</v>
      </c>
      <c r="D2382" s="206" t="s">
        <v>646</v>
      </c>
      <c r="E2382" s="205" t="str">
        <f t="shared" si="37"/>
        <v>ＧＩボード　３５Ｗ</v>
      </c>
    </row>
    <row r="2383" spans="1:5" ht="12.75" customHeight="1" x14ac:dyDescent="0.15">
      <c r="A2383" s="206" t="s">
        <v>5932</v>
      </c>
      <c r="B2383" s="207" t="s">
        <v>5933</v>
      </c>
      <c r="C2383" s="206" t="s">
        <v>5934</v>
      </c>
      <c r="D2383" s="206" t="s">
        <v>646</v>
      </c>
      <c r="E2383" s="205" t="str">
        <f t="shared" si="37"/>
        <v>ＧＩボード　５０Ｗ</v>
      </c>
    </row>
    <row r="2384" spans="1:5" ht="12.75" customHeight="1" x14ac:dyDescent="0.15">
      <c r="A2384" s="206" t="s">
        <v>5935</v>
      </c>
      <c r="B2384" s="207" t="s">
        <v>5936</v>
      </c>
      <c r="C2384" s="207" t="s">
        <v>5937</v>
      </c>
      <c r="D2384" s="206" t="s">
        <v>637</v>
      </c>
      <c r="E2384" s="205" t="str">
        <f t="shared" si="37"/>
        <v>Ｖベース１０００</v>
      </c>
    </row>
    <row r="2385" spans="1:5" ht="12.75" customHeight="1" x14ac:dyDescent="0.15">
      <c r="A2385" s="206" t="s">
        <v>5938</v>
      </c>
      <c r="B2385" s="206" t="s">
        <v>5939</v>
      </c>
      <c r="C2385" s="206" t="s">
        <v>5940</v>
      </c>
      <c r="D2385" s="206" t="s">
        <v>637</v>
      </c>
      <c r="E2385" s="205" t="str">
        <f t="shared" si="37"/>
        <v>Ｎ　アルミ床見切り１５</v>
      </c>
    </row>
    <row r="2386" spans="1:5" ht="12.75" customHeight="1" x14ac:dyDescent="0.15">
      <c r="A2386" s="206" t="s">
        <v>5941</v>
      </c>
      <c r="B2386" s="206" t="s">
        <v>5942</v>
      </c>
      <c r="C2386" s="206" t="s">
        <v>2392</v>
      </c>
      <c r="D2386" s="206" t="s">
        <v>640</v>
      </c>
      <c r="E2386" s="205" t="str">
        <f t="shared" si="37"/>
        <v>Ｎ　パティオシートＭ</v>
      </c>
    </row>
    <row r="2387" spans="1:5" ht="12.75" customHeight="1" x14ac:dyDescent="0.15">
      <c r="A2387" s="206" t="s">
        <v>5943</v>
      </c>
      <c r="B2387" s="206" t="s">
        <v>5944</v>
      </c>
      <c r="C2387" s="206" t="s">
        <v>2392</v>
      </c>
      <c r="D2387" s="206" t="s">
        <v>640</v>
      </c>
      <c r="E2387" s="205" t="str">
        <f t="shared" si="37"/>
        <v>Ｎ　パティオシートＮＳ</v>
      </c>
    </row>
    <row r="2388" spans="1:5" ht="12.75" customHeight="1" x14ac:dyDescent="0.15">
      <c r="A2388" s="206" t="s">
        <v>5945</v>
      </c>
      <c r="B2388" s="206" t="s">
        <v>5946</v>
      </c>
      <c r="C2388" s="206" t="s">
        <v>0</v>
      </c>
      <c r="D2388" s="206" t="s">
        <v>640</v>
      </c>
      <c r="E2388" s="205" t="str">
        <f t="shared" si="37"/>
        <v>Ｎ　パワールーフ</v>
      </c>
    </row>
    <row r="2389" spans="1:5" ht="12.75" customHeight="1" x14ac:dyDescent="0.15">
      <c r="A2389" s="206" t="s">
        <v>5947</v>
      </c>
      <c r="B2389" s="207" t="s">
        <v>5948</v>
      </c>
      <c r="C2389" s="206" t="s">
        <v>3298</v>
      </c>
      <c r="D2389" s="206" t="s">
        <v>640</v>
      </c>
      <c r="E2389" s="205" t="str">
        <f t="shared" si="37"/>
        <v>強力バンクベスト</v>
      </c>
    </row>
    <row r="2390" spans="1:5" ht="12.75" customHeight="1" x14ac:dyDescent="0.15">
      <c r="A2390" s="206" t="s">
        <v>5949</v>
      </c>
      <c r="B2390" s="206" t="s">
        <v>5950</v>
      </c>
      <c r="C2390" s="206" t="s">
        <v>0</v>
      </c>
      <c r="D2390" s="206" t="s">
        <v>640</v>
      </c>
      <c r="E2390" s="205" t="str">
        <f t="shared" si="37"/>
        <v>Ｎ／Ｐ・カラーＥＸ＋　１８ｍ</v>
      </c>
    </row>
    <row r="2391" spans="1:5" ht="12.75" customHeight="1" x14ac:dyDescent="0.15">
      <c r="A2391" s="206" t="s">
        <v>5951</v>
      </c>
      <c r="B2391" s="207" t="s">
        <v>5952</v>
      </c>
      <c r="C2391" s="207" t="s">
        <v>2470</v>
      </c>
      <c r="D2391" s="206" t="s">
        <v>640</v>
      </c>
      <c r="E2391" s="205" t="str">
        <f t="shared" si="37"/>
        <v>オルタックシートＷＳ</v>
      </c>
    </row>
    <row r="2392" spans="1:5" ht="12.75" customHeight="1" x14ac:dyDescent="0.15">
      <c r="A2392" s="206" t="s">
        <v>5953</v>
      </c>
      <c r="B2392" s="207" t="s">
        <v>5954</v>
      </c>
      <c r="C2392" s="207" t="s">
        <v>1835</v>
      </c>
      <c r="D2392" s="206" t="s">
        <v>640</v>
      </c>
      <c r="E2392" s="205" t="str">
        <f t="shared" si="37"/>
        <v>ポリマリット２５</v>
      </c>
    </row>
    <row r="2393" spans="1:5" ht="12.75" customHeight="1" x14ac:dyDescent="0.15">
      <c r="A2393" s="206" t="s">
        <v>5955</v>
      </c>
      <c r="B2393" s="207" t="s">
        <v>5956</v>
      </c>
      <c r="C2393" s="207" t="s">
        <v>1835</v>
      </c>
      <c r="D2393" s="206" t="s">
        <v>640</v>
      </c>
      <c r="E2393" s="205" t="str">
        <f t="shared" si="37"/>
        <v>ポリマリットＧＬ</v>
      </c>
    </row>
    <row r="2394" spans="1:5" ht="12.75" customHeight="1" x14ac:dyDescent="0.15">
      <c r="A2394" s="206" t="s">
        <v>5957</v>
      </c>
      <c r="B2394" s="207" t="s">
        <v>5958</v>
      </c>
      <c r="C2394" s="207" t="s">
        <v>1835</v>
      </c>
      <c r="D2394" s="206" t="s">
        <v>640</v>
      </c>
      <c r="E2394" s="205" t="str">
        <f t="shared" si="37"/>
        <v>ポリマリットＳＴ</v>
      </c>
    </row>
    <row r="2395" spans="1:5" ht="12.75" customHeight="1" x14ac:dyDescent="0.15">
      <c r="A2395" s="206" t="s">
        <v>5959</v>
      </c>
      <c r="B2395" s="206" t="s">
        <v>5960</v>
      </c>
      <c r="C2395" s="206" t="s">
        <v>5961</v>
      </c>
      <c r="D2395" s="206" t="s">
        <v>640</v>
      </c>
      <c r="E2395" s="205" t="str">
        <f t="shared" si="37"/>
        <v>Ｎ・Ｐカラー</v>
      </c>
    </row>
    <row r="2396" spans="1:5" ht="12.75" customHeight="1" x14ac:dyDescent="0.15">
      <c r="A2396" s="206" t="s">
        <v>5962</v>
      </c>
      <c r="B2396" s="206" t="s">
        <v>5963</v>
      </c>
      <c r="C2396" s="206" t="s">
        <v>0</v>
      </c>
      <c r="D2396" s="206" t="s">
        <v>640</v>
      </c>
      <c r="E2396" s="205" t="str">
        <f t="shared" si="37"/>
        <v>Ｎ・タディスセルフカバー</v>
      </c>
    </row>
    <row r="2397" spans="1:5" ht="12.75" customHeight="1" x14ac:dyDescent="0.15">
      <c r="A2397" s="203" t="s">
        <v>5964</v>
      </c>
      <c r="B2397" s="203" t="s">
        <v>5965</v>
      </c>
      <c r="C2397" s="203" t="s">
        <v>0</v>
      </c>
      <c r="D2397" s="203" t="s">
        <v>680</v>
      </c>
      <c r="E2397" s="205" t="str">
        <f t="shared" si="37"/>
        <v>Ｎ３５座金付ボルトセット</v>
      </c>
    </row>
    <row r="2398" spans="1:5" ht="12.75" customHeight="1" x14ac:dyDescent="0.15">
      <c r="A2398" s="203" t="s">
        <v>5966</v>
      </c>
      <c r="B2398" s="203" t="s">
        <v>5967</v>
      </c>
      <c r="C2398" s="203" t="s">
        <v>0</v>
      </c>
      <c r="D2398" s="203" t="s">
        <v>680</v>
      </c>
      <c r="E2398" s="205" t="str">
        <f t="shared" si="37"/>
        <v>Ｎ４０座金付ボルトセット</v>
      </c>
    </row>
    <row r="2399" spans="1:5" ht="12.75" customHeight="1" x14ac:dyDescent="0.15">
      <c r="A2399" s="203" t="s">
        <v>5968</v>
      </c>
      <c r="B2399" s="203" t="s">
        <v>5969</v>
      </c>
      <c r="C2399" s="203" t="s">
        <v>0</v>
      </c>
      <c r="D2399" s="203" t="s">
        <v>680</v>
      </c>
      <c r="E2399" s="205" t="str">
        <f t="shared" si="37"/>
        <v>Ｎ４６座金付ボルトセット</v>
      </c>
    </row>
    <row r="2400" spans="1:5" ht="12.75" customHeight="1" x14ac:dyDescent="0.15">
      <c r="A2400" s="203" t="s">
        <v>5970</v>
      </c>
      <c r="B2400" s="203" t="s">
        <v>5971</v>
      </c>
      <c r="C2400" s="203" t="s">
        <v>0</v>
      </c>
      <c r="D2400" s="203" t="s">
        <v>680</v>
      </c>
      <c r="E2400" s="205" t="str">
        <f t="shared" si="37"/>
        <v>Ｎ５０座金付ボルトセット</v>
      </c>
    </row>
    <row r="2401" spans="1:5" ht="12.75" customHeight="1" x14ac:dyDescent="0.15">
      <c r="A2401" s="203" t="s">
        <v>5972</v>
      </c>
      <c r="B2401" s="203" t="s">
        <v>5973</v>
      </c>
      <c r="C2401" s="203" t="s">
        <v>0</v>
      </c>
      <c r="D2401" s="203" t="s">
        <v>751</v>
      </c>
      <c r="E2401" s="205" t="str">
        <f t="shared" si="37"/>
        <v>Ｎ－ＨＩＴ－横目地プレート</v>
      </c>
    </row>
    <row r="2402" spans="1:5" ht="12.75" customHeight="1" x14ac:dyDescent="0.15">
      <c r="A2402" s="203" t="s">
        <v>5974</v>
      </c>
      <c r="B2402" s="203" t="s">
        <v>5975</v>
      </c>
      <c r="C2402" s="203" t="s">
        <v>0</v>
      </c>
      <c r="D2402" s="203" t="s">
        <v>751</v>
      </c>
      <c r="E2402" s="205" t="str">
        <f t="shared" si="37"/>
        <v>Ｎ－ＨＩＴ－千鳥用目地プレート</v>
      </c>
    </row>
    <row r="2403" spans="1:5" ht="12.75" customHeight="1" x14ac:dyDescent="0.15">
      <c r="A2403" s="206" t="s">
        <v>5976</v>
      </c>
      <c r="B2403" s="207" t="s">
        <v>5977</v>
      </c>
      <c r="C2403" s="206" t="s">
        <v>1100</v>
      </c>
      <c r="D2403" s="206" t="s">
        <v>680</v>
      </c>
      <c r="E2403" s="205" t="str">
        <f t="shared" si="37"/>
        <v>ＯＴコートＡ　グリーン　Ｄ－２</v>
      </c>
    </row>
    <row r="2404" spans="1:5" ht="12.75" customHeight="1" x14ac:dyDescent="0.15">
      <c r="A2404" s="206" t="s">
        <v>5978</v>
      </c>
      <c r="B2404" s="207" t="s">
        <v>5979</v>
      </c>
      <c r="C2404" s="206" t="s">
        <v>1100</v>
      </c>
      <c r="D2404" s="206" t="s">
        <v>680</v>
      </c>
      <c r="E2404" s="205" t="str">
        <f t="shared" si="37"/>
        <v>ＯＴコートＡ　グレー　Ｄ－１</v>
      </c>
    </row>
    <row r="2405" spans="1:5" ht="12.75" customHeight="1" x14ac:dyDescent="0.15">
      <c r="A2405" s="206" t="s">
        <v>5980</v>
      </c>
      <c r="B2405" s="207" t="s">
        <v>5981</v>
      </c>
      <c r="C2405" s="206" t="s">
        <v>1100</v>
      </c>
      <c r="D2405" s="206" t="s">
        <v>680</v>
      </c>
      <c r="E2405" s="205" t="str">
        <f t="shared" si="37"/>
        <v>ＯＴコートＡ　ライトグレー　Ｄ－１２</v>
      </c>
    </row>
    <row r="2406" spans="1:5" ht="12.75" customHeight="1" x14ac:dyDescent="0.15">
      <c r="A2406" s="206" t="s">
        <v>5982</v>
      </c>
      <c r="B2406" s="207" t="s">
        <v>5983</v>
      </c>
      <c r="C2406" s="206" t="s">
        <v>5984</v>
      </c>
      <c r="D2406" s="206" t="s">
        <v>680</v>
      </c>
      <c r="E2406" s="205" t="str">
        <f t="shared" si="37"/>
        <v>ＯＴコートＡ　ライトブラウン　Ｄ－４２</v>
      </c>
    </row>
    <row r="2407" spans="1:5" ht="12.75" customHeight="1" x14ac:dyDescent="0.15">
      <c r="A2407" s="206" t="s">
        <v>5985</v>
      </c>
      <c r="B2407" s="207" t="s">
        <v>5986</v>
      </c>
      <c r="C2407" s="206" t="s">
        <v>1100</v>
      </c>
      <c r="D2407" s="206" t="s">
        <v>680</v>
      </c>
      <c r="E2407" s="205" t="str">
        <f t="shared" si="37"/>
        <v>ＯＴコートシリコーン　Ｓグレー　Ｅ－１</v>
      </c>
    </row>
    <row r="2408" spans="1:5" ht="12.75" customHeight="1" x14ac:dyDescent="0.15">
      <c r="A2408" s="206" t="s">
        <v>5987</v>
      </c>
      <c r="B2408" s="207" t="s">
        <v>5988</v>
      </c>
      <c r="C2408" s="206" t="s">
        <v>1100</v>
      </c>
      <c r="D2408" s="206" t="s">
        <v>680</v>
      </c>
      <c r="E2408" s="205" t="str">
        <f t="shared" si="37"/>
        <v>ＯＴコートシリコーン　Ｓグリーン　Ｅ－２</v>
      </c>
    </row>
    <row r="2409" spans="1:5" ht="12.75" customHeight="1" x14ac:dyDescent="0.15">
      <c r="A2409" s="206" t="s">
        <v>5989</v>
      </c>
      <c r="B2409" s="207" t="s">
        <v>5990</v>
      </c>
      <c r="C2409" s="206" t="s">
        <v>1100</v>
      </c>
      <c r="D2409" s="206" t="s">
        <v>680</v>
      </c>
      <c r="E2409" s="205" t="str">
        <f t="shared" si="37"/>
        <v>ＯＴコートシリコーン　Ｓブラウン　Ｅ－４</v>
      </c>
    </row>
    <row r="2410" spans="1:5" ht="12.75" customHeight="1" x14ac:dyDescent="0.15">
      <c r="A2410" s="206" t="s">
        <v>5991</v>
      </c>
      <c r="B2410" s="207" t="s">
        <v>5992</v>
      </c>
      <c r="C2410" s="206" t="s">
        <v>5993</v>
      </c>
      <c r="D2410" s="206" t="s">
        <v>736</v>
      </c>
      <c r="E2410" s="205" t="str">
        <f t="shared" si="37"/>
        <v>ＲＶパウダーＮ（厚塗り用）</v>
      </c>
    </row>
    <row r="2411" spans="1:5" ht="12.75" customHeight="1" x14ac:dyDescent="0.15">
      <c r="A2411" s="206" t="s">
        <v>5994</v>
      </c>
      <c r="B2411" s="207" t="s">
        <v>5995</v>
      </c>
      <c r="C2411" s="206" t="s">
        <v>5993</v>
      </c>
      <c r="D2411" s="206" t="s">
        <v>736</v>
      </c>
      <c r="E2411" s="205" t="str">
        <f t="shared" si="37"/>
        <v>ＲＶパウダーＮ（薄塗り用）</v>
      </c>
    </row>
    <row r="2412" spans="1:5" ht="12.75" customHeight="1" x14ac:dyDescent="0.15">
      <c r="A2412" s="206" t="s">
        <v>5996</v>
      </c>
      <c r="B2412" s="206" t="s">
        <v>5997</v>
      </c>
      <c r="C2412" s="206" t="s">
        <v>5998</v>
      </c>
      <c r="D2412" s="206" t="s">
        <v>766</v>
      </c>
      <c r="E2412" s="205" t="str">
        <f t="shared" si="37"/>
        <v>ＮＷ３２＊４２　ＺＥＡ６０５</v>
      </c>
    </row>
    <row r="2413" spans="1:5" ht="12.75" customHeight="1" x14ac:dyDescent="0.15">
      <c r="A2413" s="206" t="s">
        <v>5999</v>
      </c>
      <c r="B2413" s="206" t="s">
        <v>6000</v>
      </c>
      <c r="C2413" s="206" t="s">
        <v>5998</v>
      </c>
      <c r="D2413" s="206" t="s">
        <v>766</v>
      </c>
      <c r="E2413" s="205" t="str">
        <f t="shared" si="37"/>
        <v>ＮＷ４２＊４２　ＺＥＡ６０９</v>
      </c>
    </row>
    <row r="2414" spans="1:5" ht="12.75" customHeight="1" x14ac:dyDescent="0.15">
      <c r="A2414" s="203" t="s">
        <v>6001</v>
      </c>
      <c r="B2414" s="203" t="s">
        <v>6002</v>
      </c>
      <c r="C2414" s="203" t="s">
        <v>0</v>
      </c>
      <c r="D2414" s="203" t="s">
        <v>766</v>
      </c>
      <c r="E2414" s="205" t="str">
        <f t="shared" si="37"/>
        <v>Ｎアース金具　</v>
      </c>
    </row>
    <row r="2415" spans="1:5" ht="12.75" customHeight="1" x14ac:dyDescent="0.15">
      <c r="A2415" s="206" t="s">
        <v>6003</v>
      </c>
      <c r="B2415" s="207" t="s">
        <v>6004</v>
      </c>
      <c r="C2415" s="206" t="s">
        <v>3298</v>
      </c>
      <c r="D2415" s="206" t="s">
        <v>640</v>
      </c>
      <c r="E2415" s="205" t="str">
        <f t="shared" si="37"/>
        <v>アンダーガムロンＫ</v>
      </c>
    </row>
    <row r="2416" spans="1:5" ht="12.75" customHeight="1" x14ac:dyDescent="0.15">
      <c r="A2416" s="206" t="s">
        <v>6005</v>
      </c>
      <c r="B2416" s="207" t="s">
        <v>6006</v>
      </c>
      <c r="C2416" s="206" t="s">
        <v>2451</v>
      </c>
      <c r="D2416" s="206" t="s">
        <v>640</v>
      </c>
      <c r="E2416" s="205" t="str">
        <f t="shared" si="37"/>
        <v>ガムロンフォルトＭ</v>
      </c>
    </row>
    <row r="2417" spans="1:5" ht="12.75" customHeight="1" x14ac:dyDescent="0.15">
      <c r="A2417" s="203" t="s">
        <v>6007</v>
      </c>
      <c r="B2417" s="203" t="s">
        <v>6008</v>
      </c>
      <c r="C2417" s="203" t="s">
        <v>6009</v>
      </c>
      <c r="D2417" s="203" t="s">
        <v>646</v>
      </c>
      <c r="E2417" s="205" t="str">
        <f t="shared" si="37"/>
        <v>Ｎスタイロ　Ｔ－１０</v>
      </c>
    </row>
    <row r="2418" spans="1:5" ht="12.75" customHeight="1" x14ac:dyDescent="0.15">
      <c r="A2418" s="206" t="s">
        <v>6010</v>
      </c>
      <c r="B2418" s="206" t="s">
        <v>6011</v>
      </c>
      <c r="C2418" s="206" t="s">
        <v>3298</v>
      </c>
      <c r="D2418" s="206" t="s">
        <v>640</v>
      </c>
      <c r="E2418" s="205" t="str">
        <f t="shared" si="37"/>
        <v>Ｎタディスセルフ　</v>
      </c>
    </row>
    <row r="2419" spans="1:5" ht="12.75" customHeight="1" x14ac:dyDescent="0.15">
      <c r="A2419" s="206" t="s">
        <v>6012</v>
      </c>
      <c r="B2419" s="206" t="s">
        <v>6013</v>
      </c>
      <c r="C2419" s="206" t="s">
        <v>6014</v>
      </c>
      <c r="D2419" s="206" t="s">
        <v>637</v>
      </c>
      <c r="E2419" s="205" t="str">
        <f t="shared" si="37"/>
        <v>Ｎドレンキャップ横引用ＡＳ　ライトグレー</v>
      </c>
    </row>
    <row r="2420" spans="1:5" ht="12.75" customHeight="1" x14ac:dyDescent="0.15">
      <c r="A2420" s="206" t="s">
        <v>6015</v>
      </c>
      <c r="B2420" s="206" t="s">
        <v>6016</v>
      </c>
      <c r="C2420" s="206" t="s">
        <v>6017</v>
      </c>
      <c r="D2420" s="206" t="s">
        <v>680</v>
      </c>
      <c r="E2420" s="205" t="str">
        <f t="shared" si="37"/>
        <v>Ｎパティオコートグレー１４ｋｇ（遮熱）</v>
      </c>
    </row>
    <row r="2421" spans="1:5" ht="12.75" customHeight="1" x14ac:dyDescent="0.15">
      <c r="A2421" s="206" t="s">
        <v>6018</v>
      </c>
      <c r="B2421" s="206" t="s">
        <v>6019</v>
      </c>
      <c r="C2421" s="206" t="s">
        <v>0</v>
      </c>
      <c r="D2421" s="206" t="s">
        <v>680</v>
      </c>
      <c r="E2421" s="205" t="str">
        <f t="shared" si="37"/>
        <v>Ｎパティオポリマー　</v>
      </c>
    </row>
    <row r="2422" spans="1:5" ht="12.75" customHeight="1" x14ac:dyDescent="0.15">
      <c r="A2422" s="206" t="s">
        <v>6020</v>
      </c>
      <c r="B2422" s="207" t="s">
        <v>6021</v>
      </c>
      <c r="C2422" s="207" t="s">
        <v>1835</v>
      </c>
      <c r="D2422" s="206" t="s">
        <v>640</v>
      </c>
      <c r="E2422" s="205" t="str">
        <f t="shared" si="37"/>
        <v>ポリマリット３５</v>
      </c>
    </row>
    <row r="2423" spans="1:5" ht="12.75" customHeight="1" x14ac:dyDescent="0.15">
      <c r="A2423" s="206" t="s">
        <v>6022</v>
      </c>
      <c r="B2423" s="207" t="s">
        <v>6023</v>
      </c>
      <c r="C2423" s="207" t="s">
        <v>1835</v>
      </c>
      <c r="D2423" s="206" t="s">
        <v>640</v>
      </c>
      <c r="E2423" s="205" t="str">
        <f t="shared" si="37"/>
        <v>ポリマリット４０</v>
      </c>
    </row>
    <row r="2424" spans="1:5" ht="12.75" customHeight="1" x14ac:dyDescent="0.15">
      <c r="A2424" s="206" t="s">
        <v>6024</v>
      </c>
      <c r="B2424" s="207" t="s">
        <v>6025</v>
      </c>
      <c r="C2424" s="206" t="s">
        <v>6026</v>
      </c>
      <c r="D2424" s="206" t="s">
        <v>640</v>
      </c>
      <c r="E2424" s="205" t="str">
        <f t="shared" si="37"/>
        <v>マットＦＣ　</v>
      </c>
    </row>
    <row r="2425" spans="1:5" ht="12.75" customHeight="1" x14ac:dyDescent="0.15">
      <c r="A2425" s="206" t="s">
        <v>6027</v>
      </c>
      <c r="B2425" s="207" t="s">
        <v>6028</v>
      </c>
      <c r="C2425" s="206" t="s">
        <v>6029</v>
      </c>
      <c r="D2425" s="206" t="s">
        <v>640</v>
      </c>
      <c r="E2425" s="205" t="str">
        <f t="shared" si="37"/>
        <v>マットＦＣ（カット品）</v>
      </c>
    </row>
    <row r="2426" spans="1:5" ht="12.75" customHeight="1" x14ac:dyDescent="0.15">
      <c r="A2426" s="206" t="s">
        <v>6030</v>
      </c>
      <c r="B2426" s="207" t="s">
        <v>6031</v>
      </c>
      <c r="C2426" s="207" t="s">
        <v>6032</v>
      </c>
      <c r="D2426" s="206" t="s">
        <v>640</v>
      </c>
      <c r="E2426" s="205" t="str">
        <f t="shared" si="37"/>
        <v>Ｎ－強力アンダーＦＳ　</v>
      </c>
    </row>
    <row r="2427" spans="1:5" ht="12.75" customHeight="1" x14ac:dyDescent="0.15">
      <c r="A2427" s="206" t="s">
        <v>6033</v>
      </c>
      <c r="B2427" s="207" t="s">
        <v>6034</v>
      </c>
      <c r="C2427" s="206" t="s">
        <v>6035</v>
      </c>
      <c r="D2427" s="206" t="s">
        <v>646</v>
      </c>
      <c r="E2427" s="205" t="str">
        <f t="shared" si="37"/>
        <v>勾配スタイロＳＡ－Ｎ</v>
      </c>
    </row>
    <row r="2428" spans="1:5" ht="12.75" customHeight="1" x14ac:dyDescent="0.15">
      <c r="A2428" s="206" t="s">
        <v>6036</v>
      </c>
      <c r="B2428" s="207" t="s">
        <v>6037</v>
      </c>
      <c r="C2428" s="206" t="s">
        <v>6038</v>
      </c>
      <c r="D2428" s="206" t="s">
        <v>646</v>
      </c>
      <c r="E2428" s="205" t="str">
        <f t="shared" si="37"/>
        <v>勾配スタイロＳＢ－Ｎ</v>
      </c>
    </row>
    <row r="2429" spans="1:5" ht="12.75" customHeight="1" x14ac:dyDescent="0.15">
      <c r="A2429" s="206" t="s">
        <v>6039</v>
      </c>
      <c r="B2429" s="207" t="s">
        <v>6040</v>
      </c>
      <c r="C2429" s="206" t="s">
        <v>6041</v>
      </c>
      <c r="D2429" s="206" t="s">
        <v>646</v>
      </c>
      <c r="E2429" s="205" t="str">
        <f t="shared" si="37"/>
        <v>勾配スタイロＳＣ－Ｎ</v>
      </c>
    </row>
    <row r="2430" spans="1:5" ht="12.75" customHeight="1" x14ac:dyDescent="0.15">
      <c r="A2430" s="206" t="s">
        <v>6042</v>
      </c>
      <c r="B2430" s="207" t="s">
        <v>6043</v>
      </c>
      <c r="C2430" s="206" t="s">
        <v>6044</v>
      </c>
      <c r="D2430" s="206" t="s">
        <v>646</v>
      </c>
      <c r="E2430" s="205" t="str">
        <f t="shared" si="37"/>
        <v>勾配スタイロＳＤ－Ｎ</v>
      </c>
    </row>
    <row r="2431" spans="1:5" ht="12.75" customHeight="1" x14ac:dyDescent="0.15">
      <c r="A2431" s="206" t="s">
        <v>6045</v>
      </c>
      <c r="B2431" s="207" t="s">
        <v>6046</v>
      </c>
      <c r="C2431" s="206" t="s">
        <v>6047</v>
      </c>
      <c r="D2431" s="206" t="s">
        <v>633</v>
      </c>
      <c r="E2431" s="205" t="str">
        <f t="shared" si="37"/>
        <v>水性プライマーＡＳ</v>
      </c>
    </row>
    <row r="2432" spans="1:5" ht="12.75" customHeight="1" x14ac:dyDescent="0.15">
      <c r="A2432" s="206" t="s">
        <v>6048</v>
      </c>
      <c r="B2432" s="207" t="s">
        <v>6049</v>
      </c>
      <c r="C2432" s="207" t="s">
        <v>6050</v>
      </c>
      <c r="D2432" s="206" t="s">
        <v>680</v>
      </c>
      <c r="E2432" s="205" t="str">
        <f t="shared" si="37"/>
        <v>立上り用パティオポリマー</v>
      </c>
    </row>
    <row r="2433" spans="1:5" ht="12.75" customHeight="1" x14ac:dyDescent="0.15">
      <c r="A2433" s="206" t="s">
        <v>6051</v>
      </c>
      <c r="B2433" s="207" t="s">
        <v>6052</v>
      </c>
      <c r="C2433" s="207" t="s">
        <v>5984</v>
      </c>
      <c r="D2433" s="206" t="s">
        <v>680</v>
      </c>
      <c r="E2433" s="205" t="str">
        <f t="shared" si="37"/>
        <v>ＯＴコートＡつやあり　グリーン　ＤＴ－２</v>
      </c>
    </row>
    <row r="2434" spans="1:5" ht="12.75" customHeight="1" x14ac:dyDescent="0.15">
      <c r="A2434" s="206" t="s">
        <v>6053</v>
      </c>
      <c r="B2434" s="207" t="s">
        <v>6054</v>
      </c>
      <c r="C2434" s="207" t="s">
        <v>1100</v>
      </c>
      <c r="D2434" s="206" t="s">
        <v>680</v>
      </c>
      <c r="E2434" s="205" t="str">
        <f t="shared" si="37"/>
        <v>ＯＴコートＡつやあり　グレー　ＤＴ－１</v>
      </c>
    </row>
    <row r="2435" spans="1:5" ht="12.75" customHeight="1" x14ac:dyDescent="0.15">
      <c r="A2435" s="206" t="s">
        <v>6055</v>
      </c>
      <c r="B2435" s="207" t="s">
        <v>6056</v>
      </c>
      <c r="C2435" s="207" t="s">
        <v>1100</v>
      </c>
      <c r="D2435" s="206" t="s">
        <v>680</v>
      </c>
      <c r="E2435" s="205" t="str">
        <f t="shared" ref="E2435:E2498" si="38">DBCS(B2435)</f>
        <v>ＯＴコートＡつやあり　ライトグレー　ＤＴ－１２</v>
      </c>
    </row>
    <row r="2436" spans="1:5" ht="12.75" customHeight="1" x14ac:dyDescent="0.15">
      <c r="A2436" s="206" t="s">
        <v>6057</v>
      </c>
      <c r="B2436" s="207" t="s">
        <v>6058</v>
      </c>
      <c r="C2436" s="207" t="s">
        <v>1100</v>
      </c>
      <c r="D2436" s="206" t="s">
        <v>680</v>
      </c>
      <c r="E2436" s="205" t="str">
        <f t="shared" si="38"/>
        <v>ＯＴコートＡつやあり　ライトブラウン　ＤＴ－４２</v>
      </c>
    </row>
    <row r="2437" spans="1:5" ht="12.75" customHeight="1" x14ac:dyDescent="0.15">
      <c r="A2437" s="206" t="s">
        <v>6059</v>
      </c>
      <c r="B2437" s="207" t="s">
        <v>6060</v>
      </c>
      <c r="C2437" s="206" t="s">
        <v>1268</v>
      </c>
      <c r="D2437" s="206" t="s">
        <v>680</v>
      </c>
      <c r="E2437" s="205" t="str">
        <f t="shared" si="38"/>
        <v>ＯＴコートＱＱ　ライトグレー　Ｑ－１２</v>
      </c>
    </row>
    <row r="2438" spans="1:5" ht="12.75" customHeight="1" x14ac:dyDescent="0.15">
      <c r="A2438" s="206" t="s">
        <v>6061</v>
      </c>
      <c r="B2438" s="207" t="s">
        <v>6062</v>
      </c>
      <c r="C2438" s="206" t="s">
        <v>1268</v>
      </c>
      <c r="D2438" s="206" t="s">
        <v>680</v>
      </c>
      <c r="E2438" s="205" t="str">
        <f t="shared" si="38"/>
        <v>ＯＴコートＱＱ　グレー　Ｑ－１</v>
      </c>
    </row>
    <row r="2439" spans="1:5" ht="12.75" customHeight="1" x14ac:dyDescent="0.15">
      <c r="A2439" s="206" t="s">
        <v>6063</v>
      </c>
      <c r="B2439" s="207" t="s">
        <v>6064</v>
      </c>
      <c r="C2439" s="206" t="s">
        <v>1100</v>
      </c>
      <c r="D2439" s="206" t="s">
        <v>680</v>
      </c>
      <c r="E2439" s="205" t="str">
        <f t="shared" si="38"/>
        <v>ＯＴコートクール　クールライトグレー</v>
      </c>
    </row>
    <row r="2440" spans="1:5" ht="12.75" customHeight="1" x14ac:dyDescent="0.15">
      <c r="A2440" s="206" t="s">
        <v>6065</v>
      </c>
      <c r="B2440" s="207" t="s">
        <v>6066</v>
      </c>
      <c r="C2440" s="206" t="s">
        <v>1100</v>
      </c>
      <c r="D2440" s="206" t="s">
        <v>680</v>
      </c>
      <c r="E2440" s="205" t="str">
        <f t="shared" si="38"/>
        <v>ＯＴコートクール　クールライトブラウン</v>
      </c>
    </row>
    <row r="2441" spans="1:5" ht="12.75" customHeight="1" x14ac:dyDescent="0.15">
      <c r="A2441" s="206" t="s">
        <v>6067</v>
      </c>
      <c r="B2441" s="207" t="s">
        <v>6068</v>
      </c>
      <c r="C2441" s="206" t="s">
        <v>1100</v>
      </c>
      <c r="D2441" s="206" t="s">
        <v>680</v>
      </c>
      <c r="E2441" s="205" t="str">
        <f t="shared" si="38"/>
        <v>ＯＴコートシリコーンクール　ＳＣライトグレー</v>
      </c>
    </row>
    <row r="2442" spans="1:5" ht="12.75" customHeight="1" x14ac:dyDescent="0.15">
      <c r="A2442" s="206" t="s">
        <v>6069</v>
      </c>
      <c r="B2442" s="207" t="s">
        <v>6070</v>
      </c>
      <c r="C2442" s="206" t="s">
        <v>1100</v>
      </c>
      <c r="D2442" s="206" t="s">
        <v>680</v>
      </c>
      <c r="E2442" s="205" t="str">
        <f t="shared" si="38"/>
        <v>ＯＴコートシリコーンクール　ＳＣライトブラウン</v>
      </c>
    </row>
    <row r="2443" spans="1:5" ht="12.75" customHeight="1" x14ac:dyDescent="0.15">
      <c r="A2443" s="206" t="s">
        <v>6071</v>
      </c>
      <c r="B2443" s="207" t="s">
        <v>6072</v>
      </c>
      <c r="C2443" s="206" t="s">
        <v>1300</v>
      </c>
      <c r="D2443" s="206" t="s">
        <v>680</v>
      </c>
      <c r="E2443" s="205" t="str">
        <f t="shared" si="38"/>
        <v>ＯＴコートフッ素　Ｆグレー</v>
      </c>
    </row>
    <row r="2444" spans="1:5" ht="12.75" customHeight="1" x14ac:dyDescent="0.15">
      <c r="A2444" s="206" t="s">
        <v>6073</v>
      </c>
      <c r="B2444" s="206" t="s">
        <v>6074</v>
      </c>
      <c r="C2444" s="206" t="s">
        <v>6075</v>
      </c>
      <c r="D2444" s="206" t="s">
        <v>637</v>
      </c>
      <c r="E2444" s="205" t="str">
        <f t="shared" si="38"/>
        <v>ＯＴシール　</v>
      </c>
    </row>
    <row r="2445" spans="1:5" ht="12.75" customHeight="1" x14ac:dyDescent="0.15">
      <c r="A2445" s="206" t="s">
        <v>6076</v>
      </c>
      <c r="B2445" s="206" t="s">
        <v>6077</v>
      </c>
      <c r="C2445" s="206" t="s">
        <v>2167</v>
      </c>
      <c r="D2445" s="206" t="s">
        <v>633</v>
      </c>
      <c r="E2445" s="205" t="str">
        <f t="shared" si="38"/>
        <v>ＯＴプライマーＡ</v>
      </c>
    </row>
    <row r="2446" spans="1:5" ht="12.75" customHeight="1" x14ac:dyDescent="0.15">
      <c r="A2446" s="206" t="s">
        <v>6078</v>
      </c>
      <c r="B2446" s="206" t="s">
        <v>6079</v>
      </c>
      <c r="C2446" s="206" t="s">
        <v>6080</v>
      </c>
      <c r="D2446" s="206" t="s">
        <v>633</v>
      </c>
      <c r="E2446" s="205" t="str">
        <f t="shared" si="38"/>
        <v>ＯＴプライマーＱＱ　１６Ｋ</v>
      </c>
    </row>
    <row r="2447" spans="1:5" ht="12.75" customHeight="1" x14ac:dyDescent="0.15">
      <c r="A2447" s="206" t="s">
        <v>6081</v>
      </c>
      <c r="B2447" s="206" t="s">
        <v>6082</v>
      </c>
      <c r="C2447" s="206" t="s">
        <v>2138</v>
      </c>
      <c r="D2447" s="206" t="s">
        <v>633</v>
      </c>
      <c r="E2447" s="205" t="str">
        <f t="shared" si="38"/>
        <v>ＯＴ洗浄剤　</v>
      </c>
    </row>
    <row r="2448" spans="1:5" ht="12.75" customHeight="1" x14ac:dyDescent="0.15">
      <c r="A2448" s="206" t="s">
        <v>6083</v>
      </c>
      <c r="B2448" s="206" t="s">
        <v>6084</v>
      </c>
      <c r="C2448" s="206" t="s">
        <v>6085</v>
      </c>
      <c r="D2448" s="206" t="s">
        <v>633</v>
      </c>
      <c r="E2448" s="205" t="str">
        <f t="shared" si="38"/>
        <v>ＯＴ増粘剤　</v>
      </c>
    </row>
    <row r="2449" spans="1:5" ht="12.75" customHeight="1" x14ac:dyDescent="0.15">
      <c r="A2449" s="206" t="s">
        <v>6086</v>
      </c>
      <c r="B2449" s="206" t="s">
        <v>6087</v>
      </c>
      <c r="C2449" s="206" t="s">
        <v>6088</v>
      </c>
      <c r="D2449" s="206" t="s">
        <v>640</v>
      </c>
      <c r="E2449" s="205" t="str">
        <f t="shared" si="38"/>
        <v>Ｐ・カラー</v>
      </c>
    </row>
    <row r="2450" spans="1:5" ht="12.75" customHeight="1" x14ac:dyDescent="0.15">
      <c r="A2450" s="206" t="s">
        <v>6089</v>
      </c>
      <c r="B2450" s="206" t="s">
        <v>6090</v>
      </c>
      <c r="C2450" s="206" t="s">
        <v>6088</v>
      </c>
      <c r="D2450" s="206" t="s">
        <v>640</v>
      </c>
      <c r="E2450" s="205" t="str">
        <f t="shared" si="38"/>
        <v>Ｐ・カラー　Ｍ</v>
      </c>
    </row>
    <row r="2451" spans="1:5" ht="12.75" customHeight="1" x14ac:dyDescent="0.15">
      <c r="A2451" s="206" t="s">
        <v>6091</v>
      </c>
      <c r="B2451" s="206" t="s">
        <v>6092</v>
      </c>
      <c r="C2451" s="206" t="s">
        <v>6093</v>
      </c>
      <c r="D2451" s="206" t="s">
        <v>640</v>
      </c>
      <c r="E2451" s="205" t="str">
        <f t="shared" si="38"/>
        <v>Ｐ・カラー　カット５００</v>
      </c>
    </row>
    <row r="2452" spans="1:5" ht="12.75" customHeight="1" x14ac:dyDescent="0.15">
      <c r="A2452" s="203" t="s">
        <v>6094</v>
      </c>
      <c r="B2452" s="203" t="s">
        <v>6095</v>
      </c>
      <c r="C2452" s="203" t="s">
        <v>0</v>
      </c>
      <c r="D2452" s="203" t="s">
        <v>640</v>
      </c>
      <c r="E2452" s="205" t="str">
        <f t="shared" si="38"/>
        <v>Ｐ・カラーＥＸ＋</v>
      </c>
    </row>
    <row r="2453" spans="1:5" ht="12.75" customHeight="1" x14ac:dyDescent="0.15">
      <c r="A2453" s="206" t="s">
        <v>6096</v>
      </c>
      <c r="B2453" s="206" t="s">
        <v>6097</v>
      </c>
      <c r="C2453" s="206" t="s">
        <v>6098</v>
      </c>
      <c r="D2453" s="206" t="s">
        <v>640</v>
      </c>
      <c r="E2453" s="205" t="str">
        <f t="shared" si="38"/>
        <v>Ｐ・ベストフェルト２０Ｋ</v>
      </c>
    </row>
    <row r="2454" spans="1:5" ht="12.75" customHeight="1" x14ac:dyDescent="0.15">
      <c r="A2454" s="206" t="s">
        <v>6099</v>
      </c>
      <c r="B2454" s="206" t="s">
        <v>6100</v>
      </c>
      <c r="C2454" s="206" t="s">
        <v>0</v>
      </c>
      <c r="D2454" s="206" t="s">
        <v>640</v>
      </c>
      <c r="E2454" s="205" t="str">
        <f t="shared" si="38"/>
        <v>Ｐ・ルーフ　カット３３０</v>
      </c>
    </row>
    <row r="2455" spans="1:5" ht="12.75" customHeight="1" x14ac:dyDescent="0.15">
      <c r="A2455" s="206" t="s">
        <v>6101</v>
      </c>
      <c r="B2455" s="206" t="s">
        <v>6102</v>
      </c>
      <c r="C2455" s="206" t="s">
        <v>0</v>
      </c>
      <c r="D2455" s="206" t="s">
        <v>640</v>
      </c>
      <c r="E2455" s="205" t="str">
        <f t="shared" si="38"/>
        <v>Ｐ・ルーフ　カット３７５</v>
      </c>
    </row>
    <row r="2456" spans="1:5" ht="12.75" customHeight="1" x14ac:dyDescent="0.15">
      <c r="A2456" s="206" t="s">
        <v>6103</v>
      </c>
      <c r="B2456" s="206" t="s">
        <v>6104</v>
      </c>
      <c r="C2456" s="206" t="s">
        <v>0</v>
      </c>
      <c r="D2456" s="206" t="s">
        <v>640</v>
      </c>
      <c r="E2456" s="205" t="str">
        <f t="shared" si="38"/>
        <v>Ｐ・ルーフ　カット４１０</v>
      </c>
    </row>
    <row r="2457" spans="1:5" ht="12.75" customHeight="1" x14ac:dyDescent="0.15">
      <c r="A2457" s="206" t="s">
        <v>6105</v>
      </c>
      <c r="B2457" s="206" t="s">
        <v>6106</v>
      </c>
      <c r="C2457" s="206" t="s">
        <v>6107</v>
      </c>
      <c r="D2457" s="206" t="s">
        <v>736</v>
      </c>
      <c r="E2457" s="205" t="str">
        <f t="shared" si="38"/>
        <v>ＰＥ改修パッチ　</v>
      </c>
    </row>
    <row r="2458" spans="1:5" ht="12.75" customHeight="1" x14ac:dyDescent="0.15">
      <c r="A2458" s="206" t="s">
        <v>6108</v>
      </c>
      <c r="B2458" s="206" t="s">
        <v>6109</v>
      </c>
      <c r="C2458" s="206" t="s">
        <v>6098</v>
      </c>
      <c r="D2458" s="206" t="s">
        <v>640</v>
      </c>
      <c r="E2458" s="205" t="str">
        <f t="shared" si="38"/>
        <v>ＰＦ４３０ＮＥＸＳ　</v>
      </c>
    </row>
    <row r="2459" spans="1:5" ht="12.75" customHeight="1" x14ac:dyDescent="0.15">
      <c r="A2459" s="206" t="s">
        <v>6110</v>
      </c>
      <c r="B2459" s="206" t="s">
        <v>6111</v>
      </c>
      <c r="C2459" s="206" t="s">
        <v>6112</v>
      </c>
      <c r="D2459" s="206" t="s">
        <v>637</v>
      </c>
      <c r="E2459" s="205" t="str">
        <f t="shared" si="38"/>
        <v>ＰＬアンカー１００</v>
      </c>
    </row>
    <row r="2460" spans="1:5" ht="12.75" customHeight="1" x14ac:dyDescent="0.15">
      <c r="A2460" s="206" t="s">
        <v>6113</v>
      </c>
      <c r="B2460" s="206" t="s">
        <v>6114</v>
      </c>
      <c r="C2460" s="206" t="s">
        <v>6115</v>
      </c>
      <c r="D2460" s="206" t="s">
        <v>637</v>
      </c>
      <c r="E2460" s="205" t="str">
        <f t="shared" si="38"/>
        <v>ＰＬアンカー１２５</v>
      </c>
    </row>
    <row r="2461" spans="1:5" ht="12.75" customHeight="1" x14ac:dyDescent="0.15">
      <c r="A2461" s="206" t="s">
        <v>6116</v>
      </c>
      <c r="B2461" s="206" t="s">
        <v>6117</v>
      </c>
      <c r="C2461" s="206" t="s">
        <v>6118</v>
      </c>
      <c r="D2461" s="206" t="s">
        <v>637</v>
      </c>
      <c r="E2461" s="205" t="str">
        <f t="shared" si="38"/>
        <v>ＰＬアンカー１５０</v>
      </c>
    </row>
    <row r="2462" spans="1:5" ht="12.75" customHeight="1" x14ac:dyDescent="0.15">
      <c r="A2462" s="206" t="s">
        <v>6119</v>
      </c>
      <c r="B2462" s="206" t="s">
        <v>6120</v>
      </c>
      <c r="C2462" s="206" t="s">
        <v>6121</v>
      </c>
      <c r="D2462" s="206" t="s">
        <v>637</v>
      </c>
      <c r="E2462" s="205" t="str">
        <f t="shared" si="38"/>
        <v>ＰＬアンカー５０</v>
      </c>
    </row>
    <row r="2463" spans="1:5" ht="12.75" customHeight="1" x14ac:dyDescent="0.15">
      <c r="A2463" s="206" t="s">
        <v>6122</v>
      </c>
      <c r="B2463" s="206" t="s">
        <v>6123</v>
      </c>
      <c r="C2463" s="206" t="s">
        <v>6124</v>
      </c>
      <c r="D2463" s="206" t="s">
        <v>637</v>
      </c>
      <c r="E2463" s="205" t="str">
        <f t="shared" si="38"/>
        <v>ＰＬアンカー８０</v>
      </c>
    </row>
    <row r="2464" spans="1:5" ht="12.75" customHeight="1" x14ac:dyDescent="0.15">
      <c r="A2464" s="206" t="s">
        <v>6125</v>
      </c>
      <c r="B2464" s="206" t="s">
        <v>6126</v>
      </c>
      <c r="C2464" s="207" t="s">
        <v>6127</v>
      </c>
      <c r="D2464" s="206" t="s">
        <v>640</v>
      </c>
      <c r="E2464" s="205" t="str">
        <f t="shared" si="38"/>
        <v>ＰＭスポット　３２</v>
      </c>
    </row>
    <row r="2465" spans="1:5" ht="12.75" customHeight="1" x14ac:dyDescent="0.15">
      <c r="A2465" s="206" t="s">
        <v>6128</v>
      </c>
      <c r="B2465" s="206" t="s">
        <v>6129</v>
      </c>
      <c r="C2465" s="206" t="s">
        <v>6130</v>
      </c>
      <c r="D2465" s="206" t="s">
        <v>640</v>
      </c>
      <c r="E2465" s="205" t="str">
        <f t="shared" si="38"/>
        <v>ＰＳマット</v>
      </c>
    </row>
    <row r="2466" spans="1:5" ht="12.75" customHeight="1" x14ac:dyDescent="0.15">
      <c r="A2466" s="206" t="s">
        <v>6131</v>
      </c>
      <c r="B2466" s="206" t="s">
        <v>6132</v>
      </c>
      <c r="C2466" s="206" t="s">
        <v>5885</v>
      </c>
      <c r="D2466" s="206" t="s">
        <v>736</v>
      </c>
      <c r="E2466" s="205" t="str">
        <f t="shared" si="38"/>
        <v>ＰＳ耐熱パッチ　</v>
      </c>
    </row>
    <row r="2467" spans="1:5" ht="12.75" customHeight="1" x14ac:dyDescent="0.15">
      <c r="A2467" s="206" t="s">
        <v>6133</v>
      </c>
      <c r="B2467" s="206" t="s">
        <v>6134</v>
      </c>
      <c r="C2467" s="206" t="s">
        <v>6135</v>
      </c>
      <c r="D2467" s="206" t="s">
        <v>637</v>
      </c>
      <c r="E2467" s="205" t="str">
        <f t="shared" si="38"/>
        <v>ＰＴスペーサー　</v>
      </c>
    </row>
    <row r="2468" spans="1:5" ht="12.75" customHeight="1" x14ac:dyDescent="0.15">
      <c r="A2468" s="206" t="s">
        <v>6136</v>
      </c>
      <c r="B2468" s="206" t="s">
        <v>6137</v>
      </c>
      <c r="C2468" s="206" t="s">
        <v>6138</v>
      </c>
      <c r="D2468" s="206" t="s">
        <v>637</v>
      </c>
      <c r="E2468" s="205" t="str">
        <f t="shared" si="38"/>
        <v>ＰＴセメントＦＧ　</v>
      </c>
    </row>
    <row r="2469" spans="1:5" ht="12.75" customHeight="1" x14ac:dyDescent="0.15">
      <c r="A2469" s="206" t="s">
        <v>6139</v>
      </c>
      <c r="B2469" s="206" t="s">
        <v>6140</v>
      </c>
      <c r="C2469" s="206" t="s">
        <v>2015</v>
      </c>
      <c r="D2469" s="206" t="s">
        <v>637</v>
      </c>
      <c r="E2469" s="205" t="str">
        <f t="shared" si="38"/>
        <v>ＰＴポリベラ　</v>
      </c>
    </row>
    <row r="2470" spans="1:5" ht="12.75" customHeight="1" x14ac:dyDescent="0.15">
      <c r="A2470" s="206" t="s">
        <v>6141</v>
      </c>
      <c r="B2470" s="206" t="s">
        <v>6142</v>
      </c>
      <c r="C2470" s="206" t="s">
        <v>6143</v>
      </c>
      <c r="D2470" s="206" t="s">
        <v>766</v>
      </c>
      <c r="E2470" s="205" t="str">
        <f t="shared" si="38"/>
        <v>ＰＴ櫛刷毛　</v>
      </c>
    </row>
    <row r="2471" spans="1:5" ht="12.75" customHeight="1" x14ac:dyDescent="0.15">
      <c r="A2471" s="203" t="s">
        <v>6144</v>
      </c>
      <c r="B2471" s="203" t="s">
        <v>6145</v>
      </c>
      <c r="C2471" s="203" t="s">
        <v>6146</v>
      </c>
      <c r="D2471" s="203" t="s">
        <v>687</v>
      </c>
      <c r="E2471" s="205" t="str">
        <f t="shared" si="38"/>
        <v>ＰＴ合板９ｍｍ（防腐処理）</v>
      </c>
    </row>
    <row r="2472" spans="1:5" ht="12.75" customHeight="1" x14ac:dyDescent="0.15">
      <c r="A2472" s="203" t="s">
        <v>6147</v>
      </c>
      <c r="B2472" s="203" t="s">
        <v>6148</v>
      </c>
      <c r="C2472" s="203" t="s">
        <v>6149</v>
      </c>
      <c r="D2472" s="203" t="s">
        <v>633</v>
      </c>
      <c r="E2472" s="205" t="str">
        <f t="shared" si="38"/>
        <v>ＰＴ洗浄剤　</v>
      </c>
    </row>
    <row r="2473" spans="1:5" ht="12.75" customHeight="1" x14ac:dyDescent="0.15">
      <c r="A2473" s="206" t="s">
        <v>6150</v>
      </c>
      <c r="B2473" s="206" t="s">
        <v>6151</v>
      </c>
      <c r="C2473" s="207" t="s">
        <v>6152</v>
      </c>
      <c r="D2473" s="206" t="s">
        <v>637</v>
      </c>
      <c r="E2473" s="205" t="str">
        <f t="shared" si="38"/>
        <v>Ｐ－カットテープ</v>
      </c>
    </row>
    <row r="2474" spans="1:5" ht="12.75" customHeight="1" x14ac:dyDescent="0.15">
      <c r="A2474" s="206" t="s">
        <v>6153</v>
      </c>
      <c r="B2474" s="206" t="s">
        <v>6154</v>
      </c>
      <c r="C2474" s="206" t="s">
        <v>5961</v>
      </c>
      <c r="D2474" s="206" t="s">
        <v>640</v>
      </c>
      <c r="E2474" s="205" t="str">
        <f t="shared" si="38"/>
        <v>Ｐカラー</v>
      </c>
    </row>
    <row r="2475" spans="1:5" ht="12.75" customHeight="1" x14ac:dyDescent="0.15">
      <c r="A2475" s="203" t="s">
        <v>6155</v>
      </c>
      <c r="B2475" s="203" t="s">
        <v>6156</v>
      </c>
      <c r="C2475" s="203" t="s">
        <v>6157</v>
      </c>
      <c r="D2475" s="203" t="s">
        <v>640</v>
      </c>
      <c r="E2475" s="205" t="str">
        <f t="shared" si="38"/>
        <v>Ｐカラー　Ｍ</v>
      </c>
    </row>
    <row r="2476" spans="1:5" ht="12.75" customHeight="1" x14ac:dyDescent="0.15">
      <c r="A2476" s="203" t="s">
        <v>6158</v>
      </c>
      <c r="B2476" s="203" t="s">
        <v>6159</v>
      </c>
      <c r="C2476" s="203" t="s">
        <v>0</v>
      </c>
      <c r="D2476" s="203" t="s">
        <v>640</v>
      </c>
      <c r="E2476" s="205" t="str">
        <f t="shared" si="38"/>
        <v>Ｐカラー　Ｍ統合記念</v>
      </c>
    </row>
    <row r="2477" spans="1:5" ht="12.75" customHeight="1" x14ac:dyDescent="0.15">
      <c r="A2477" s="203" t="s">
        <v>6160</v>
      </c>
      <c r="B2477" s="203" t="s">
        <v>6161</v>
      </c>
      <c r="C2477" s="203" t="s">
        <v>6093</v>
      </c>
      <c r="D2477" s="203" t="s">
        <v>640</v>
      </c>
      <c r="E2477" s="205" t="str">
        <f t="shared" si="38"/>
        <v>Ｐカラー　カット５００</v>
      </c>
    </row>
    <row r="2478" spans="1:5" ht="12.75" customHeight="1" x14ac:dyDescent="0.15">
      <c r="A2478" s="203" t="s">
        <v>6162</v>
      </c>
      <c r="B2478" s="203" t="s">
        <v>6163</v>
      </c>
      <c r="C2478" s="203" t="s">
        <v>6157</v>
      </c>
      <c r="D2478" s="203" t="s">
        <v>640</v>
      </c>
      <c r="E2478" s="205" t="str">
        <f t="shared" si="38"/>
        <v>ＰカラーＥＸ＋</v>
      </c>
    </row>
    <row r="2479" spans="1:5" ht="12.75" customHeight="1" x14ac:dyDescent="0.15">
      <c r="A2479" s="206" t="s">
        <v>6164</v>
      </c>
      <c r="B2479" s="206" t="s">
        <v>6165</v>
      </c>
      <c r="C2479" s="206" t="s">
        <v>6166</v>
      </c>
      <c r="D2479" s="206" t="s">
        <v>640</v>
      </c>
      <c r="E2479" s="205" t="str">
        <f t="shared" si="38"/>
        <v>ＰカラーＥＸ＋　１８ｍ</v>
      </c>
    </row>
    <row r="2480" spans="1:5" ht="12.75" customHeight="1" x14ac:dyDescent="0.15">
      <c r="A2480" s="211" t="s">
        <v>6167</v>
      </c>
      <c r="B2480" s="211" t="s">
        <v>6168</v>
      </c>
      <c r="C2480" s="211" t="s">
        <v>6093</v>
      </c>
      <c r="D2480" s="211" t="s">
        <v>640</v>
      </c>
      <c r="E2480" s="205" t="str">
        <f t="shared" si="38"/>
        <v>ＰカラーＥＸ＋　カット５００</v>
      </c>
    </row>
    <row r="2481" spans="1:5" ht="12.75" customHeight="1" x14ac:dyDescent="0.15">
      <c r="A2481" s="206" t="s">
        <v>6169</v>
      </c>
      <c r="B2481" s="206" t="s">
        <v>6170</v>
      </c>
      <c r="C2481" s="206" t="s">
        <v>6171</v>
      </c>
      <c r="D2481" s="206" t="s">
        <v>640</v>
      </c>
      <c r="E2481" s="205" t="str">
        <f t="shared" si="38"/>
        <v>ＰカラーＥＸ＋１８　カット５００</v>
      </c>
    </row>
    <row r="2482" spans="1:5" ht="12.75" customHeight="1" x14ac:dyDescent="0.15">
      <c r="A2482" s="206" t="s">
        <v>6172</v>
      </c>
      <c r="B2482" s="206" t="s">
        <v>6173</v>
      </c>
      <c r="C2482" s="206" t="s">
        <v>6157</v>
      </c>
      <c r="D2482" s="206" t="s">
        <v>640</v>
      </c>
      <c r="E2482" s="205" t="str">
        <f t="shared" si="38"/>
        <v>ＰカラーＥＸ＋プラチナスタイル</v>
      </c>
    </row>
    <row r="2483" spans="1:5" ht="12.75" customHeight="1" x14ac:dyDescent="0.15">
      <c r="A2483" s="211" t="s">
        <v>6174</v>
      </c>
      <c r="B2483" s="211" t="s">
        <v>6175</v>
      </c>
      <c r="C2483" s="211" t="s">
        <v>0</v>
      </c>
      <c r="D2483" s="211" t="s">
        <v>640</v>
      </c>
      <c r="E2483" s="205" t="str">
        <f t="shared" si="38"/>
        <v>ＰカラーＮＥＸＴ</v>
      </c>
    </row>
    <row r="2484" spans="1:5" ht="12.75" customHeight="1" x14ac:dyDescent="0.15">
      <c r="A2484" s="206" t="s">
        <v>6176</v>
      </c>
      <c r="B2484" s="206" t="s">
        <v>6177</v>
      </c>
      <c r="C2484" s="206" t="s">
        <v>6166</v>
      </c>
      <c r="D2484" s="206" t="s">
        <v>640</v>
      </c>
      <c r="E2484" s="205" t="str">
        <f t="shared" si="38"/>
        <v>ＰカラーＮＥＸＴ　１８ｍ</v>
      </c>
    </row>
    <row r="2485" spans="1:5" ht="12.75" customHeight="1" x14ac:dyDescent="0.15">
      <c r="A2485" s="203" t="s">
        <v>6178</v>
      </c>
      <c r="B2485" s="203" t="s">
        <v>6179</v>
      </c>
      <c r="C2485" s="203" t="s">
        <v>6180</v>
      </c>
      <c r="D2485" s="203" t="s">
        <v>640</v>
      </c>
      <c r="E2485" s="205" t="str">
        <f t="shared" si="38"/>
        <v>Ｐカラーカット５００</v>
      </c>
    </row>
    <row r="2486" spans="1:5" ht="12.75" customHeight="1" x14ac:dyDescent="0.15">
      <c r="A2486" s="206" t="s">
        <v>6181</v>
      </c>
      <c r="B2486" s="206" t="s">
        <v>6182</v>
      </c>
      <c r="C2486" s="206" t="s">
        <v>0</v>
      </c>
      <c r="D2486" s="206" t="s">
        <v>3182</v>
      </c>
      <c r="E2486" s="205" t="str">
        <f t="shared" si="38"/>
        <v>Ｐカラー着色砂</v>
      </c>
    </row>
    <row r="2487" spans="1:5" ht="12.75" customHeight="1" x14ac:dyDescent="0.15">
      <c r="A2487" s="203" t="s">
        <v>6183</v>
      </c>
      <c r="B2487" s="203" t="s">
        <v>6184</v>
      </c>
      <c r="C2487" s="203" t="s">
        <v>0</v>
      </c>
      <c r="D2487" s="203" t="s">
        <v>640</v>
      </c>
      <c r="E2487" s="205" t="str">
        <f t="shared" si="38"/>
        <v>Ｐカラー統合記念</v>
      </c>
    </row>
    <row r="2488" spans="1:5" ht="12.75" customHeight="1" x14ac:dyDescent="0.15">
      <c r="A2488" s="206" t="s">
        <v>6185</v>
      </c>
      <c r="B2488" s="206" t="s">
        <v>6186</v>
      </c>
      <c r="C2488" s="206" t="s">
        <v>6187</v>
      </c>
      <c r="D2488" s="206" t="s">
        <v>640</v>
      </c>
      <c r="E2488" s="205" t="str">
        <f t="shared" si="38"/>
        <v>Ｐシート　</v>
      </c>
    </row>
    <row r="2489" spans="1:5" ht="12.75" customHeight="1" x14ac:dyDescent="0.15">
      <c r="A2489" s="206" t="s">
        <v>6188</v>
      </c>
      <c r="B2489" s="206" t="s">
        <v>6189</v>
      </c>
      <c r="C2489" s="206" t="s">
        <v>6190</v>
      </c>
      <c r="D2489" s="206" t="s">
        <v>766</v>
      </c>
      <c r="E2489" s="205" t="str">
        <f t="shared" si="38"/>
        <v>Ｐバーナー　レギュレーター</v>
      </c>
    </row>
    <row r="2490" spans="1:5" ht="12.75" customHeight="1" x14ac:dyDescent="0.15">
      <c r="A2490" s="206" t="s">
        <v>6191</v>
      </c>
      <c r="B2490" s="206" t="s">
        <v>6192</v>
      </c>
      <c r="C2490" s="206" t="s">
        <v>0</v>
      </c>
      <c r="D2490" s="206" t="s">
        <v>766</v>
      </c>
      <c r="E2490" s="205" t="str">
        <f t="shared" si="38"/>
        <v>Ｐバーナーキット用樹脂ケース</v>
      </c>
    </row>
    <row r="2491" spans="1:5" ht="12.75" customHeight="1" x14ac:dyDescent="0.15">
      <c r="A2491" s="203" t="s">
        <v>6193</v>
      </c>
      <c r="B2491" s="203" t="s">
        <v>6194</v>
      </c>
      <c r="C2491" s="203" t="s">
        <v>0</v>
      </c>
      <c r="D2491" s="203" t="s">
        <v>637</v>
      </c>
      <c r="E2491" s="205" t="str">
        <f t="shared" si="38"/>
        <v>Ｐバーナーキット用箱</v>
      </c>
    </row>
    <row r="2492" spans="1:5" ht="12.75" customHeight="1" x14ac:dyDescent="0.15">
      <c r="A2492" s="206" t="s">
        <v>6195</v>
      </c>
      <c r="B2492" s="206" t="s">
        <v>6196</v>
      </c>
      <c r="C2492" s="206" t="s">
        <v>0</v>
      </c>
      <c r="D2492" s="206" t="s">
        <v>766</v>
      </c>
      <c r="E2492" s="205" t="str">
        <f t="shared" si="38"/>
        <v>Ｐバーナーグリップ　</v>
      </c>
    </row>
    <row r="2493" spans="1:5" ht="12.75" customHeight="1" x14ac:dyDescent="0.15">
      <c r="A2493" s="206" t="s">
        <v>6197</v>
      </c>
      <c r="B2493" s="206" t="s">
        <v>6198</v>
      </c>
      <c r="C2493" s="206" t="s">
        <v>6199</v>
      </c>
      <c r="D2493" s="206" t="s">
        <v>640</v>
      </c>
      <c r="E2493" s="205" t="str">
        <f t="shared" si="38"/>
        <v>Ｐバーナーゴムホース</v>
      </c>
    </row>
    <row r="2494" spans="1:5" ht="12.75" customHeight="1" x14ac:dyDescent="0.15">
      <c r="A2494" s="206" t="s">
        <v>6200</v>
      </c>
      <c r="B2494" s="206" t="s">
        <v>6201</v>
      </c>
      <c r="C2494" s="206" t="s">
        <v>6202</v>
      </c>
      <c r="D2494" s="206" t="s">
        <v>680</v>
      </c>
      <c r="E2494" s="205" t="str">
        <f t="shared" si="38"/>
        <v>Ｐバーナースパナ　</v>
      </c>
    </row>
    <row r="2495" spans="1:5" ht="12.75" customHeight="1" x14ac:dyDescent="0.15">
      <c r="A2495" s="206" t="s">
        <v>6203</v>
      </c>
      <c r="B2495" s="206" t="s">
        <v>6204</v>
      </c>
      <c r="C2495" s="206" t="s">
        <v>0</v>
      </c>
      <c r="D2495" s="206" t="s">
        <v>766</v>
      </c>
      <c r="E2495" s="205" t="str">
        <f t="shared" si="38"/>
        <v>Ｐバーナーノズル小</v>
      </c>
    </row>
    <row r="2496" spans="1:5" ht="12.75" customHeight="1" x14ac:dyDescent="0.15">
      <c r="A2496" s="206" t="s">
        <v>6205</v>
      </c>
      <c r="B2496" s="206" t="s">
        <v>6206</v>
      </c>
      <c r="C2496" s="206" t="s">
        <v>0</v>
      </c>
      <c r="D2496" s="206" t="s">
        <v>766</v>
      </c>
      <c r="E2496" s="205" t="str">
        <f t="shared" si="38"/>
        <v>Ｐバーナーノズル大</v>
      </c>
    </row>
    <row r="2497" spans="1:5" ht="12.75" customHeight="1" x14ac:dyDescent="0.15">
      <c r="A2497" s="206" t="s">
        <v>6207</v>
      </c>
      <c r="B2497" s="206" t="s">
        <v>6208</v>
      </c>
      <c r="C2497" s="206" t="s">
        <v>6209</v>
      </c>
      <c r="D2497" s="206" t="s">
        <v>680</v>
      </c>
      <c r="E2497" s="205" t="str">
        <f t="shared" si="38"/>
        <v>Ｐバーナーベント　小支持金具付</v>
      </c>
    </row>
    <row r="2498" spans="1:5" ht="12.75" customHeight="1" x14ac:dyDescent="0.15">
      <c r="A2498" s="206" t="s">
        <v>6210</v>
      </c>
      <c r="B2498" s="206" t="s">
        <v>6211</v>
      </c>
      <c r="C2498" s="206" t="s">
        <v>6209</v>
      </c>
      <c r="D2498" s="206" t="s">
        <v>680</v>
      </c>
      <c r="E2498" s="205" t="str">
        <f t="shared" si="38"/>
        <v>Ｐバーナーベント　大支持金具付</v>
      </c>
    </row>
    <row r="2499" spans="1:5" ht="12.75" customHeight="1" x14ac:dyDescent="0.15">
      <c r="A2499" s="206" t="s">
        <v>6212</v>
      </c>
      <c r="B2499" s="206" t="s">
        <v>6213</v>
      </c>
      <c r="C2499" s="206" t="s">
        <v>0</v>
      </c>
      <c r="D2499" s="206" t="s">
        <v>766</v>
      </c>
      <c r="E2499" s="205" t="str">
        <f t="shared" ref="E2499:E2562" si="39">DBCS(B2499)</f>
        <v>Ｐバーナーロールフッカー</v>
      </c>
    </row>
    <row r="2500" spans="1:5" ht="12.75" customHeight="1" x14ac:dyDescent="0.15">
      <c r="A2500" s="206" t="s">
        <v>6214</v>
      </c>
      <c r="B2500" s="206" t="s">
        <v>6215</v>
      </c>
      <c r="C2500" s="206" t="s">
        <v>0</v>
      </c>
      <c r="D2500" s="206" t="s">
        <v>766</v>
      </c>
      <c r="E2500" s="205" t="str">
        <f t="shared" si="39"/>
        <v>Ｐバーナー金ゴテ　</v>
      </c>
    </row>
    <row r="2501" spans="1:5" ht="12.75" customHeight="1" x14ac:dyDescent="0.15">
      <c r="A2501" s="206" t="s">
        <v>6216</v>
      </c>
      <c r="B2501" s="206" t="s">
        <v>6217</v>
      </c>
      <c r="C2501" s="206" t="s">
        <v>834</v>
      </c>
      <c r="D2501" s="206" t="s">
        <v>766</v>
      </c>
      <c r="E2501" s="205" t="str">
        <f t="shared" si="39"/>
        <v>Ｐバーナー支持金具小</v>
      </c>
    </row>
    <row r="2502" spans="1:5" ht="12.75" customHeight="1" x14ac:dyDescent="0.15">
      <c r="A2502" s="206" t="s">
        <v>6218</v>
      </c>
      <c r="B2502" s="206" t="s">
        <v>6219</v>
      </c>
      <c r="C2502" s="206" t="s">
        <v>0</v>
      </c>
      <c r="D2502" s="206" t="s">
        <v>766</v>
      </c>
      <c r="E2502" s="205" t="str">
        <f t="shared" si="39"/>
        <v>Ｐバーナー支持金具大</v>
      </c>
    </row>
    <row r="2503" spans="1:5" ht="12.75" customHeight="1" x14ac:dyDescent="0.15">
      <c r="A2503" s="203" t="s">
        <v>6220</v>
      </c>
      <c r="B2503" s="203" t="s">
        <v>6221</v>
      </c>
      <c r="C2503" s="203" t="s">
        <v>6157</v>
      </c>
      <c r="D2503" s="203" t="s">
        <v>640</v>
      </c>
      <c r="E2503" s="205" t="str">
        <f t="shared" si="39"/>
        <v>Ｐルーフ</v>
      </c>
    </row>
    <row r="2504" spans="1:5" ht="12.75" customHeight="1" x14ac:dyDescent="0.15">
      <c r="A2504" s="203" t="s">
        <v>6222</v>
      </c>
      <c r="B2504" s="203" t="s">
        <v>6223</v>
      </c>
      <c r="C2504" s="203" t="s">
        <v>0</v>
      </c>
      <c r="D2504" s="203" t="s">
        <v>640</v>
      </c>
      <c r="E2504" s="205" t="str">
        <f t="shared" si="39"/>
        <v>Ｐルーフ　カット３３０</v>
      </c>
    </row>
    <row r="2505" spans="1:5" ht="12.75" customHeight="1" x14ac:dyDescent="0.15">
      <c r="A2505" s="203" t="s">
        <v>6224</v>
      </c>
      <c r="B2505" s="203" t="s">
        <v>6225</v>
      </c>
      <c r="C2505" s="203" t="s">
        <v>0</v>
      </c>
      <c r="D2505" s="203" t="s">
        <v>640</v>
      </c>
      <c r="E2505" s="205" t="str">
        <f t="shared" si="39"/>
        <v>Ｐルーフ　カット３７５</v>
      </c>
    </row>
    <row r="2506" spans="1:5" ht="12.75" customHeight="1" x14ac:dyDescent="0.15">
      <c r="A2506" s="203" t="s">
        <v>6226</v>
      </c>
      <c r="B2506" s="203" t="s">
        <v>6227</v>
      </c>
      <c r="C2506" s="203" t="s">
        <v>0</v>
      </c>
      <c r="D2506" s="203" t="s">
        <v>640</v>
      </c>
      <c r="E2506" s="205" t="str">
        <f t="shared" si="39"/>
        <v>Ｐルーフ　カット４１０</v>
      </c>
    </row>
    <row r="2507" spans="1:5" ht="12.75" customHeight="1" x14ac:dyDescent="0.15">
      <c r="A2507" s="203" t="s">
        <v>6228</v>
      </c>
      <c r="B2507" s="203" t="s">
        <v>6229</v>
      </c>
      <c r="C2507" s="203" t="s">
        <v>6093</v>
      </c>
      <c r="D2507" s="203" t="s">
        <v>640</v>
      </c>
      <c r="E2507" s="205" t="str">
        <f t="shared" si="39"/>
        <v>Ｐルーフ　カット５００</v>
      </c>
    </row>
    <row r="2508" spans="1:5" ht="12.75" customHeight="1" x14ac:dyDescent="0.15">
      <c r="A2508" s="206" t="s">
        <v>6230</v>
      </c>
      <c r="B2508" s="206" t="s">
        <v>6231</v>
      </c>
      <c r="C2508" s="206" t="s">
        <v>6232</v>
      </c>
      <c r="D2508" s="206" t="s">
        <v>637</v>
      </c>
      <c r="E2508" s="205" t="str">
        <f t="shared" si="39"/>
        <v>ＲＢキャント１５００</v>
      </c>
    </row>
    <row r="2509" spans="1:5" ht="12.75" customHeight="1" x14ac:dyDescent="0.15">
      <c r="A2509" s="206" t="s">
        <v>6233</v>
      </c>
      <c r="B2509" s="206" t="s">
        <v>6234</v>
      </c>
      <c r="C2509" s="206" t="s">
        <v>6235</v>
      </c>
      <c r="D2509" s="206" t="s">
        <v>633</v>
      </c>
      <c r="E2509" s="205" t="str">
        <f t="shared" si="39"/>
        <v>ＲＢセメント　　</v>
      </c>
    </row>
    <row r="2510" spans="1:5" ht="12.75" customHeight="1" x14ac:dyDescent="0.15">
      <c r="A2510" s="206" t="s">
        <v>6236</v>
      </c>
      <c r="B2510" s="206" t="s">
        <v>6237</v>
      </c>
      <c r="C2510" s="206" t="s">
        <v>6238</v>
      </c>
      <c r="D2510" s="206" t="s">
        <v>680</v>
      </c>
      <c r="E2510" s="205" t="str">
        <f t="shared" si="39"/>
        <v>ＲＢタイル用サンドイッチ金具</v>
      </c>
    </row>
    <row r="2511" spans="1:5" ht="12.75" customHeight="1" x14ac:dyDescent="0.15">
      <c r="A2511" s="206" t="s">
        <v>6239</v>
      </c>
      <c r="B2511" s="206" t="s">
        <v>6240</v>
      </c>
      <c r="C2511" s="206" t="s">
        <v>6241</v>
      </c>
      <c r="D2511" s="206" t="s">
        <v>646</v>
      </c>
      <c r="E2511" s="205" t="str">
        <f t="shared" si="39"/>
        <v>ＲＢボード　２５　</v>
      </c>
    </row>
    <row r="2512" spans="1:5" ht="12.75" customHeight="1" x14ac:dyDescent="0.15">
      <c r="A2512" s="206" t="s">
        <v>6242</v>
      </c>
      <c r="B2512" s="206" t="s">
        <v>6243</v>
      </c>
      <c r="C2512" s="206" t="s">
        <v>6244</v>
      </c>
      <c r="D2512" s="206" t="s">
        <v>646</v>
      </c>
      <c r="E2512" s="205" t="str">
        <f t="shared" si="39"/>
        <v>ＲＢボード　３０　</v>
      </c>
    </row>
    <row r="2513" spans="1:5" ht="12.75" customHeight="1" x14ac:dyDescent="0.15">
      <c r="A2513" s="206" t="s">
        <v>6245</v>
      </c>
      <c r="B2513" s="206" t="s">
        <v>6246</v>
      </c>
      <c r="C2513" s="206" t="s">
        <v>6244</v>
      </c>
      <c r="D2513" s="206" t="s">
        <v>646</v>
      </c>
      <c r="E2513" s="205" t="str">
        <f t="shared" si="39"/>
        <v>ＲＢボード　３５　</v>
      </c>
    </row>
    <row r="2514" spans="1:5" ht="12.75" customHeight="1" x14ac:dyDescent="0.15">
      <c r="A2514" s="206" t="s">
        <v>6247</v>
      </c>
      <c r="B2514" s="206" t="s">
        <v>6248</v>
      </c>
      <c r="C2514" s="206" t="s">
        <v>6249</v>
      </c>
      <c r="D2514" s="206" t="s">
        <v>646</v>
      </c>
      <c r="E2514" s="205" t="str">
        <f t="shared" si="39"/>
        <v>ＲＢボード　４０　</v>
      </c>
    </row>
    <row r="2515" spans="1:5" ht="12.75" customHeight="1" x14ac:dyDescent="0.15">
      <c r="A2515" s="206" t="s">
        <v>6250</v>
      </c>
      <c r="B2515" s="206" t="s">
        <v>6251</v>
      </c>
      <c r="C2515" s="206" t="s">
        <v>6249</v>
      </c>
      <c r="D2515" s="206" t="s">
        <v>646</v>
      </c>
      <c r="E2515" s="205" t="str">
        <f t="shared" si="39"/>
        <v>ＲＢボード　５０　</v>
      </c>
    </row>
    <row r="2516" spans="1:5" ht="12.75" customHeight="1" x14ac:dyDescent="0.15">
      <c r="A2516" s="206" t="s">
        <v>6252</v>
      </c>
      <c r="B2516" s="206" t="s">
        <v>6253</v>
      </c>
      <c r="C2516" s="207" t="s">
        <v>6254</v>
      </c>
      <c r="D2516" s="206" t="s">
        <v>646</v>
      </c>
      <c r="E2516" s="205" t="str">
        <f t="shared" si="39"/>
        <v>ＲＢボード　６０　</v>
      </c>
    </row>
    <row r="2517" spans="1:5" ht="12.75" customHeight="1" x14ac:dyDescent="0.15">
      <c r="A2517" s="206" t="s">
        <v>6255</v>
      </c>
      <c r="B2517" s="207" t="s">
        <v>6256</v>
      </c>
      <c r="C2517" s="207" t="s">
        <v>6257</v>
      </c>
      <c r="D2517" s="206" t="s">
        <v>646</v>
      </c>
      <c r="E2517" s="205" t="str">
        <f t="shared" si="39"/>
        <v>ＲＢボード　７５</v>
      </c>
    </row>
    <row r="2518" spans="1:5" ht="12.75" customHeight="1" x14ac:dyDescent="0.15">
      <c r="A2518" s="203" t="s">
        <v>6258</v>
      </c>
      <c r="B2518" s="203" t="s">
        <v>6259</v>
      </c>
      <c r="C2518" s="203" t="s">
        <v>5753</v>
      </c>
      <c r="D2518" s="203" t="s">
        <v>637</v>
      </c>
      <c r="E2518" s="205" t="str">
        <f t="shared" si="39"/>
        <v>ＲＧボードアイボリー</v>
      </c>
    </row>
    <row r="2519" spans="1:5" ht="12.75" customHeight="1" x14ac:dyDescent="0.15">
      <c r="A2519" s="203" t="s">
        <v>6260</v>
      </c>
      <c r="B2519" s="203" t="s">
        <v>6261</v>
      </c>
      <c r="C2519" s="203" t="s">
        <v>5753</v>
      </c>
      <c r="D2519" s="203" t="s">
        <v>637</v>
      </c>
      <c r="E2519" s="205" t="str">
        <f t="shared" si="39"/>
        <v>ＲＧボードアイボリー側溝</v>
      </c>
    </row>
    <row r="2520" spans="1:5" ht="12.75" customHeight="1" x14ac:dyDescent="0.15">
      <c r="A2520" s="203" t="s">
        <v>6262</v>
      </c>
      <c r="B2520" s="203" t="s">
        <v>6263</v>
      </c>
      <c r="C2520" s="203" t="s">
        <v>5753</v>
      </c>
      <c r="D2520" s="203" t="s">
        <v>637</v>
      </c>
      <c r="E2520" s="205" t="str">
        <f t="shared" si="39"/>
        <v>ＲＧボードベージュ</v>
      </c>
    </row>
    <row r="2521" spans="1:5" ht="12.75" customHeight="1" x14ac:dyDescent="0.15">
      <c r="A2521" s="203" t="s">
        <v>6264</v>
      </c>
      <c r="B2521" s="203" t="s">
        <v>6265</v>
      </c>
      <c r="C2521" s="203" t="s">
        <v>5753</v>
      </c>
      <c r="D2521" s="203" t="s">
        <v>637</v>
      </c>
      <c r="E2521" s="205" t="str">
        <f t="shared" si="39"/>
        <v>ＲＧボードベージュ側溝</v>
      </c>
    </row>
    <row r="2522" spans="1:5" ht="12.75" customHeight="1" x14ac:dyDescent="0.15">
      <c r="A2522" s="206" t="s">
        <v>6266</v>
      </c>
      <c r="B2522" s="206" t="s">
        <v>6267</v>
      </c>
      <c r="C2522" s="206" t="s">
        <v>5706</v>
      </c>
      <c r="D2522" s="206" t="s">
        <v>736</v>
      </c>
      <c r="E2522" s="205" t="str">
        <f t="shared" si="39"/>
        <v>ＲＳコーナー　パッチ出隅　Ｖ－１６</v>
      </c>
    </row>
    <row r="2523" spans="1:5" ht="12.75" customHeight="1" x14ac:dyDescent="0.15">
      <c r="A2523" s="206" t="s">
        <v>6268</v>
      </c>
      <c r="B2523" s="206" t="s">
        <v>6269</v>
      </c>
      <c r="C2523" s="206" t="s">
        <v>5706</v>
      </c>
      <c r="D2523" s="206" t="s">
        <v>736</v>
      </c>
      <c r="E2523" s="205" t="str">
        <f t="shared" si="39"/>
        <v>ＲＳコーナー　パッチ入隅　Ｖ－１６</v>
      </c>
    </row>
    <row r="2524" spans="1:5" ht="12.75" customHeight="1" x14ac:dyDescent="0.15">
      <c r="A2524" s="206" t="s">
        <v>6270</v>
      </c>
      <c r="B2524" s="206" t="s">
        <v>6271</v>
      </c>
      <c r="C2524" s="206" t="s">
        <v>5706</v>
      </c>
      <c r="D2524" s="206" t="s">
        <v>736</v>
      </c>
      <c r="E2524" s="205" t="str">
        <f t="shared" si="39"/>
        <v>ＲＳコーナーパッチ　出隅　Ｖ－１３</v>
      </c>
    </row>
    <row r="2525" spans="1:5" ht="12.75" customHeight="1" x14ac:dyDescent="0.15">
      <c r="A2525" s="206" t="s">
        <v>6272</v>
      </c>
      <c r="B2525" s="206" t="s">
        <v>6273</v>
      </c>
      <c r="C2525" s="206" t="s">
        <v>5706</v>
      </c>
      <c r="D2525" s="206" t="s">
        <v>736</v>
      </c>
      <c r="E2525" s="205" t="str">
        <f t="shared" si="39"/>
        <v>ＲＳコーナーパッチ　入隅　Ｖ－１３</v>
      </c>
    </row>
    <row r="2526" spans="1:5" ht="12.75" customHeight="1" x14ac:dyDescent="0.15">
      <c r="A2526" s="203" t="s">
        <v>6274</v>
      </c>
      <c r="B2526" s="203" t="s">
        <v>6275</v>
      </c>
      <c r="C2526" s="203" t="s">
        <v>6276</v>
      </c>
      <c r="D2526" s="203" t="s">
        <v>637</v>
      </c>
      <c r="E2526" s="205" t="str">
        <f t="shared" si="39"/>
        <v>ＲＳジョイントＷ</v>
      </c>
    </row>
    <row r="2527" spans="1:5" ht="12.75" customHeight="1" x14ac:dyDescent="0.15">
      <c r="A2527" s="206" t="s">
        <v>6277</v>
      </c>
      <c r="B2527" s="206" t="s">
        <v>6278</v>
      </c>
      <c r="C2527" s="206" t="s">
        <v>6279</v>
      </c>
      <c r="D2527" s="206" t="s">
        <v>637</v>
      </c>
      <c r="E2527" s="205" t="str">
        <f t="shared" si="39"/>
        <v>ＲＳテープ　</v>
      </c>
    </row>
    <row r="2528" spans="1:5" ht="12.75" customHeight="1" x14ac:dyDescent="0.15">
      <c r="A2528" s="203" t="s">
        <v>6280</v>
      </c>
      <c r="B2528" s="203" t="s">
        <v>6281</v>
      </c>
      <c r="C2528" s="203" t="s">
        <v>6282</v>
      </c>
      <c r="D2528" s="203" t="s">
        <v>736</v>
      </c>
      <c r="E2528" s="205" t="str">
        <f t="shared" si="39"/>
        <v>ＲＳフロー管１５０　</v>
      </c>
    </row>
    <row r="2529" spans="1:5" ht="12.75" customHeight="1" x14ac:dyDescent="0.15">
      <c r="A2529" s="206" t="s">
        <v>6283</v>
      </c>
      <c r="B2529" s="206" t="s">
        <v>6284</v>
      </c>
      <c r="C2529" s="206" t="s">
        <v>6285</v>
      </c>
      <c r="D2529" s="206" t="s">
        <v>736</v>
      </c>
      <c r="E2529" s="205" t="str">
        <f t="shared" si="39"/>
        <v>ＲＳフロー管１９０　</v>
      </c>
    </row>
    <row r="2530" spans="1:5" ht="12.75" customHeight="1" x14ac:dyDescent="0.15">
      <c r="A2530" s="203" t="s">
        <v>6286</v>
      </c>
      <c r="B2530" s="203" t="s">
        <v>6287</v>
      </c>
      <c r="C2530" s="203" t="s">
        <v>6282</v>
      </c>
      <c r="D2530" s="203" t="s">
        <v>736</v>
      </c>
      <c r="E2530" s="205" t="str">
        <f t="shared" si="39"/>
        <v>ＲＳフロー管キャップあり</v>
      </c>
    </row>
    <row r="2531" spans="1:5" ht="12.75" customHeight="1" x14ac:dyDescent="0.15">
      <c r="A2531" s="206" t="s">
        <v>6288</v>
      </c>
      <c r="B2531" s="206" t="s">
        <v>6289</v>
      </c>
      <c r="C2531" s="206" t="s">
        <v>6290</v>
      </c>
      <c r="D2531" s="206" t="s">
        <v>1856</v>
      </c>
      <c r="E2531" s="205" t="str">
        <f t="shared" si="39"/>
        <v>ＲＳ押え金物　</v>
      </c>
    </row>
    <row r="2532" spans="1:5" ht="12.75" customHeight="1" x14ac:dyDescent="0.15">
      <c r="A2532" s="203" t="s">
        <v>6291</v>
      </c>
      <c r="B2532" s="203" t="s">
        <v>6292</v>
      </c>
      <c r="C2532" s="203" t="s">
        <v>6293</v>
      </c>
      <c r="D2532" s="203" t="s">
        <v>637</v>
      </c>
      <c r="E2532" s="205" t="str">
        <f t="shared" si="39"/>
        <v>ＲＳ横型ドレン</v>
      </c>
    </row>
    <row r="2533" spans="1:5" ht="12.75" customHeight="1" x14ac:dyDescent="0.15">
      <c r="A2533" s="206" t="s">
        <v>6294</v>
      </c>
      <c r="B2533" s="206" t="s">
        <v>6295</v>
      </c>
      <c r="C2533" s="206" t="s">
        <v>6296</v>
      </c>
      <c r="D2533" s="206" t="s">
        <v>637</v>
      </c>
      <c r="E2533" s="205" t="str">
        <f t="shared" si="39"/>
        <v>ＲＳ横型ドレンＷ</v>
      </c>
    </row>
    <row r="2534" spans="1:5" ht="12.75" customHeight="1" x14ac:dyDescent="0.15">
      <c r="A2534" s="206" t="s">
        <v>6297</v>
      </c>
      <c r="B2534" s="206" t="s">
        <v>6298</v>
      </c>
      <c r="C2534" s="206" t="s">
        <v>6299</v>
      </c>
      <c r="D2534" s="206" t="s">
        <v>637</v>
      </c>
      <c r="E2534" s="205" t="str">
        <f t="shared" si="39"/>
        <v>ＲＳ架台２０ｍｍ</v>
      </c>
    </row>
    <row r="2535" spans="1:5" ht="12.75" customHeight="1" x14ac:dyDescent="0.15">
      <c r="A2535" s="203" t="s">
        <v>6300</v>
      </c>
      <c r="B2535" s="203" t="s">
        <v>6301</v>
      </c>
      <c r="C2535" s="203" t="s">
        <v>6302</v>
      </c>
      <c r="D2535" s="203" t="s">
        <v>637</v>
      </c>
      <c r="E2535" s="205" t="str">
        <f t="shared" si="39"/>
        <v>ＲＳ架台４０ｍｍ</v>
      </c>
    </row>
    <row r="2536" spans="1:5" ht="12.75" customHeight="1" x14ac:dyDescent="0.15">
      <c r="A2536" s="206" t="s">
        <v>6303</v>
      </c>
      <c r="B2536" s="206" t="s">
        <v>6304</v>
      </c>
      <c r="C2536" s="206" t="s">
        <v>6305</v>
      </c>
      <c r="D2536" s="206" t="s">
        <v>637</v>
      </c>
      <c r="E2536" s="205" t="str">
        <f t="shared" si="39"/>
        <v>ＲＳ改修ドレンたてＶ－１６（２個入り）</v>
      </c>
    </row>
    <row r="2537" spans="1:5" ht="12.75" customHeight="1" x14ac:dyDescent="0.15">
      <c r="A2537" s="206" t="s">
        <v>6306</v>
      </c>
      <c r="B2537" s="206" t="s">
        <v>6307</v>
      </c>
      <c r="C2537" s="206" t="s">
        <v>6305</v>
      </c>
      <c r="D2537" s="206" t="s">
        <v>637</v>
      </c>
      <c r="E2537" s="205" t="str">
        <f t="shared" si="39"/>
        <v>ＲＳ改修ドレン横Ｖ－１６（２個入り）</v>
      </c>
    </row>
    <row r="2538" spans="1:5" ht="12.75" customHeight="1" x14ac:dyDescent="0.15">
      <c r="A2538" s="203" t="s">
        <v>6308</v>
      </c>
      <c r="B2538" s="203" t="s">
        <v>6309</v>
      </c>
      <c r="C2538" s="203" t="s">
        <v>6310</v>
      </c>
      <c r="D2538" s="203" t="s">
        <v>637</v>
      </c>
      <c r="E2538" s="205" t="str">
        <f t="shared" si="39"/>
        <v>ＲＳ床見切り</v>
      </c>
    </row>
    <row r="2539" spans="1:5" ht="12.75" customHeight="1" x14ac:dyDescent="0.15">
      <c r="A2539" s="206" t="s">
        <v>6311</v>
      </c>
      <c r="B2539" s="207" t="s">
        <v>6312</v>
      </c>
      <c r="C2539" s="206" t="s">
        <v>6313</v>
      </c>
      <c r="D2539" s="206" t="s">
        <v>637</v>
      </c>
      <c r="E2539" s="205" t="str">
        <f t="shared" si="39"/>
        <v>ＲＳ雪止め</v>
      </c>
    </row>
    <row r="2540" spans="1:5" ht="12.75" customHeight="1" x14ac:dyDescent="0.15">
      <c r="A2540" s="206" t="s">
        <v>6314</v>
      </c>
      <c r="B2540" s="207" t="s">
        <v>6315</v>
      </c>
      <c r="C2540" s="206" t="s">
        <v>6316</v>
      </c>
      <c r="D2540" s="206" t="s">
        <v>633</v>
      </c>
      <c r="E2540" s="205" t="str">
        <f t="shared" si="39"/>
        <v>ＲＶ－２５Ｓ　２０ｋｇ</v>
      </c>
    </row>
    <row r="2541" spans="1:5" ht="12.75" customHeight="1" x14ac:dyDescent="0.15">
      <c r="A2541" s="206" t="s">
        <v>6317</v>
      </c>
      <c r="B2541" s="207" t="s">
        <v>6318</v>
      </c>
      <c r="C2541" s="206" t="s">
        <v>6319</v>
      </c>
      <c r="D2541" s="206" t="s">
        <v>633</v>
      </c>
      <c r="E2541" s="205" t="str">
        <f t="shared" si="39"/>
        <v>ＲＶ－２５Ｓ　４ｋｇ</v>
      </c>
    </row>
    <row r="2542" spans="1:5" ht="12.75" customHeight="1" x14ac:dyDescent="0.15">
      <c r="A2542" s="206" t="s">
        <v>6320</v>
      </c>
      <c r="B2542" s="207" t="s">
        <v>6321</v>
      </c>
      <c r="C2542" s="206" t="s">
        <v>6316</v>
      </c>
      <c r="D2542" s="206" t="s">
        <v>633</v>
      </c>
      <c r="E2542" s="205" t="str">
        <f t="shared" si="39"/>
        <v>ＲＶ－４０Ｓ</v>
      </c>
    </row>
    <row r="2543" spans="1:5" ht="12.75" customHeight="1" x14ac:dyDescent="0.15">
      <c r="A2543" s="206" t="s">
        <v>6322</v>
      </c>
      <c r="B2543" s="206" t="s">
        <v>6323</v>
      </c>
      <c r="C2543" s="206" t="s">
        <v>6324</v>
      </c>
      <c r="D2543" s="206" t="s">
        <v>736</v>
      </c>
      <c r="E2543" s="205" t="str">
        <f t="shared" si="39"/>
        <v>ＲＶパウダー断面</v>
      </c>
    </row>
    <row r="2544" spans="1:5" ht="12.75" customHeight="1" x14ac:dyDescent="0.15">
      <c r="A2544" s="206" t="s">
        <v>6325</v>
      </c>
      <c r="B2544" s="206" t="s">
        <v>6326</v>
      </c>
      <c r="C2544" s="206" t="s">
        <v>6327</v>
      </c>
      <c r="D2544" s="206" t="s">
        <v>751</v>
      </c>
      <c r="E2544" s="205" t="str">
        <f t="shared" si="39"/>
        <v>Ｒケラバ水切ＧＬ黒</v>
      </c>
    </row>
    <row r="2545" spans="1:5" ht="12.75" customHeight="1" x14ac:dyDescent="0.15">
      <c r="A2545" s="206" t="s">
        <v>6328</v>
      </c>
      <c r="B2545" s="206" t="s">
        <v>6329</v>
      </c>
      <c r="C2545" s="206" t="s">
        <v>6327</v>
      </c>
      <c r="D2545" s="206" t="s">
        <v>751</v>
      </c>
      <c r="E2545" s="205" t="str">
        <f t="shared" si="39"/>
        <v>Ｒケラバ水切ＧＬ茶</v>
      </c>
    </row>
    <row r="2546" spans="1:5" ht="12.75" customHeight="1" x14ac:dyDescent="0.15">
      <c r="A2546" s="206" t="s">
        <v>6330</v>
      </c>
      <c r="B2546" s="206" t="s">
        <v>6331</v>
      </c>
      <c r="C2546" s="206" t="s">
        <v>0</v>
      </c>
      <c r="D2546" s="206" t="s">
        <v>3182</v>
      </c>
      <c r="E2546" s="205" t="str">
        <f t="shared" si="39"/>
        <v>ＳＡＴ０１０　</v>
      </c>
    </row>
    <row r="2547" spans="1:5" ht="12.75" customHeight="1" x14ac:dyDescent="0.15">
      <c r="A2547" s="203" t="s">
        <v>6332</v>
      </c>
      <c r="B2547" s="203" t="s">
        <v>6333</v>
      </c>
      <c r="C2547" s="203" t="s">
        <v>6334</v>
      </c>
      <c r="D2547" s="203" t="s">
        <v>751</v>
      </c>
      <c r="E2547" s="205" t="str">
        <f t="shared" si="39"/>
        <v>ＳＣ雪止めアングルタイプ</v>
      </c>
    </row>
    <row r="2548" spans="1:5" ht="12.75" customHeight="1" x14ac:dyDescent="0.15">
      <c r="A2548" s="203" t="s">
        <v>6335</v>
      </c>
      <c r="B2548" s="203" t="s">
        <v>6336</v>
      </c>
      <c r="C2548" s="203" t="s">
        <v>6337</v>
      </c>
      <c r="D2548" s="203" t="s">
        <v>751</v>
      </c>
      <c r="E2548" s="205" t="str">
        <f t="shared" si="39"/>
        <v>ＳＣ雪止めバータイプ　</v>
      </c>
    </row>
    <row r="2549" spans="1:5" ht="12.75" customHeight="1" x14ac:dyDescent="0.15">
      <c r="A2549" s="203" t="s">
        <v>6338</v>
      </c>
      <c r="B2549" s="203" t="s">
        <v>6339</v>
      </c>
      <c r="C2549" s="203" t="s">
        <v>0</v>
      </c>
      <c r="D2549" s="203" t="s">
        <v>640</v>
      </c>
      <c r="E2549" s="205" t="str">
        <f t="shared" si="39"/>
        <v>ＳＣ用　両面ブチル５０　</v>
      </c>
    </row>
    <row r="2550" spans="1:5" ht="12.75" customHeight="1" x14ac:dyDescent="0.15">
      <c r="A2550" s="203" t="s">
        <v>6340</v>
      </c>
      <c r="B2550" s="203" t="s">
        <v>6341</v>
      </c>
      <c r="C2550" s="203" t="s">
        <v>0</v>
      </c>
      <c r="D2550" s="203" t="s">
        <v>640</v>
      </c>
      <c r="E2550" s="205" t="str">
        <f t="shared" si="39"/>
        <v>ＳＣ用片面ブチル７５</v>
      </c>
    </row>
    <row r="2551" spans="1:5" ht="12.75" customHeight="1" x14ac:dyDescent="0.15">
      <c r="A2551" s="203" t="s">
        <v>6342</v>
      </c>
      <c r="B2551" s="203" t="s">
        <v>6343</v>
      </c>
      <c r="C2551" s="203" t="s">
        <v>0</v>
      </c>
      <c r="D2551" s="203" t="s">
        <v>680</v>
      </c>
      <c r="E2551" s="205" t="str">
        <f t="shared" si="39"/>
        <v>ＳＦ１５０横レール設置冶具セット</v>
      </c>
    </row>
    <row r="2552" spans="1:5" ht="12.75" customHeight="1" x14ac:dyDescent="0.15">
      <c r="A2552" s="203" t="s">
        <v>6344</v>
      </c>
      <c r="B2552" s="203" t="s">
        <v>6345</v>
      </c>
      <c r="C2552" s="203" t="s">
        <v>0</v>
      </c>
      <c r="D2552" s="203" t="s">
        <v>640</v>
      </c>
      <c r="E2552" s="205" t="str">
        <f t="shared" si="39"/>
        <v>ＳＦ－１回路集電ケーブル</v>
      </c>
    </row>
    <row r="2553" spans="1:5" ht="12.75" customHeight="1" x14ac:dyDescent="0.15">
      <c r="A2553" s="203" t="s">
        <v>6346</v>
      </c>
      <c r="B2553" s="203" t="s">
        <v>6347</v>
      </c>
      <c r="C2553" s="203" t="s">
        <v>0</v>
      </c>
      <c r="D2553" s="203" t="s">
        <v>640</v>
      </c>
      <c r="E2553" s="205" t="str">
        <f t="shared" si="39"/>
        <v>ＳＦ－３回路集電ケーブル</v>
      </c>
    </row>
    <row r="2554" spans="1:5" ht="12.75" customHeight="1" x14ac:dyDescent="0.15">
      <c r="A2554" s="203" t="s">
        <v>6348</v>
      </c>
      <c r="B2554" s="203" t="s">
        <v>6349</v>
      </c>
      <c r="C2554" s="203" t="s">
        <v>0</v>
      </c>
      <c r="D2554" s="203" t="s">
        <v>640</v>
      </c>
      <c r="E2554" s="205" t="str">
        <f t="shared" si="39"/>
        <v>ＳＦ－４回路集電ケーブル</v>
      </c>
    </row>
    <row r="2555" spans="1:5" ht="12.75" customHeight="1" x14ac:dyDescent="0.15">
      <c r="A2555" s="203" t="s">
        <v>6350</v>
      </c>
      <c r="B2555" s="203" t="s">
        <v>6351</v>
      </c>
      <c r="C2555" s="203" t="s">
        <v>0</v>
      </c>
      <c r="D2555" s="203" t="s">
        <v>751</v>
      </c>
      <c r="E2555" s="205" t="str">
        <f t="shared" si="39"/>
        <v>ＳＦ－アングル０．５Ｐ２＊４</v>
      </c>
    </row>
    <row r="2556" spans="1:5" ht="12.75" customHeight="1" x14ac:dyDescent="0.15">
      <c r="A2556" s="203" t="s">
        <v>6352</v>
      </c>
      <c r="B2556" s="203" t="s">
        <v>6353</v>
      </c>
      <c r="C2556" s="203" t="s">
        <v>0</v>
      </c>
      <c r="D2556" s="203" t="s">
        <v>751</v>
      </c>
      <c r="E2556" s="205" t="str">
        <f t="shared" si="39"/>
        <v>ＳＦ－アングル０．５Ｐ３＊４</v>
      </c>
    </row>
    <row r="2557" spans="1:5" ht="12.75" customHeight="1" x14ac:dyDescent="0.15">
      <c r="A2557" s="203" t="s">
        <v>6354</v>
      </c>
      <c r="B2557" s="203" t="s">
        <v>6355</v>
      </c>
      <c r="C2557" s="203" t="s">
        <v>0</v>
      </c>
      <c r="D2557" s="203" t="s">
        <v>751</v>
      </c>
      <c r="E2557" s="205" t="str">
        <f t="shared" si="39"/>
        <v>ＳＦ－アングル１Ｐ２＊４</v>
      </c>
    </row>
    <row r="2558" spans="1:5" ht="12.75" customHeight="1" x14ac:dyDescent="0.15">
      <c r="A2558" s="203" t="s">
        <v>6356</v>
      </c>
      <c r="B2558" s="203" t="s">
        <v>6357</v>
      </c>
      <c r="C2558" s="203" t="s">
        <v>0</v>
      </c>
      <c r="D2558" s="203" t="s">
        <v>751</v>
      </c>
      <c r="E2558" s="205" t="str">
        <f t="shared" si="39"/>
        <v>ＳＦ－アングル１Ｐ３＊４</v>
      </c>
    </row>
    <row r="2559" spans="1:5" ht="12.75" customHeight="1" x14ac:dyDescent="0.15">
      <c r="A2559" s="203" t="s">
        <v>6358</v>
      </c>
      <c r="B2559" s="203" t="s">
        <v>6359</v>
      </c>
      <c r="C2559" s="203" t="s">
        <v>0</v>
      </c>
      <c r="D2559" s="203" t="s">
        <v>751</v>
      </c>
      <c r="E2559" s="205" t="str">
        <f t="shared" si="39"/>
        <v>ＳＦ－ガイドレール１Ｐ２＊４</v>
      </c>
    </row>
    <row r="2560" spans="1:5" ht="12.75" customHeight="1" x14ac:dyDescent="0.15">
      <c r="A2560" s="203" t="s">
        <v>6360</v>
      </c>
      <c r="B2560" s="203" t="s">
        <v>6361</v>
      </c>
      <c r="C2560" s="203" t="s">
        <v>0</v>
      </c>
      <c r="D2560" s="203" t="s">
        <v>751</v>
      </c>
      <c r="E2560" s="205" t="str">
        <f t="shared" si="39"/>
        <v>ＳＦ－ガイドレール１Ｐ３＊４</v>
      </c>
    </row>
    <row r="2561" spans="1:5" ht="12.75" customHeight="1" x14ac:dyDescent="0.15">
      <c r="A2561" s="203" t="s">
        <v>6362</v>
      </c>
      <c r="B2561" s="203" t="s">
        <v>6363</v>
      </c>
      <c r="C2561" s="203" t="s">
        <v>0</v>
      </c>
      <c r="D2561" s="203" t="s">
        <v>751</v>
      </c>
      <c r="E2561" s="205" t="str">
        <f t="shared" si="39"/>
        <v>ＳＦ－ガイドレール２Ｐ２＊４</v>
      </c>
    </row>
    <row r="2562" spans="1:5" ht="12.75" customHeight="1" x14ac:dyDescent="0.15">
      <c r="A2562" s="203" t="s">
        <v>6364</v>
      </c>
      <c r="B2562" s="203" t="s">
        <v>6365</v>
      </c>
      <c r="C2562" s="203" t="s">
        <v>0</v>
      </c>
      <c r="D2562" s="203" t="s">
        <v>751</v>
      </c>
      <c r="E2562" s="205" t="str">
        <f t="shared" si="39"/>
        <v>ＳＦ－ガイドレール２Ｐ３＊４</v>
      </c>
    </row>
    <row r="2563" spans="1:5" ht="12.75" customHeight="1" x14ac:dyDescent="0.15">
      <c r="A2563" s="203" t="s">
        <v>6366</v>
      </c>
      <c r="B2563" s="203" t="s">
        <v>6367</v>
      </c>
      <c r="C2563" s="203" t="s">
        <v>0</v>
      </c>
      <c r="D2563" s="203" t="s">
        <v>751</v>
      </c>
      <c r="E2563" s="205" t="str">
        <f t="shared" ref="E2563:E2626" si="40">DBCS(B2563)</f>
        <v>ＳＦ－ガイドレールＺ１Ｐ</v>
      </c>
    </row>
    <row r="2564" spans="1:5" ht="12.75" customHeight="1" x14ac:dyDescent="0.15">
      <c r="A2564" s="203" t="s">
        <v>6368</v>
      </c>
      <c r="B2564" s="203" t="s">
        <v>6369</v>
      </c>
      <c r="C2564" s="203" t="s">
        <v>0</v>
      </c>
      <c r="D2564" s="203" t="s">
        <v>751</v>
      </c>
      <c r="E2564" s="205" t="str">
        <f t="shared" si="40"/>
        <v>ＳＦ－ガイドレールＺ２Ｐ</v>
      </c>
    </row>
    <row r="2565" spans="1:5" ht="12.75" customHeight="1" x14ac:dyDescent="0.15">
      <c r="A2565" s="203" t="s">
        <v>6370</v>
      </c>
      <c r="B2565" s="203" t="s">
        <v>6371</v>
      </c>
      <c r="C2565" s="203" t="s">
        <v>0</v>
      </c>
      <c r="D2565" s="203" t="s">
        <v>2870</v>
      </c>
      <c r="E2565" s="205" t="str">
        <f t="shared" si="40"/>
        <v>ＳＦ－パネル１６５－Ｓ</v>
      </c>
    </row>
    <row r="2566" spans="1:5" ht="12.75" customHeight="1" x14ac:dyDescent="0.15">
      <c r="A2566" s="203" t="s">
        <v>6372</v>
      </c>
      <c r="B2566" s="203" t="s">
        <v>6373</v>
      </c>
      <c r="C2566" s="203" t="s">
        <v>0</v>
      </c>
      <c r="D2566" s="203" t="s">
        <v>2870</v>
      </c>
      <c r="E2566" s="205" t="str">
        <f t="shared" si="40"/>
        <v>ＳＦ－パネル１７０－Ｓ</v>
      </c>
    </row>
    <row r="2567" spans="1:5" ht="12.75" customHeight="1" x14ac:dyDescent="0.15">
      <c r="A2567" s="203" t="s">
        <v>6374</v>
      </c>
      <c r="B2567" s="203" t="s">
        <v>6375</v>
      </c>
      <c r="C2567" s="203" t="s">
        <v>0</v>
      </c>
      <c r="D2567" s="203" t="s">
        <v>2870</v>
      </c>
      <c r="E2567" s="205" t="str">
        <f t="shared" si="40"/>
        <v>ＳＦ－パワコン３．０ｋｗ</v>
      </c>
    </row>
    <row r="2568" spans="1:5" ht="12.75" customHeight="1" x14ac:dyDescent="0.15">
      <c r="A2568" s="203" t="s">
        <v>6376</v>
      </c>
      <c r="B2568" s="203" t="s">
        <v>6377</v>
      </c>
      <c r="C2568" s="203" t="s">
        <v>0</v>
      </c>
      <c r="D2568" s="203" t="s">
        <v>2870</v>
      </c>
      <c r="E2568" s="205" t="str">
        <f t="shared" si="40"/>
        <v>ＳＦ－パワコン４．０ｋｗ</v>
      </c>
    </row>
    <row r="2569" spans="1:5" ht="12.75" customHeight="1" x14ac:dyDescent="0.15">
      <c r="A2569" s="203" t="s">
        <v>6378</v>
      </c>
      <c r="B2569" s="203" t="s">
        <v>6379</v>
      </c>
      <c r="C2569" s="203" t="s">
        <v>0</v>
      </c>
      <c r="D2569" s="203" t="s">
        <v>2870</v>
      </c>
      <c r="E2569" s="205" t="str">
        <f t="shared" si="40"/>
        <v>ＳＦ－パワコン５．５ｋｗ</v>
      </c>
    </row>
    <row r="2570" spans="1:5" ht="12.75" customHeight="1" x14ac:dyDescent="0.15">
      <c r="A2570" s="203" t="s">
        <v>6380</v>
      </c>
      <c r="B2570" s="203" t="s">
        <v>6381</v>
      </c>
      <c r="C2570" s="203" t="s">
        <v>0</v>
      </c>
      <c r="D2570" s="203" t="s">
        <v>751</v>
      </c>
      <c r="E2570" s="205" t="str">
        <f t="shared" si="40"/>
        <v>ＳＦ－横レール２＊４</v>
      </c>
    </row>
    <row r="2571" spans="1:5" ht="12.75" customHeight="1" x14ac:dyDescent="0.15">
      <c r="A2571" s="203" t="s">
        <v>6382</v>
      </c>
      <c r="B2571" s="203" t="s">
        <v>6383</v>
      </c>
      <c r="C2571" s="203" t="s">
        <v>0</v>
      </c>
      <c r="D2571" s="203" t="s">
        <v>751</v>
      </c>
      <c r="E2571" s="205" t="str">
        <f t="shared" si="40"/>
        <v>ＳＦ－横レール３＊４　</v>
      </c>
    </row>
    <row r="2572" spans="1:5" ht="12.75" customHeight="1" x14ac:dyDescent="0.15">
      <c r="A2572" s="203" t="s">
        <v>6384</v>
      </c>
      <c r="B2572" s="203" t="s">
        <v>6385</v>
      </c>
      <c r="C2572" s="203" t="s">
        <v>0</v>
      </c>
      <c r="D2572" s="203" t="s">
        <v>751</v>
      </c>
      <c r="E2572" s="205" t="str">
        <f t="shared" si="40"/>
        <v>ＳＦ－横目地プレート２＊４</v>
      </c>
    </row>
    <row r="2573" spans="1:5" ht="12.75" customHeight="1" x14ac:dyDescent="0.15">
      <c r="A2573" s="203" t="s">
        <v>6386</v>
      </c>
      <c r="B2573" s="203" t="s">
        <v>6387</v>
      </c>
      <c r="C2573" s="203" t="s">
        <v>0</v>
      </c>
      <c r="D2573" s="203" t="s">
        <v>751</v>
      </c>
      <c r="E2573" s="205" t="str">
        <f t="shared" si="40"/>
        <v>ＳＦ－横目地プレート３＊４</v>
      </c>
    </row>
    <row r="2574" spans="1:5" ht="12.75" customHeight="1" x14ac:dyDescent="0.15">
      <c r="A2574" s="203" t="s">
        <v>6388</v>
      </c>
      <c r="B2574" s="203" t="s">
        <v>6389</v>
      </c>
      <c r="C2574" s="203" t="s">
        <v>0</v>
      </c>
      <c r="D2574" s="203" t="s">
        <v>751</v>
      </c>
      <c r="E2574" s="205" t="str">
        <f t="shared" si="40"/>
        <v>ＳＦ－横目地プレート３＊４Ｎ</v>
      </c>
    </row>
    <row r="2575" spans="1:5" ht="12.75" customHeight="1" x14ac:dyDescent="0.15">
      <c r="A2575" s="203" t="s">
        <v>6390</v>
      </c>
      <c r="B2575" s="203" t="s">
        <v>6391</v>
      </c>
      <c r="C2575" s="203" t="s">
        <v>0</v>
      </c>
      <c r="D2575" s="203" t="s">
        <v>2870</v>
      </c>
      <c r="E2575" s="205" t="str">
        <f t="shared" si="40"/>
        <v>ＳＦ－計測表示ユニット</v>
      </c>
    </row>
    <row r="2576" spans="1:5" ht="12.75" customHeight="1" x14ac:dyDescent="0.15">
      <c r="A2576" s="203" t="s">
        <v>6392</v>
      </c>
      <c r="B2576" s="203" t="s">
        <v>6393</v>
      </c>
      <c r="C2576" s="203" t="s">
        <v>0</v>
      </c>
      <c r="D2576" s="203" t="s">
        <v>751</v>
      </c>
      <c r="E2576" s="205" t="str">
        <f t="shared" si="40"/>
        <v>ＳＦ－縦目地プレート２＊４</v>
      </c>
    </row>
    <row r="2577" spans="1:5" ht="12.75" customHeight="1" x14ac:dyDescent="0.15">
      <c r="A2577" s="203" t="s">
        <v>6394</v>
      </c>
      <c r="B2577" s="203" t="s">
        <v>6395</v>
      </c>
      <c r="C2577" s="203" t="s">
        <v>0</v>
      </c>
      <c r="D2577" s="203" t="s">
        <v>751</v>
      </c>
      <c r="E2577" s="205" t="str">
        <f t="shared" si="40"/>
        <v>ＳＦ－縦目地プレート３＊４</v>
      </c>
    </row>
    <row r="2578" spans="1:5" ht="12.75" customHeight="1" x14ac:dyDescent="0.15">
      <c r="A2578" s="203" t="s">
        <v>6396</v>
      </c>
      <c r="B2578" s="203" t="s">
        <v>6397</v>
      </c>
      <c r="C2578" s="203" t="s">
        <v>0</v>
      </c>
      <c r="D2578" s="203" t="s">
        <v>2870</v>
      </c>
      <c r="E2578" s="205" t="str">
        <f t="shared" si="40"/>
        <v>ＳＦ－昇圧ユニット　</v>
      </c>
    </row>
    <row r="2579" spans="1:5" ht="12.75" customHeight="1" x14ac:dyDescent="0.15">
      <c r="A2579" s="203" t="s">
        <v>6398</v>
      </c>
      <c r="B2579" s="203" t="s">
        <v>6399</v>
      </c>
      <c r="C2579" s="203" t="s">
        <v>0</v>
      </c>
      <c r="D2579" s="203" t="s">
        <v>2870</v>
      </c>
      <c r="E2579" s="205" t="str">
        <f t="shared" si="40"/>
        <v>ＳＦ－接続箱３回路</v>
      </c>
    </row>
    <row r="2580" spans="1:5" ht="12.75" customHeight="1" x14ac:dyDescent="0.15">
      <c r="A2580" s="203" t="s">
        <v>6400</v>
      </c>
      <c r="B2580" s="203" t="s">
        <v>6401</v>
      </c>
      <c r="C2580" s="203" t="s">
        <v>0</v>
      </c>
      <c r="D2580" s="203" t="s">
        <v>2870</v>
      </c>
      <c r="E2580" s="205" t="str">
        <f t="shared" si="40"/>
        <v>ＳＦ－接続箱４回路</v>
      </c>
    </row>
    <row r="2581" spans="1:5" ht="12.75" customHeight="1" x14ac:dyDescent="0.15">
      <c r="A2581" s="203" t="s">
        <v>6402</v>
      </c>
      <c r="B2581" s="203" t="s">
        <v>6403</v>
      </c>
      <c r="C2581" s="203" t="s">
        <v>0</v>
      </c>
      <c r="D2581" s="203" t="s">
        <v>2870</v>
      </c>
      <c r="E2581" s="205" t="str">
        <f t="shared" si="40"/>
        <v>ＳＦ－接続箱６回路</v>
      </c>
    </row>
    <row r="2582" spans="1:5" ht="12.75" customHeight="1" x14ac:dyDescent="0.15">
      <c r="A2582" s="203" t="s">
        <v>6404</v>
      </c>
      <c r="B2582" s="203" t="s">
        <v>6405</v>
      </c>
      <c r="C2582" s="203" t="s">
        <v>0</v>
      </c>
      <c r="D2582" s="203" t="s">
        <v>751</v>
      </c>
      <c r="E2582" s="205" t="str">
        <f t="shared" si="40"/>
        <v>ＳＦ－千鳥目地プレート２＊４</v>
      </c>
    </row>
    <row r="2583" spans="1:5" ht="12.75" customHeight="1" x14ac:dyDescent="0.15">
      <c r="A2583" s="203" t="s">
        <v>6406</v>
      </c>
      <c r="B2583" s="203" t="s">
        <v>6407</v>
      </c>
      <c r="C2583" s="203" t="s">
        <v>0</v>
      </c>
      <c r="D2583" s="203" t="s">
        <v>751</v>
      </c>
      <c r="E2583" s="205" t="str">
        <f t="shared" si="40"/>
        <v>ＳＦ－千鳥目地プレート３＊４</v>
      </c>
    </row>
    <row r="2584" spans="1:5" ht="12.75" customHeight="1" x14ac:dyDescent="0.15">
      <c r="A2584" s="203" t="s">
        <v>6408</v>
      </c>
      <c r="B2584" s="203" t="s">
        <v>6409</v>
      </c>
      <c r="C2584" s="203" t="s">
        <v>0</v>
      </c>
      <c r="D2584" s="203" t="s">
        <v>751</v>
      </c>
      <c r="E2584" s="205" t="str">
        <f t="shared" si="40"/>
        <v>ＳＦ－入隅用ガイドレール</v>
      </c>
    </row>
    <row r="2585" spans="1:5" ht="12.75" customHeight="1" x14ac:dyDescent="0.15">
      <c r="A2585" s="203" t="s">
        <v>6410</v>
      </c>
      <c r="B2585" s="203" t="s">
        <v>6411</v>
      </c>
      <c r="C2585" s="203" t="s">
        <v>0</v>
      </c>
      <c r="D2585" s="203" t="s">
        <v>640</v>
      </c>
      <c r="E2585" s="205" t="str">
        <f t="shared" si="40"/>
        <v>ＳＦ－両口延長ケーブル１０</v>
      </c>
    </row>
    <row r="2586" spans="1:5" ht="12.75" customHeight="1" x14ac:dyDescent="0.15">
      <c r="A2586" s="203" t="s">
        <v>6412</v>
      </c>
      <c r="B2586" s="203" t="s">
        <v>6413</v>
      </c>
      <c r="C2586" s="203" t="s">
        <v>0</v>
      </c>
      <c r="D2586" s="203" t="s">
        <v>640</v>
      </c>
      <c r="E2586" s="205" t="str">
        <f t="shared" si="40"/>
        <v>ＳＦ－両口延長ケーブル５ｍ</v>
      </c>
    </row>
    <row r="2587" spans="1:5" ht="12.75" customHeight="1" x14ac:dyDescent="0.15">
      <c r="A2587" s="206" t="s">
        <v>6414</v>
      </c>
      <c r="B2587" s="206" t="s">
        <v>6415</v>
      </c>
      <c r="C2587" s="206" t="s">
        <v>6157</v>
      </c>
      <c r="D2587" s="206" t="s">
        <v>640</v>
      </c>
      <c r="E2587" s="205" t="str">
        <f t="shared" si="40"/>
        <v>ＳＬルーフ　</v>
      </c>
    </row>
    <row r="2588" spans="1:5" ht="12.75" customHeight="1" x14ac:dyDescent="0.15">
      <c r="A2588" s="206" t="s">
        <v>6416</v>
      </c>
      <c r="B2588" s="207" t="s">
        <v>6417</v>
      </c>
      <c r="C2588" s="207" t="s">
        <v>1694</v>
      </c>
      <c r="D2588" s="206" t="s">
        <v>633</v>
      </c>
      <c r="E2588" s="205" t="str">
        <f t="shared" si="40"/>
        <v>ＳＰクリーンカラー　ＣＬ－１０９</v>
      </c>
    </row>
    <row r="2589" spans="1:5" ht="12.75" customHeight="1" x14ac:dyDescent="0.15">
      <c r="A2589" s="206" t="s">
        <v>6418</v>
      </c>
      <c r="B2589" s="207" t="s">
        <v>6419</v>
      </c>
      <c r="C2589" s="207" t="s">
        <v>1694</v>
      </c>
      <c r="D2589" s="206" t="s">
        <v>633</v>
      </c>
      <c r="E2589" s="205" t="str">
        <f t="shared" si="40"/>
        <v>ＳＰクリーンカラー　ＣＬ－１２２</v>
      </c>
    </row>
    <row r="2590" spans="1:5" ht="12.75" customHeight="1" x14ac:dyDescent="0.15">
      <c r="A2590" s="206" t="s">
        <v>6420</v>
      </c>
      <c r="B2590" s="207" t="s">
        <v>6421</v>
      </c>
      <c r="C2590" s="207" t="s">
        <v>1694</v>
      </c>
      <c r="D2590" s="206" t="s">
        <v>633</v>
      </c>
      <c r="E2590" s="205" t="str">
        <f t="shared" si="40"/>
        <v>ＳＰクリーンカラー　ＣＬ－６９</v>
      </c>
    </row>
    <row r="2591" spans="1:5" ht="12.75" customHeight="1" x14ac:dyDescent="0.15">
      <c r="A2591" s="206" t="s">
        <v>6422</v>
      </c>
      <c r="B2591" s="206" t="s">
        <v>6423</v>
      </c>
      <c r="C2591" s="207" t="s">
        <v>1694</v>
      </c>
      <c r="D2591" s="206" t="s">
        <v>633</v>
      </c>
      <c r="E2591" s="205" t="str">
        <f t="shared" si="40"/>
        <v>ＳＰコートｏｎｅ　コートグレー</v>
      </c>
    </row>
    <row r="2592" spans="1:5" ht="12.75" customHeight="1" x14ac:dyDescent="0.15">
      <c r="A2592" s="206" t="s">
        <v>6424</v>
      </c>
      <c r="B2592" s="207" t="s">
        <v>6425</v>
      </c>
      <c r="C2592" s="206" t="s">
        <v>1694</v>
      </c>
      <c r="D2592" s="206" t="s">
        <v>633</v>
      </c>
      <c r="E2592" s="205" t="str">
        <f t="shared" si="40"/>
        <v>ＳＰサーモコート　サーモグレー　ＴＨ－１０９</v>
      </c>
    </row>
    <row r="2593" spans="1:5" ht="12.75" customHeight="1" x14ac:dyDescent="0.15">
      <c r="A2593" s="206" t="s">
        <v>6426</v>
      </c>
      <c r="B2593" s="207" t="s">
        <v>6427</v>
      </c>
      <c r="C2593" s="206" t="s">
        <v>1694</v>
      </c>
      <c r="D2593" s="206" t="s">
        <v>633</v>
      </c>
      <c r="E2593" s="205" t="str">
        <f t="shared" si="40"/>
        <v>ＳＰサーモコート　サーモグリ－ン　ＴＨ－２９</v>
      </c>
    </row>
    <row r="2594" spans="1:5" ht="12.75" customHeight="1" x14ac:dyDescent="0.15">
      <c r="A2594" s="206" t="s">
        <v>6428</v>
      </c>
      <c r="B2594" s="207" t="s">
        <v>6429</v>
      </c>
      <c r="C2594" s="206" t="s">
        <v>1694</v>
      </c>
      <c r="D2594" s="206" t="s">
        <v>633</v>
      </c>
      <c r="E2594" s="205" t="str">
        <f t="shared" si="40"/>
        <v>ＳＰサーモコート　サーモアイボリー　ＴＨ－６９</v>
      </c>
    </row>
    <row r="2595" spans="1:5" ht="12.75" customHeight="1" x14ac:dyDescent="0.15">
      <c r="A2595" s="206" t="s">
        <v>6430</v>
      </c>
      <c r="B2595" s="207" t="s">
        <v>6431</v>
      </c>
      <c r="C2595" s="206" t="s">
        <v>6432</v>
      </c>
      <c r="D2595" s="206" t="s">
        <v>633</v>
      </c>
      <c r="E2595" s="205" t="str">
        <f t="shared" si="40"/>
        <v>ＳＰシルバー</v>
      </c>
    </row>
    <row r="2596" spans="1:5" ht="12.75" customHeight="1" x14ac:dyDescent="0.15">
      <c r="A2596" s="206" t="s">
        <v>6433</v>
      </c>
      <c r="B2596" s="206" t="s">
        <v>6434</v>
      </c>
      <c r="C2596" s="206" t="s">
        <v>1694</v>
      </c>
      <c r="D2596" s="206" t="s">
        <v>633</v>
      </c>
      <c r="E2596" s="205" t="str">
        <f t="shared" si="40"/>
        <v>ＳＰスーパーサーモコート　ＴＨ－１０００</v>
      </c>
    </row>
    <row r="2597" spans="1:5" ht="12.75" customHeight="1" x14ac:dyDescent="0.15">
      <c r="A2597" s="206" t="s">
        <v>6435</v>
      </c>
      <c r="B2597" s="206" t="s">
        <v>6436</v>
      </c>
      <c r="C2597" s="206" t="s">
        <v>6437</v>
      </c>
      <c r="D2597" s="206" t="s">
        <v>633</v>
      </c>
      <c r="E2597" s="205" t="str">
        <f t="shared" si="40"/>
        <v>ＳＰトナー　</v>
      </c>
    </row>
    <row r="2598" spans="1:5" ht="12.75" customHeight="1" x14ac:dyDescent="0.15">
      <c r="A2598" s="206" t="s">
        <v>6438</v>
      </c>
      <c r="B2598" s="207" t="s">
        <v>6439</v>
      </c>
      <c r="C2598" s="206" t="s">
        <v>1694</v>
      </c>
      <c r="D2598" s="206" t="s">
        <v>633</v>
      </c>
      <c r="E2598" s="205" t="str">
        <f t="shared" si="40"/>
        <v>ＳＰファインカラー　ライトグレー　Ａ－１０１</v>
      </c>
    </row>
    <row r="2599" spans="1:5" ht="12.75" customHeight="1" x14ac:dyDescent="0.15">
      <c r="A2599" s="206" t="s">
        <v>6440</v>
      </c>
      <c r="B2599" s="207" t="s">
        <v>6441</v>
      </c>
      <c r="C2599" s="206" t="s">
        <v>1694</v>
      </c>
      <c r="D2599" s="206" t="s">
        <v>633</v>
      </c>
      <c r="E2599" s="205" t="str">
        <f t="shared" si="40"/>
        <v>ＳＰファインカラー　マットシルバー　Ａ－１２２</v>
      </c>
    </row>
    <row r="2600" spans="1:5" ht="12.75" customHeight="1" x14ac:dyDescent="0.15">
      <c r="A2600" s="206" t="s">
        <v>6442</v>
      </c>
      <c r="B2600" s="207" t="s">
        <v>6443</v>
      </c>
      <c r="C2600" s="206" t="s">
        <v>1694</v>
      </c>
      <c r="D2600" s="206" t="s">
        <v>633</v>
      </c>
      <c r="E2600" s="205" t="str">
        <f t="shared" si="40"/>
        <v>ＳＰファインカラー　ミントグリーン　Ａ－２５</v>
      </c>
    </row>
    <row r="2601" spans="1:5" ht="12.75" customHeight="1" x14ac:dyDescent="0.15">
      <c r="A2601" s="206" t="s">
        <v>6444</v>
      </c>
      <c r="B2601" s="207" t="s">
        <v>6445</v>
      </c>
      <c r="C2601" s="206" t="s">
        <v>1694</v>
      </c>
      <c r="D2601" s="206" t="s">
        <v>633</v>
      </c>
      <c r="E2601" s="205" t="str">
        <f t="shared" si="40"/>
        <v>ＳＰファインカラー　ライトブラウン　Ａ－６６</v>
      </c>
    </row>
    <row r="2602" spans="1:5" ht="12.75" customHeight="1" x14ac:dyDescent="0.15">
      <c r="A2602" s="206" t="s">
        <v>6446</v>
      </c>
      <c r="B2602" s="206" t="s">
        <v>6447</v>
      </c>
      <c r="C2602" s="206" t="s">
        <v>6448</v>
      </c>
      <c r="D2602" s="206" t="s">
        <v>633</v>
      </c>
      <c r="E2602" s="205" t="str">
        <f t="shared" si="40"/>
        <v>ＳＰベース</v>
      </c>
    </row>
    <row r="2603" spans="1:5" ht="12.75" customHeight="1" x14ac:dyDescent="0.15">
      <c r="A2603" s="206" t="s">
        <v>6449</v>
      </c>
      <c r="B2603" s="207" t="s">
        <v>6450</v>
      </c>
      <c r="C2603" s="207" t="s">
        <v>1697</v>
      </c>
      <c r="D2603" s="206" t="s">
        <v>680</v>
      </c>
      <c r="E2603" s="205" t="str">
        <f t="shared" si="40"/>
        <v>ＳＰマルチカラー３１ｋｇセット　マルチグレー　Ｍ－１００</v>
      </c>
    </row>
    <row r="2604" spans="1:5" ht="12.75" customHeight="1" x14ac:dyDescent="0.15">
      <c r="A2604" s="206" t="s">
        <v>6451</v>
      </c>
      <c r="B2604" s="207" t="s">
        <v>6452</v>
      </c>
      <c r="C2604" s="207" t="s">
        <v>1697</v>
      </c>
      <c r="D2604" s="206" t="s">
        <v>680</v>
      </c>
      <c r="E2604" s="205" t="str">
        <f t="shared" si="40"/>
        <v>ＳＰマルチカラー３１ｋｇセット　マルチグリーン　Ｍ－２３</v>
      </c>
    </row>
    <row r="2605" spans="1:5" ht="12.75" customHeight="1" x14ac:dyDescent="0.15">
      <c r="A2605" s="206" t="s">
        <v>6453</v>
      </c>
      <c r="B2605" s="207" t="s">
        <v>6454</v>
      </c>
      <c r="C2605" s="207" t="s">
        <v>1697</v>
      </c>
      <c r="D2605" s="206" t="s">
        <v>680</v>
      </c>
      <c r="E2605" s="205" t="str">
        <f t="shared" si="40"/>
        <v>ＳＰマルチカラー３１ｋｇセット　マルチレッド　Ｍ－３</v>
      </c>
    </row>
    <row r="2606" spans="1:5" ht="12.75" customHeight="1" x14ac:dyDescent="0.15">
      <c r="A2606" s="206" t="s">
        <v>6455</v>
      </c>
      <c r="B2606" s="207" t="s">
        <v>6456</v>
      </c>
      <c r="C2606" s="206" t="s">
        <v>1694</v>
      </c>
      <c r="D2606" s="206" t="s">
        <v>633</v>
      </c>
      <c r="E2606" s="205" t="str">
        <f t="shared" si="40"/>
        <v>ＳＰミッドカラー　ミッドグレー　Ｉ－１０３</v>
      </c>
    </row>
    <row r="2607" spans="1:5" ht="12.75" customHeight="1" x14ac:dyDescent="0.15">
      <c r="A2607" s="206" t="s">
        <v>6457</v>
      </c>
      <c r="B2607" s="207" t="s">
        <v>6458</v>
      </c>
      <c r="C2607" s="206" t="s">
        <v>1694</v>
      </c>
      <c r="D2607" s="206" t="s">
        <v>633</v>
      </c>
      <c r="E2607" s="205" t="str">
        <f t="shared" si="40"/>
        <v>ＳＰミッドカラー　ミッドリーフ　Ｉ－２７</v>
      </c>
    </row>
    <row r="2608" spans="1:5" ht="12.75" customHeight="1" x14ac:dyDescent="0.15">
      <c r="A2608" s="206" t="s">
        <v>6459</v>
      </c>
      <c r="B2608" s="207" t="s">
        <v>6460</v>
      </c>
      <c r="C2608" s="206" t="s">
        <v>1694</v>
      </c>
      <c r="D2608" s="206" t="s">
        <v>633</v>
      </c>
      <c r="E2608" s="205" t="str">
        <f t="shared" si="40"/>
        <v>ＳＰミッドカラー　ミッドチェリー　Ｉ－３３</v>
      </c>
    </row>
    <row r="2609" spans="1:5" ht="12.75" customHeight="1" x14ac:dyDescent="0.15">
      <c r="A2609" s="206" t="s">
        <v>6461</v>
      </c>
      <c r="B2609" s="207" t="s">
        <v>6462</v>
      </c>
      <c r="C2609" s="206" t="s">
        <v>1694</v>
      </c>
      <c r="D2609" s="206" t="s">
        <v>633</v>
      </c>
      <c r="E2609" s="205" t="str">
        <f t="shared" si="40"/>
        <v>ＳＰミッドカラー　ミッドベージュ　Ｉ－６３</v>
      </c>
    </row>
    <row r="2610" spans="1:5" ht="12.75" customHeight="1" x14ac:dyDescent="0.15">
      <c r="A2610" s="203" t="s">
        <v>6463</v>
      </c>
      <c r="B2610" s="203" t="s">
        <v>6464</v>
      </c>
      <c r="C2610" s="203" t="s">
        <v>1723</v>
      </c>
      <c r="D2610" s="203" t="s">
        <v>633</v>
      </c>
      <c r="E2610" s="205" t="str">
        <f t="shared" si="40"/>
        <v>ＳＰミネラコート　ミネラグリーン</v>
      </c>
    </row>
    <row r="2611" spans="1:5" ht="12.75" customHeight="1" x14ac:dyDescent="0.15">
      <c r="A2611" s="203" t="s">
        <v>6465</v>
      </c>
      <c r="B2611" s="203" t="s">
        <v>6466</v>
      </c>
      <c r="C2611" s="203" t="s">
        <v>1723</v>
      </c>
      <c r="D2611" s="203" t="s">
        <v>633</v>
      </c>
      <c r="E2611" s="205" t="str">
        <f t="shared" si="40"/>
        <v>ＳＰミネラコート　ミネラグレー</v>
      </c>
    </row>
    <row r="2612" spans="1:5" ht="12.75" customHeight="1" x14ac:dyDescent="0.15">
      <c r="A2612" s="203" t="s">
        <v>6467</v>
      </c>
      <c r="B2612" s="203" t="s">
        <v>6468</v>
      </c>
      <c r="C2612" s="203" t="s">
        <v>6469</v>
      </c>
      <c r="D2612" s="203" t="s">
        <v>633</v>
      </c>
      <c r="E2612" s="205" t="str">
        <f t="shared" si="40"/>
        <v>ＳＰミネラコート　ミネラダークグレー</v>
      </c>
    </row>
    <row r="2613" spans="1:5" ht="12.75" customHeight="1" x14ac:dyDescent="0.15">
      <c r="A2613" s="206" t="s">
        <v>6470</v>
      </c>
      <c r="B2613" s="206" t="s">
        <v>6471</v>
      </c>
      <c r="C2613" s="206" t="s">
        <v>0</v>
      </c>
      <c r="D2613" s="206" t="s">
        <v>637</v>
      </c>
      <c r="E2613" s="205" t="str">
        <f t="shared" si="40"/>
        <v>ＳＲハイテープＭ－１００（１２巻）</v>
      </c>
    </row>
    <row r="2614" spans="1:5" ht="12.75" customHeight="1" x14ac:dyDescent="0.15">
      <c r="A2614" s="206" t="s">
        <v>6472</v>
      </c>
      <c r="B2614" s="206" t="s">
        <v>6473</v>
      </c>
      <c r="C2614" s="206" t="s">
        <v>0</v>
      </c>
      <c r="D2614" s="206" t="s">
        <v>637</v>
      </c>
      <c r="E2614" s="205" t="str">
        <f t="shared" si="40"/>
        <v>ＳＲハイテープＭ－２００（６巻）</v>
      </c>
    </row>
    <row r="2615" spans="1:5" ht="12.75" customHeight="1" x14ac:dyDescent="0.15">
      <c r="A2615" s="206" t="s">
        <v>6474</v>
      </c>
      <c r="B2615" s="206" t="s">
        <v>6475</v>
      </c>
      <c r="C2615" s="206" t="s">
        <v>0</v>
      </c>
      <c r="D2615" s="206" t="s">
        <v>637</v>
      </c>
      <c r="E2615" s="205" t="str">
        <f t="shared" si="40"/>
        <v>ＳＲハイテープＭ－５０（２４巻）</v>
      </c>
    </row>
    <row r="2616" spans="1:5" ht="12.75" customHeight="1" x14ac:dyDescent="0.15">
      <c r="A2616" s="206" t="s">
        <v>6476</v>
      </c>
      <c r="B2616" s="206" t="s">
        <v>6477</v>
      </c>
      <c r="C2616" s="206" t="s">
        <v>0</v>
      </c>
      <c r="D2616" s="206" t="s">
        <v>637</v>
      </c>
      <c r="E2616" s="205" t="str">
        <f t="shared" si="40"/>
        <v>ＳＲハイテープＭ－７５（１６巻）</v>
      </c>
    </row>
    <row r="2617" spans="1:5" ht="12.75" customHeight="1" x14ac:dyDescent="0.15">
      <c r="A2617" s="203" t="s">
        <v>6478</v>
      </c>
      <c r="B2617" s="203" t="s">
        <v>6479</v>
      </c>
      <c r="C2617" s="203" t="s">
        <v>6480</v>
      </c>
      <c r="D2617" s="203" t="s">
        <v>637</v>
      </c>
      <c r="E2617" s="205" t="str">
        <f t="shared" si="40"/>
        <v>ＳＳテープ片面片面１００</v>
      </c>
    </row>
    <row r="2618" spans="1:5" ht="12.75" customHeight="1" x14ac:dyDescent="0.15">
      <c r="A2618" s="203" t="s">
        <v>6481</v>
      </c>
      <c r="B2618" s="203" t="s">
        <v>6482</v>
      </c>
      <c r="C2618" s="203" t="s">
        <v>6483</v>
      </c>
      <c r="D2618" s="203" t="s">
        <v>637</v>
      </c>
      <c r="E2618" s="205" t="str">
        <f t="shared" si="40"/>
        <v>ＳＳテープ片面片面５０</v>
      </c>
    </row>
    <row r="2619" spans="1:5" ht="12.75" customHeight="1" x14ac:dyDescent="0.15">
      <c r="A2619" s="203" t="s">
        <v>6484</v>
      </c>
      <c r="B2619" s="203" t="s">
        <v>6485</v>
      </c>
      <c r="C2619" s="203" t="s">
        <v>6486</v>
      </c>
      <c r="D2619" s="203" t="s">
        <v>637</v>
      </c>
      <c r="E2619" s="205" t="str">
        <f t="shared" si="40"/>
        <v>ＳＳテープ片面片面７５</v>
      </c>
    </row>
    <row r="2620" spans="1:5" ht="12.75" customHeight="1" x14ac:dyDescent="0.15">
      <c r="A2620" s="203" t="s">
        <v>6487</v>
      </c>
      <c r="B2620" s="203" t="s">
        <v>6488</v>
      </c>
      <c r="C2620" s="203" t="s">
        <v>0</v>
      </c>
      <c r="D2620" s="203" t="s">
        <v>751</v>
      </c>
      <c r="E2620" s="205" t="str">
        <f t="shared" si="40"/>
        <v>ＳＴ－入隅用ガイドレール</v>
      </c>
    </row>
    <row r="2621" spans="1:5" ht="12.75" customHeight="1" x14ac:dyDescent="0.15">
      <c r="A2621" s="203" t="s">
        <v>6489</v>
      </c>
      <c r="B2621" s="203" t="s">
        <v>6490</v>
      </c>
      <c r="C2621" s="203" t="s">
        <v>0</v>
      </c>
      <c r="D2621" s="203" t="s">
        <v>680</v>
      </c>
      <c r="E2621" s="205" t="str">
        <f t="shared" si="40"/>
        <v>ＳＵ２５０横レール設置冶具セット</v>
      </c>
    </row>
    <row r="2622" spans="1:5" ht="12.75" customHeight="1" x14ac:dyDescent="0.15">
      <c r="A2622" s="203" t="s">
        <v>6491</v>
      </c>
      <c r="B2622" s="203" t="s">
        <v>6492</v>
      </c>
      <c r="C2622" s="203" t="s">
        <v>0</v>
      </c>
      <c r="D2622" s="203" t="s">
        <v>751</v>
      </c>
      <c r="E2622" s="205" t="str">
        <f t="shared" si="40"/>
        <v>ＳＵＮＴＥ－アングル０．５Ｐ</v>
      </c>
    </row>
    <row r="2623" spans="1:5" ht="12.75" customHeight="1" x14ac:dyDescent="0.15">
      <c r="A2623" s="203" t="s">
        <v>6493</v>
      </c>
      <c r="B2623" s="203" t="s">
        <v>6494</v>
      </c>
      <c r="C2623" s="203" t="s">
        <v>0</v>
      </c>
      <c r="D2623" s="203" t="s">
        <v>751</v>
      </c>
      <c r="E2623" s="205" t="str">
        <f t="shared" si="40"/>
        <v>ＳＵＮＴＥ－アングル１Ｐ</v>
      </c>
    </row>
    <row r="2624" spans="1:5" ht="12.75" customHeight="1" x14ac:dyDescent="0.15">
      <c r="A2624" s="203" t="s">
        <v>6495</v>
      </c>
      <c r="B2624" s="203" t="s">
        <v>6496</v>
      </c>
      <c r="C2624" s="203" t="s">
        <v>0</v>
      </c>
      <c r="D2624" s="203" t="s">
        <v>751</v>
      </c>
      <c r="E2624" s="205" t="str">
        <f t="shared" si="40"/>
        <v>ＳＵＮＴＥガイドレール　Ｚ１Ｐ</v>
      </c>
    </row>
    <row r="2625" spans="1:5" ht="12.75" customHeight="1" x14ac:dyDescent="0.15">
      <c r="A2625" s="203" t="s">
        <v>6497</v>
      </c>
      <c r="B2625" s="203" t="s">
        <v>6498</v>
      </c>
      <c r="C2625" s="203" t="s">
        <v>0</v>
      </c>
      <c r="D2625" s="203" t="s">
        <v>751</v>
      </c>
      <c r="E2625" s="205" t="str">
        <f t="shared" si="40"/>
        <v>ＳＵＮＴＥガイドレール　Ｚ２Ｐ</v>
      </c>
    </row>
    <row r="2626" spans="1:5" ht="12.75" customHeight="1" x14ac:dyDescent="0.15">
      <c r="A2626" s="203" t="s">
        <v>6499</v>
      </c>
      <c r="B2626" s="203" t="s">
        <v>6500</v>
      </c>
      <c r="C2626" s="203" t="s">
        <v>0</v>
      </c>
      <c r="D2626" s="203" t="s">
        <v>751</v>
      </c>
      <c r="E2626" s="205" t="str">
        <f t="shared" si="40"/>
        <v>ＳＵＮＴＥ－ガイドレール１Ｐ</v>
      </c>
    </row>
    <row r="2627" spans="1:5" ht="12.75" customHeight="1" x14ac:dyDescent="0.15">
      <c r="A2627" s="203" t="s">
        <v>6501</v>
      </c>
      <c r="B2627" s="203" t="s">
        <v>6502</v>
      </c>
      <c r="C2627" s="203" t="s">
        <v>0</v>
      </c>
      <c r="D2627" s="203" t="s">
        <v>751</v>
      </c>
      <c r="E2627" s="205" t="str">
        <f t="shared" ref="E2627:E2690" si="41">DBCS(B2627)</f>
        <v>ＳＵＮＴＥ－ガイドレール２Ｐ</v>
      </c>
    </row>
    <row r="2628" spans="1:5" ht="12.75" customHeight="1" x14ac:dyDescent="0.15">
      <c r="A2628" s="203" t="s">
        <v>6503</v>
      </c>
      <c r="B2628" s="203" t="s">
        <v>6504</v>
      </c>
      <c r="C2628" s="203" t="s">
        <v>0</v>
      </c>
      <c r="D2628" s="203" t="s">
        <v>2870</v>
      </c>
      <c r="E2628" s="205" t="str">
        <f t="shared" si="41"/>
        <v>ＳＵＮＴＥ－パネル２５０Ｗ</v>
      </c>
    </row>
    <row r="2629" spans="1:5" ht="12.75" customHeight="1" x14ac:dyDescent="0.15">
      <c r="A2629" s="203" t="s">
        <v>6505</v>
      </c>
      <c r="B2629" s="203" t="s">
        <v>6506</v>
      </c>
      <c r="C2629" s="203" t="s">
        <v>0</v>
      </c>
      <c r="D2629" s="203" t="s">
        <v>2870</v>
      </c>
      <c r="E2629" s="205" t="str">
        <f t="shared" si="41"/>
        <v>ＳＵＮＴＥ－パネル２５５Ｗ</v>
      </c>
    </row>
    <row r="2630" spans="1:5" ht="12.75" customHeight="1" x14ac:dyDescent="0.15">
      <c r="A2630" s="203" t="s">
        <v>6507</v>
      </c>
      <c r="B2630" s="203" t="s">
        <v>6508</v>
      </c>
      <c r="C2630" s="203" t="s">
        <v>0</v>
      </c>
      <c r="D2630" s="203" t="s">
        <v>2870</v>
      </c>
      <c r="E2630" s="205" t="str">
        <f t="shared" si="41"/>
        <v>ＳＵＮＴＥ－パネル２７０Ｗ</v>
      </c>
    </row>
    <row r="2631" spans="1:5" ht="12.75" customHeight="1" x14ac:dyDescent="0.15">
      <c r="A2631" s="203" t="s">
        <v>6509</v>
      </c>
      <c r="B2631" s="203" t="s">
        <v>6510</v>
      </c>
      <c r="C2631" s="203" t="s">
        <v>0</v>
      </c>
      <c r="D2631" s="203" t="s">
        <v>2870</v>
      </c>
      <c r="E2631" s="205" t="str">
        <f t="shared" si="41"/>
        <v>ＳＵＮＴＥ－パワコンＧＰ２．７ｋＷ</v>
      </c>
    </row>
    <row r="2632" spans="1:5" ht="12.75" customHeight="1" x14ac:dyDescent="0.15">
      <c r="A2632" s="203" t="s">
        <v>6511</v>
      </c>
      <c r="B2632" s="203" t="s">
        <v>6512</v>
      </c>
      <c r="C2632" s="203" t="s">
        <v>0</v>
      </c>
      <c r="D2632" s="203" t="s">
        <v>2870</v>
      </c>
      <c r="E2632" s="205" t="str">
        <f t="shared" si="41"/>
        <v>ＳＵＮＴＥ－パワコンＧＰ４．０ｋＷ</v>
      </c>
    </row>
    <row r="2633" spans="1:5" ht="12.75" customHeight="1" x14ac:dyDescent="0.15">
      <c r="A2633" s="203" t="s">
        <v>6513</v>
      </c>
      <c r="B2633" s="203" t="s">
        <v>6514</v>
      </c>
      <c r="C2633" s="203" t="s">
        <v>0</v>
      </c>
      <c r="D2633" s="203" t="s">
        <v>2870</v>
      </c>
      <c r="E2633" s="205" t="str">
        <f t="shared" si="41"/>
        <v>ＳＵＮＴＥ－パワコンＧＰ５．５ｋＷ</v>
      </c>
    </row>
    <row r="2634" spans="1:5" ht="12.75" customHeight="1" x14ac:dyDescent="0.15">
      <c r="A2634" s="203" t="s">
        <v>6515</v>
      </c>
      <c r="B2634" s="203" t="s">
        <v>6516</v>
      </c>
      <c r="C2634" s="203" t="s">
        <v>0</v>
      </c>
      <c r="D2634" s="203" t="s">
        <v>680</v>
      </c>
      <c r="E2634" s="205" t="str">
        <f t="shared" si="41"/>
        <v>ＳＵＮＴＥ－引込線ＭＣ４　２０Ｍ</v>
      </c>
    </row>
    <row r="2635" spans="1:5" ht="12.75" customHeight="1" x14ac:dyDescent="0.15">
      <c r="A2635" s="203" t="s">
        <v>6517</v>
      </c>
      <c r="B2635" s="203" t="s">
        <v>6518</v>
      </c>
      <c r="C2635" s="203" t="s">
        <v>0</v>
      </c>
      <c r="D2635" s="203" t="s">
        <v>680</v>
      </c>
      <c r="E2635" s="205" t="str">
        <f t="shared" si="41"/>
        <v>ＳＵＮＴＥ－引込線ＭＣ４　３０Ｍ</v>
      </c>
    </row>
    <row r="2636" spans="1:5" ht="12.75" customHeight="1" x14ac:dyDescent="0.15">
      <c r="A2636" s="203" t="s">
        <v>6519</v>
      </c>
      <c r="B2636" s="203" t="s">
        <v>6520</v>
      </c>
      <c r="C2636" s="203" t="s">
        <v>0</v>
      </c>
      <c r="D2636" s="203" t="s">
        <v>751</v>
      </c>
      <c r="E2636" s="205" t="str">
        <f t="shared" si="41"/>
        <v>ＳＵＮＴＥ－横レール　</v>
      </c>
    </row>
    <row r="2637" spans="1:5" ht="12.75" customHeight="1" x14ac:dyDescent="0.15">
      <c r="A2637" s="203" t="s">
        <v>6521</v>
      </c>
      <c r="B2637" s="203" t="s">
        <v>6522</v>
      </c>
      <c r="C2637" s="203" t="s">
        <v>0</v>
      </c>
      <c r="D2637" s="203" t="s">
        <v>751</v>
      </c>
      <c r="E2637" s="205" t="str">
        <f t="shared" si="41"/>
        <v>ＳＵＮＴＥ－横目地プレート</v>
      </c>
    </row>
    <row r="2638" spans="1:5" ht="12.75" customHeight="1" x14ac:dyDescent="0.15">
      <c r="A2638" s="203" t="s">
        <v>6523</v>
      </c>
      <c r="B2638" s="203" t="s">
        <v>6524</v>
      </c>
      <c r="C2638" s="203" t="s">
        <v>0</v>
      </c>
      <c r="D2638" s="203" t="s">
        <v>751</v>
      </c>
      <c r="E2638" s="205" t="str">
        <f t="shared" si="41"/>
        <v>ＳＵＮＴＥ－横目地プレートＮ</v>
      </c>
    </row>
    <row r="2639" spans="1:5" ht="12.75" customHeight="1" x14ac:dyDescent="0.15">
      <c r="A2639" s="203" t="s">
        <v>6525</v>
      </c>
      <c r="B2639" s="203" t="s">
        <v>6526</v>
      </c>
      <c r="C2639" s="203" t="s">
        <v>0</v>
      </c>
      <c r="D2639" s="203" t="s">
        <v>751</v>
      </c>
      <c r="E2639" s="205" t="str">
        <f t="shared" si="41"/>
        <v>ＳＵＮＴＥ－縦目地プレート</v>
      </c>
    </row>
    <row r="2640" spans="1:5" ht="12.75" customHeight="1" x14ac:dyDescent="0.15">
      <c r="A2640" s="203" t="s">
        <v>6527</v>
      </c>
      <c r="B2640" s="203" t="s">
        <v>6528</v>
      </c>
      <c r="C2640" s="203" t="s">
        <v>0</v>
      </c>
      <c r="D2640" s="203" t="s">
        <v>2870</v>
      </c>
      <c r="E2640" s="205" t="str">
        <f t="shared" si="41"/>
        <v>ＳＵＮＴＥ－昇圧１＋接続２</v>
      </c>
    </row>
    <row r="2641" spans="1:5" ht="12.75" customHeight="1" x14ac:dyDescent="0.15">
      <c r="A2641" s="203" t="s">
        <v>6529</v>
      </c>
      <c r="B2641" s="203" t="s">
        <v>6530</v>
      </c>
      <c r="C2641" s="203" t="s">
        <v>0</v>
      </c>
      <c r="D2641" s="203" t="s">
        <v>2870</v>
      </c>
      <c r="E2641" s="205" t="str">
        <f t="shared" si="41"/>
        <v>ＳＵＮＴＥ－昇圧２＋接続５</v>
      </c>
    </row>
    <row r="2642" spans="1:5" ht="12.75" customHeight="1" x14ac:dyDescent="0.15">
      <c r="A2642" s="203" t="s">
        <v>6531</v>
      </c>
      <c r="B2642" s="203" t="s">
        <v>6532</v>
      </c>
      <c r="C2642" s="203" t="s">
        <v>0</v>
      </c>
      <c r="D2642" s="203" t="s">
        <v>2870</v>
      </c>
      <c r="E2642" s="205" t="str">
        <f t="shared" si="41"/>
        <v>ＳＵＮＴＥ－接続箱４回路</v>
      </c>
    </row>
    <row r="2643" spans="1:5" ht="12.75" customHeight="1" x14ac:dyDescent="0.15">
      <c r="A2643" s="203" t="s">
        <v>6533</v>
      </c>
      <c r="B2643" s="203" t="s">
        <v>6534</v>
      </c>
      <c r="C2643" s="203" t="s">
        <v>0</v>
      </c>
      <c r="D2643" s="203" t="s">
        <v>2870</v>
      </c>
      <c r="E2643" s="205" t="str">
        <f t="shared" si="41"/>
        <v>ＳＵＮＴＥ－接続箱６回路</v>
      </c>
    </row>
    <row r="2644" spans="1:5" ht="12.75" customHeight="1" x14ac:dyDescent="0.15">
      <c r="A2644" s="203" t="s">
        <v>6535</v>
      </c>
      <c r="B2644" s="203" t="s">
        <v>6536</v>
      </c>
      <c r="C2644" s="203" t="s">
        <v>0</v>
      </c>
      <c r="D2644" s="203" t="s">
        <v>751</v>
      </c>
      <c r="E2644" s="205" t="str">
        <f t="shared" si="41"/>
        <v>ＳＵＮＴＥ－千鳥横目地プレート</v>
      </c>
    </row>
    <row r="2645" spans="1:5" ht="12.75" customHeight="1" x14ac:dyDescent="0.15">
      <c r="A2645" s="203" t="s">
        <v>6537</v>
      </c>
      <c r="B2645" s="203" t="s">
        <v>6538</v>
      </c>
      <c r="C2645" s="203" t="s">
        <v>0</v>
      </c>
      <c r="D2645" s="203" t="s">
        <v>680</v>
      </c>
      <c r="E2645" s="205" t="str">
        <f t="shared" si="41"/>
        <v>ＳＵＮＴＥ－配線材２０Ｍセット</v>
      </c>
    </row>
    <row r="2646" spans="1:5" ht="12.75" customHeight="1" x14ac:dyDescent="0.15">
      <c r="A2646" s="203" t="s">
        <v>6539</v>
      </c>
      <c r="B2646" s="203" t="s">
        <v>6540</v>
      </c>
      <c r="C2646" s="203" t="s">
        <v>0</v>
      </c>
      <c r="D2646" s="203" t="s">
        <v>680</v>
      </c>
      <c r="E2646" s="205" t="str">
        <f t="shared" si="41"/>
        <v>ＳＵＮＴＥ－表示器本体</v>
      </c>
    </row>
    <row r="2647" spans="1:5" ht="12.75" customHeight="1" x14ac:dyDescent="0.15">
      <c r="A2647" s="203" t="s">
        <v>6541</v>
      </c>
      <c r="B2647" s="203" t="s">
        <v>6542</v>
      </c>
      <c r="C2647" s="203" t="s">
        <v>0</v>
      </c>
      <c r="D2647" s="203" t="s">
        <v>751</v>
      </c>
      <c r="E2647" s="205" t="str">
        <f t="shared" si="41"/>
        <v>ＳＵＮＴＥ－補助線１０Ｍ</v>
      </c>
    </row>
    <row r="2648" spans="1:5" ht="12.75" customHeight="1" x14ac:dyDescent="0.15">
      <c r="A2648" s="203" t="s">
        <v>6543</v>
      </c>
      <c r="B2648" s="203" t="s">
        <v>6544</v>
      </c>
      <c r="C2648" s="203" t="s">
        <v>0</v>
      </c>
      <c r="D2648" s="203" t="s">
        <v>751</v>
      </c>
      <c r="E2648" s="205" t="str">
        <f t="shared" si="41"/>
        <v>ＳＵＮＴＥ－補助線５Ｍ</v>
      </c>
    </row>
    <row r="2649" spans="1:5" ht="12.75" customHeight="1" x14ac:dyDescent="0.15">
      <c r="A2649" s="206" t="s">
        <v>6545</v>
      </c>
      <c r="B2649" s="207" t="s">
        <v>6546</v>
      </c>
      <c r="C2649" s="207" t="s">
        <v>3515</v>
      </c>
      <c r="D2649" s="206" t="s">
        <v>640</v>
      </c>
      <c r="E2649" s="205" t="str">
        <f t="shared" si="41"/>
        <v>ガムクールＦＳ　</v>
      </c>
    </row>
    <row r="2650" spans="1:5" ht="12.75" customHeight="1" x14ac:dyDescent="0.15">
      <c r="A2650" s="206" t="s">
        <v>6547</v>
      </c>
      <c r="B2650" s="207" t="s">
        <v>6548</v>
      </c>
      <c r="C2650" s="207" t="s">
        <v>3515</v>
      </c>
      <c r="D2650" s="206" t="s">
        <v>640</v>
      </c>
      <c r="E2650" s="205" t="str">
        <f t="shared" si="41"/>
        <v>ガムクールＦＳＩＩ</v>
      </c>
    </row>
    <row r="2651" spans="1:5" ht="12.75" customHeight="1" x14ac:dyDescent="0.15">
      <c r="A2651" s="203" t="s">
        <v>6549</v>
      </c>
      <c r="B2651" s="203" t="s">
        <v>6550</v>
      </c>
      <c r="C2651" s="203" t="s">
        <v>0</v>
      </c>
      <c r="D2651" s="203" t="s">
        <v>640</v>
      </c>
      <c r="E2651" s="205" t="str">
        <f t="shared" si="41"/>
        <v>ＴＢ砂付ルーフィング</v>
      </c>
    </row>
    <row r="2652" spans="1:5" ht="12.75" customHeight="1" x14ac:dyDescent="0.15">
      <c r="A2652" s="203" t="s">
        <v>6551</v>
      </c>
      <c r="B2652" s="203" t="s">
        <v>6552</v>
      </c>
      <c r="C2652" s="203" t="s">
        <v>0</v>
      </c>
      <c r="D2652" s="203" t="s">
        <v>640</v>
      </c>
      <c r="E2652" s="205" t="str">
        <f t="shared" si="41"/>
        <v>ＴＢ砂付ルーフィング　カラー砕石</v>
      </c>
    </row>
    <row r="2653" spans="1:5" ht="12.75" customHeight="1" x14ac:dyDescent="0.15">
      <c r="A2653" s="206" t="s">
        <v>6553</v>
      </c>
      <c r="B2653" s="206" t="s">
        <v>6554</v>
      </c>
      <c r="C2653" s="207" t="s">
        <v>6555</v>
      </c>
      <c r="D2653" s="206" t="s">
        <v>637</v>
      </c>
      <c r="E2653" s="205" t="str">
        <f t="shared" si="41"/>
        <v>ＴＤＳＢ－０８　</v>
      </c>
    </row>
    <row r="2654" spans="1:5" ht="12.75" customHeight="1" x14ac:dyDescent="0.15">
      <c r="A2654" s="206" t="s">
        <v>6556</v>
      </c>
      <c r="B2654" s="206" t="s">
        <v>6557</v>
      </c>
      <c r="C2654" s="206" t="s">
        <v>6558</v>
      </c>
      <c r="D2654" s="206" t="s">
        <v>637</v>
      </c>
      <c r="E2654" s="205" t="str">
        <f t="shared" si="41"/>
        <v>ＴＤＳＨ－０８　</v>
      </c>
    </row>
    <row r="2655" spans="1:5" ht="12.75" customHeight="1" x14ac:dyDescent="0.15">
      <c r="A2655" s="206" t="s">
        <v>6559</v>
      </c>
      <c r="B2655" s="206" t="s">
        <v>6560</v>
      </c>
      <c r="C2655" s="206" t="s">
        <v>6561</v>
      </c>
      <c r="D2655" s="206" t="s">
        <v>637</v>
      </c>
      <c r="E2655" s="205" t="str">
        <f t="shared" si="41"/>
        <v>ＴＨアンカー　Ｍ１２　</v>
      </c>
    </row>
    <row r="2656" spans="1:5" ht="12.75" customHeight="1" x14ac:dyDescent="0.15">
      <c r="A2656" s="203" t="s">
        <v>6562</v>
      </c>
      <c r="B2656" s="203" t="s">
        <v>6563</v>
      </c>
      <c r="C2656" s="203" t="s">
        <v>1838</v>
      </c>
      <c r="D2656" s="203" t="s">
        <v>637</v>
      </c>
      <c r="E2656" s="205" t="str">
        <f t="shared" si="41"/>
        <v>ＴＨシリンダー１０５</v>
      </c>
    </row>
    <row r="2657" spans="1:5" ht="12.75" customHeight="1" x14ac:dyDescent="0.15">
      <c r="A2657" s="203" t="s">
        <v>6564</v>
      </c>
      <c r="B2657" s="203" t="s">
        <v>6565</v>
      </c>
      <c r="C2657" s="203" t="s">
        <v>1838</v>
      </c>
      <c r="D2657" s="203" t="s">
        <v>637</v>
      </c>
      <c r="E2657" s="205" t="str">
        <f t="shared" si="41"/>
        <v>ＴＨシリンダー５０　</v>
      </c>
    </row>
    <row r="2658" spans="1:5" ht="12.75" customHeight="1" x14ac:dyDescent="0.15">
      <c r="A2658" s="203" t="s">
        <v>6566</v>
      </c>
      <c r="B2658" s="203" t="s">
        <v>6567</v>
      </c>
      <c r="C2658" s="203" t="s">
        <v>1838</v>
      </c>
      <c r="D2658" s="203" t="s">
        <v>637</v>
      </c>
      <c r="E2658" s="205" t="str">
        <f t="shared" si="41"/>
        <v>ＴＨシリンダー６０　</v>
      </c>
    </row>
    <row r="2659" spans="1:5" ht="12.75" customHeight="1" x14ac:dyDescent="0.15">
      <c r="A2659" s="203" t="s">
        <v>6568</v>
      </c>
      <c r="B2659" s="203" t="s">
        <v>6569</v>
      </c>
      <c r="C2659" s="203" t="s">
        <v>1838</v>
      </c>
      <c r="D2659" s="203" t="s">
        <v>637</v>
      </c>
      <c r="E2659" s="205" t="str">
        <f t="shared" si="41"/>
        <v>ＴＨシリンダー７５　</v>
      </c>
    </row>
    <row r="2660" spans="1:5" ht="12.75" customHeight="1" x14ac:dyDescent="0.15">
      <c r="A2660" s="203" t="s">
        <v>6570</v>
      </c>
      <c r="B2660" s="203" t="s">
        <v>6571</v>
      </c>
      <c r="C2660" s="203" t="s">
        <v>1838</v>
      </c>
      <c r="D2660" s="203" t="s">
        <v>637</v>
      </c>
      <c r="E2660" s="205" t="str">
        <f t="shared" si="41"/>
        <v>ＴＨシリンダー９０　</v>
      </c>
    </row>
    <row r="2661" spans="1:5" ht="12.75" customHeight="1" x14ac:dyDescent="0.15">
      <c r="A2661" s="203" t="s">
        <v>6572</v>
      </c>
      <c r="B2661" s="203" t="s">
        <v>6573</v>
      </c>
      <c r="C2661" s="203" t="s">
        <v>1849</v>
      </c>
      <c r="D2661" s="203" t="s">
        <v>637</v>
      </c>
      <c r="E2661" s="205" t="str">
        <f t="shared" si="41"/>
        <v>ＴＨシリンダーディスク１００</v>
      </c>
    </row>
    <row r="2662" spans="1:5" ht="12.75" customHeight="1" x14ac:dyDescent="0.15">
      <c r="A2662" s="203" t="s">
        <v>6574</v>
      </c>
      <c r="B2662" s="203" t="s">
        <v>6575</v>
      </c>
      <c r="C2662" s="203" t="s">
        <v>1852</v>
      </c>
      <c r="D2662" s="203" t="s">
        <v>637</v>
      </c>
      <c r="E2662" s="205" t="str">
        <f t="shared" si="41"/>
        <v>ＴＨシリンダープレート１８０</v>
      </c>
    </row>
    <row r="2663" spans="1:5" ht="12.75" customHeight="1" x14ac:dyDescent="0.15">
      <c r="A2663" s="211" t="s">
        <v>6576</v>
      </c>
      <c r="B2663" s="211" t="s">
        <v>6577</v>
      </c>
      <c r="C2663" s="211" t="s">
        <v>0</v>
      </c>
      <c r="D2663" s="211" t="s">
        <v>640</v>
      </c>
      <c r="E2663" s="205" t="str">
        <f t="shared" si="41"/>
        <v>ＴＨルーフィング</v>
      </c>
    </row>
    <row r="2664" spans="1:5" ht="12.75" customHeight="1" x14ac:dyDescent="0.15">
      <c r="A2664" s="206" t="s">
        <v>6578</v>
      </c>
      <c r="B2664" s="206" t="s">
        <v>6579</v>
      </c>
      <c r="C2664" s="206" t="s">
        <v>0</v>
      </c>
      <c r="D2664" s="206" t="s">
        <v>640</v>
      </c>
      <c r="E2664" s="205" t="str">
        <f t="shared" si="41"/>
        <v>ＴＨルーフィング１８　</v>
      </c>
    </row>
    <row r="2665" spans="1:5" ht="12.75" customHeight="1" x14ac:dyDescent="0.15">
      <c r="A2665" s="206" t="s">
        <v>6580</v>
      </c>
      <c r="B2665" s="206" t="s">
        <v>6581</v>
      </c>
      <c r="C2665" s="206" t="s">
        <v>6582</v>
      </c>
      <c r="D2665" s="206" t="s">
        <v>637</v>
      </c>
      <c r="E2665" s="205" t="str">
        <f t="shared" si="41"/>
        <v>ＴＪ３００　先張防水シート</v>
      </c>
    </row>
    <row r="2666" spans="1:5" ht="12.75" customHeight="1" x14ac:dyDescent="0.15">
      <c r="A2666" s="206" t="s">
        <v>6583</v>
      </c>
      <c r="B2666" s="206" t="s">
        <v>6584</v>
      </c>
      <c r="C2666" s="206" t="s">
        <v>6585</v>
      </c>
      <c r="D2666" s="206" t="s">
        <v>640</v>
      </c>
      <c r="E2666" s="205" t="str">
        <f t="shared" si="41"/>
        <v>ＴＪ５００　先張防水シート</v>
      </c>
    </row>
    <row r="2667" spans="1:5" ht="12.75" customHeight="1" x14ac:dyDescent="0.15">
      <c r="A2667" s="206" t="s">
        <v>6586</v>
      </c>
      <c r="B2667" s="206" t="s">
        <v>6587</v>
      </c>
      <c r="C2667" s="206" t="s">
        <v>6588</v>
      </c>
      <c r="D2667" s="206" t="s">
        <v>637</v>
      </c>
      <c r="E2667" s="205" t="str">
        <f t="shared" si="41"/>
        <v>ＴＪＣ２００　ノービルテープ</v>
      </c>
    </row>
    <row r="2668" spans="1:5" ht="12.75" customHeight="1" x14ac:dyDescent="0.15">
      <c r="A2668" s="206" t="s">
        <v>6589</v>
      </c>
      <c r="B2668" s="206" t="s">
        <v>6590</v>
      </c>
      <c r="C2668" s="206" t="s">
        <v>0</v>
      </c>
      <c r="D2668" s="206" t="s">
        <v>766</v>
      </c>
      <c r="E2668" s="205" t="str">
        <f t="shared" si="41"/>
        <v>ＴＪＨ４　圧着プレート</v>
      </c>
    </row>
    <row r="2669" spans="1:5" ht="12.75" customHeight="1" x14ac:dyDescent="0.15">
      <c r="A2669" s="206" t="s">
        <v>6591</v>
      </c>
      <c r="B2669" s="206" t="s">
        <v>6592</v>
      </c>
      <c r="C2669" s="206" t="s">
        <v>6593</v>
      </c>
      <c r="D2669" s="206" t="s">
        <v>637</v>
      </c>
      <c r="E2669" s="205" t="str">
        <f t="shared" si="41"/>
        <v>ＴＪＫ１００　ブチルテープ片面</v>
      </c>
    </row>
    <row r="2670" spans="1:5" ht="12.75" customHeight="1" x14ac:dyDescent="0.15">
      <c r="A2670" s="206" t="s">
        <v>6594</v>
      </c>
      <c r="B2670" s="206" t="s">
        <v>6595</v>
      </c>
      <c r="C2670" s="206" t="s">
        <v>6596</v>
      </c>
      <c r="D2670" s="206" t="s">
        <v>637</v>
      </c>
      <c r="E2670" s="205" t="str">
        <f t="shared" si="41"/>
        <v>ＴＪＫ５０　ブチルテープ片面</v>
      </c>
    </row>
    <row r="2671" spans="1:5" ht="12.75" customHeight="1" x14ac:dyDescent="0.15">
      <c r="A2671" s="206" t="s">
        <v>6597</v>
      </c>
      <c r="B2671" s="206" t="s">
        <v>6598</v>
      </c>
      <c r="C2671" s="206" t="s">
        <v>6599</v>
      </c>
      <c r="D2671" s="206" t="s">
        <v>637</v>
      </c>
      <c r="E2671" s="205" t="str">
        <f t="shared" si="41"/>
        <v>ＴＪＫ７５　ブチルテープ片面</v>
      </c>
    </row>
    <row r="2672" spans="1:5" ht="12.75" customHeight="1" x14ac:dyDescent="0.15">
      <c r="A2672" s="206" t="s">
        <v>6600</v>
      </c>
      <c r="B2672" s="206" t="s">
        <v>6601</v>
      </c>
      <c r="C2672" s="206" t="s">
        <v>6593</v>
      </c>
      <c r="D2672" s="206" t="s">
        <v>637</v>
      </c>
      <c r="E2672" s="205" t="str">
        <f t="shared" si="41"/>
        <v>ＴＪＲ１００　ブチルテープ両面</v>
      </c>
    </row>
    <row r="2673" spans="1:5" ht="12.75" customHeight="1" x14ac:dyDescent="0.15">
      <c r="A2673" s="206" t="s">
        <v>6602</v>
      </c>
      <c r="B2673" s="206" t="s">
        <v>6603</v>
      </c>
      <c r="C2673" s="206" t="s">
        <v>6596</v>
      </c>
      <c r="D2673" s="206" t="s">
        <v>637</v>
      </c>
      <c r="E2673" s="205" t="str">
        <f t="shared" si="41"/>
        <v>ＴＪＲ５０　ブチルテープ両面</v>
      </c>
    </row>
    <row r="2674" spans="1:5" ht="12.75" customHeight="1" x14ac:dyDescent="0.15">
      <c r="A2674" s="206" t="s">
        <v>6604</v>
      </c>
      <c r="B2674" s="206" t="s">
        <v>6605</v>
      </c>
      <c r="C2674" s="206" t="s">
        <v>6599</v>
      </c>
      <c r="D2674" s="206" t="s">
        <v>637</v>
      </c>
      <c r="E2674" s="205" t="str">
        <f t="shared" si="41"/>
        <v>ＴＪＲ７５　ブチルテープ両面</v>
      </c>
    </row>
    <row r="2675" spans="1:5" ht="12.75" customHeight="1" x14ac:dyDescent="0.15">
      <c r="A2675" s="206" t="s">
        <v>6606</v>
      </c>
      <c r="B2675" s="206" t="s">
        <v>6607</v>
      </c>
      <c r="C2675" s="206" t="s">
        <v>6608</v>
      </c>
      <c r="D2675" s="206" t="s">
        <v>640</v>
      </c>
      <c r="E2675" s="205" t="str">
        <f t="shared" si="41"/>
        <v>ＴＬクロス１０００</v>
      </c>
    </row>
    <row r="2676" spans="1:5" ht="12.75" customHeight="1" x14ac:dyDescent="0.15">
      <c r="A2676" s="203" t="s">
        <v>6609</v>
      </c>
      <c r="B2676" s="203" t="s">
        <v>6610</v>
      </c>
      <c r="C2676" s="203" t="s">
        <v>6611</v>
      </c>
      <c r="D2676" s="203" t="s">
        <v>1856</v>
      </c>
      <c r="E2676" s="205" t="str">
        <f t="shared" si="41"/>
        <v>ＴＬクロス２００</v>
      </c>
    </row>
    <row r="2677" spans="1:5" ht="12.75" customHeight="1" x14ac:dyDescent="0.15">
      <c r="A2677" s="206" t="s">
        <v>6612</v>
      </c>
      <c r="B2677" s="206" t="s">
        <v>6613</v>
      </c>
      <c r="C2677" s="206" t="s">
        <v>1859</v>
      </c>
      <c r="D2677" s="206" t="s">
        <v>633</v>
      </c>
      <c r="E2677" s="205" t="str">
        <f t="shared" si="41"/>
        <v>ＴＬコートＡ</v>
      </c>
    </row>
    <row r="2678" spans="1:5" ht="12.75" customHeight="1" x14ac:dyDescent="0.15">
      <c r="A2678" s="206" t="s">
        <v>6614</v>
      </c>
      <c r="B2678" s="206" t="s">
        <v>6615</v>
      </c>
      <c r="C2678" s="206" t="s">
        <v>1859</v>
      </c>
      <c r="D2678" s="206" t="s">
        <v>633</v>
      </c>
      <c r="E2678" s="205" t="str">
        <f t="shared" si="41"/>
        <v>ＴＬコートＢ</v>
      </c>
    </row>
    <row r="2679" spans="1:5" ht="12.75" customHeight="1" x14ac:dyDescent="0.15">
      <c r="A2679" s="206" t="s">
        <v>6616</v>
      </c>
      <c r="B2679" s="206" t="s">
        <v>6617</v>
      </c>
      <c r="C2679" s="206" t="s">
        <v>6618</v>
      </c>
      <c r="D2679" s="206" t="s">
        <v>736</v>
      </c>
      <c r="E2679" s="205" t="str">
        <f t="shared" si="41"/>
        <v>ＴＬコートＣ</v>
      </c>
    </row>
    <row r="2680" spans="1:5" ht="12.75" customHeight="1" x14ac:dyDescent="0.15">
      <c r="A2680" s="203" t="s">
        <v>6619</v>
      </c>
      <c r="B2680" s="203" t="s">
        <v>6620</v>
      </c>
      <c r="C2680" s="203" t="s">
        <v>1859</v>
      </c>
      <c r="D2680" s="203" t="s">
        <v>633</v>
      </c>
      <c r="E2680" s="205" t="str">
        <f t="shared" si="41"/>
        <v>ＴＬトップ１８グリーン</v>
      </c>
    </row>
    <row r="2681" spans="1:5" ht="12.75" customHeight="1" x14ac:dyDescent="0.15">
      <c r="A2681" s="203" t="s">
        <v>6621</v>
      </c>
      <c r="B2681" s="203" t="s">
        <v>6622</v>
      </c>
      <c r="C2681" s="203" t="s">
        <v>1859</v>
      </c>
      <c r="D2681" s="203" t="s">
        <v>633</v>
      </c>
      <c r="E2681" s="205" t="str">
        <f t="shared" si="41"/>
        <v>ＴＬトップ１８グレー</v>
      </c>
    </row>
    <row r="2682" spans="1:5" ht="12.75" customHeight="1" x14ac:dyDescent="0.15">
      <c r="A2682" s="206" t="s">
        <v>6623</v>
      </c>
      <c r="B2682" s="206" t="s">
        <v>6624</v>
      </c>
      <c r="C2682" s="206" t="s">
        <v>0</v>
      </c>
      <c r="D2682" s="206" t="s">
        <v>0</v>
      </c>
      <c r="E2682" s="205" t="str">
        <f t="shared" si="41"/>
        <v>ＴＯＫＯ　Ｅｒｒｏｒ　Ｄａｔａ</v>
      </c>
    </row>
    <row r="2683" spans="1:5" ht="12.75" customHeight="1" x14ac:dyDescent="0.15">
      <c r="A2683" s="203" t="s">
        <v>6625</v>
      </c>
      <c r="B2683" s="203" t="s">
        <v>6626</v>
      </c>
      <c r="C2683" s="203" t="s">
        <v>6627</v>
      </c>
      <c r="D2683" s="203" t="s">
        <v>687</v>
      </c>
      <c r="E2683" s="205" t="str">
        <f t="shared" si="41"/>
        <v>ＴＯＫＯルーフウォーク</v>
      </c>
    </row>
    <row r="2684" spans="1:5" ht="12.75" customHeight="1" x14ac:dyDescent="0.15">
      <c r="A2684" s="203" t="s">
        <v>6628</v>
      </c>
      <c r="B2684" s="203" t="s">
        <v>6629</v>
      </c>
      <c r="C2684" s="203" t="s">
        <v>1907</v>
      </c>
      <c r="D2684" s="203" t="s">
        <v>637</v>
      </c>
      <c r="E2684" s="205" t="str">
        <f t="shared" si="41"/>
        <v>ＴＲカクハゼツカミ１型</v>
      </c>
    </row>
    <row r="2685" spans="1:5" ht="12.75" customHeight="1" x14ac:dyDescent="0.15">
      <c r="A2685" s="203" t="s">
        <v>6630</v>
      </c>
      <c r="B2685" s="203" t="s">
        <v>6631</v>
      </c>
      <c r="C2685" s="203" t="s">
        <v>1907</v>
      </c>
      <c r="D2685" s="203" t="s">
        <v>637</v>
      </c>
      <c r="E2685" s="205" t="str">
        <f t="shared" si="41"/>
        <v>ＴＲカクハゼツカミ２型</v>
      </c>
    </row>
    <row r="2686" spans="1:5" ht="12.75" customHeight="1" x14ac:dyDescent="0.15">
      <c r="A2686" s="203" t="s">
        <v>6632</v>
      </c>
      <c r="B2686" s="203" t="s">
        <v>6633</v>
      </c>
      <c r="C2686" s="203" t="s">
        <v>1907</v>
      </c>
      <c r="D2686" s="203" t="s">
        <v>637</v>
      </c>
      <c r="E2686" s="205" t="str">
        <f t="shared" si="41"/>
        <v>ＴＲカクハゼツカミ３型</v>
      </c>
    </row>
    <row r="2687" spans="1:5" ht="12.75" customHeight="1" x14ac:dyDescent="0.15">
      <c r="A2687" s="203" t="s">
        <v>6634</v>
      </c>
      <c r="B2687" s="203" t="s">
        <v>6635</v>
      </c>
      <c r="C2687" s="203" t="s">
        <v>6636</v>
      </c>
      <c r="D2687" s="203" t="s">
        <v>637</v>
      </c>
      <c r="E2687" s="205" t="str">
        <f t="shared" si="41"/>
        <v>ＴＲコグチストッパー　３０</v>
      </c>
    </row>
    <row r="2688" spans="1:5" ht="12.75" customHeight="1" x14ac:dyDescent="0.15">
      <c r="A2688" s="203" t="s">
        <v>6637</v>
      </c>
      <c r="B2688" s="203" t="s">
        <v>6638</v>
      </c>
      <c r="C2688" s="203" t="s">
        <v>6636</v>
      </c>
      <c r="D2688" s="203" t="s">
        <v>637</v>
      </c>
      <c r="E2688" s="205" t="str">
        <f t="shared" si="41"/>
        <v>ＴＲコグチストッパー　３５</v>
      </c>
    </row>
    <row r="2689" spans="1:5" ht="12.75" customHeight="1" x14ac:dyDescent="0.15">
      <c r="A2689" s="203" t="s">
        <v>6639</v>
      </c>
      <c r="B2689" s="203" t="s">
        <v>6640</v>
      </c>
      <c r="C2689" s="203" t="s">
        <v>6641</v>
      </c>
      <c r="D2689" s="203" t="s">
        <v>637</v>
      </c>
      <c r="E2689" s="205" t="str">
        <f t="shared" si="41"/>
        <v>ＴＲシジレール１００</v>
      </c>
    </row>
    <row r="2690" spans="1:5" ht="12.75" customHeight="1" x14ac:dyDescent="0.15">
      <c r="A2690" s="203" t="s">
        <v>6642</v>
      </c>
      <c r="B2690" s="203" t="s">
        <v>6643</v>
      </c>
      <c r="C2690" s="203" t="s">
        <v>6641</v>
      </c>
      <c r="D2690" s="203" t="s">
        <v>637</v>
      </c>
      <c r="E2690" s="205" t="str">
        <f t="shared" si="41"/>
        <v>ＴＲシジレール８０</v>
      </c>
    </row>
    <row r="2691" spans="1:5" ht="12.75" customHeight="1" x14ac:dyDescent="0.15">
      <c r="A2691" s="203" t="s">
        <v>6644</v>
      </c>
      <c r="B2691" s="203" t="s">
        <v>6645</v>
      </c>
      <c r="C2691" s="203" t="s">
        <v>6646</v>
      </c>
      <c r="D2691" s="203" t="s">
        <v>637</v>
      </c>
      <c r="E2691" s="205" t="str">
        <f t="shared" ref="E2691:E2754" si="42">DBCS(B2691)</f>
        <v>ＴＲダンネツストッパー　３０</v>
      </c>
    </row>
    <row r="2692" spans="1:5" ht="12.75" customHeight="1" x14ac:dyDescent="0.15">
      <c r="A2692" s="203" t="s">
        <v>6647</v>
      </c>
      <c r="B2692" s="203" t="s">
        <v>6648</v>
      </c>
      <c r="C2692" s="203" t="s">
        <v>6646</v>
      </c>
      <c r="D2692" s="203" t="s">
        <v>637</v>
      </c>
      <c r="E2692" s="205" t="str">
        <f t="shared" si="42"/>
        <v>ＴＲダンネツストッパー　３５</v>
      </c>
    </row>
    <row r="2693" spans="1:5" ht="12.75" customHeight="1" x14ac:dyDescent="0.15">
      <c r="A2693" s="203" t="s">
        <v>6649</v>
      </c>
      <c r="B2693" s="203" t="s">
        <v>6650</v>
      </c>
      <c r="C2693" s="203" t="s">
        <v>6651</v>
      </c>
      <c r="D2693" s="203" t="s">
        <v>637</v>
      </c>
      <c r="E2693" s="205" t="str">
        <f t="shared" si="42"/>
        <v>ＴＲハイテンボウパス</v>
      </c>
    </row>
    <row r="2694" spans="1:5" ht="12.75" customHeight="1" x14ac:dyDescent="0.15">
      <c r="A2694" s="203" t="s">
        <v>6652</v>
      </c>
      <c r="B2694" s="203" t="s">
        <v>6653</v>
      </c>
      <c r="C2694" s="203" t="s">
        <v>1907</v>
      </c>
      <c r="D2694" s="203" t="s">
        <v>637</v>
      </c>
      <c r="E2694" s="205" t="str">
        <f t="shared" si="42"/>
        <v>ＴＲマルハゼツカミ１型</v>
      </c>
    </row>
    <row r="2695" spans="1:5" ht="12.75" customHeight="1" x14ac:dyDescent="0.15">
      <c r="A2695" s="203" t="s">
        <v>6654</v>
      </c>
      <c r="B2695" s="203" t="s">
        <v>6655</v>
      </c>
      <c r="C2695" s="203" t="s">
        <v>1907</v>
      </c>
      <c r="D2695" s="203" t="s">
        <v>637</v>
      </c>
      <c r="E2695" s="205" t="str">
        <f t="shared" si="42"/>
        <v>ＴＲマルハゼツカミ２型</v>
      </c>
    </row>
    <row r="2696" spans="1:5" ht="12.75" customHeight="1" x14ac:dyDescent="0.15">
      <c r="A2696" s="203" t="s">
        <v>6656</v>
      </c>
      <c r="B2696" s="203" t="s">
        <v>6657</v>
      </c>
      <c r="C2696" s="203" t="s">
        <v>1907</v>
      </c>
      <c r="D2696" s="203" t="s">
        <v>637</v>
      </c>
      <c r="E2696" s="205" t="str">
        <f t="shared" si="42"/>
        <v>ＴＲマルハゼツカミ３型</v>
      </c>
    </row>
    <row r="2697" spans="1:5" ht="12.75" customHeight="1" x14ac:dyDescent="0.15">
      <c r="A2697" s="203" t="s">
        <v>6658</v>
      </c>
      <c r="B2697" s="203" t="s">
        <v>6659</v>
      </c>
      <c r="C2697" s="203" t="s">
        <v>0</v>
      </c>
      <c r="D2697" s="203" t="s">
        <v>680</v>
      </c>
      <c r="E2697" s="205" t="str">
        <f t="shared" si="42"/>
        <v>ＴＳ２５０横レール設置冶具セット</v>
      </c>
    </row>
    <row r="2698" spans="1:5" ht="12.75" customHeight="1" x14ac:dyDescent="0.15">
      <c r="A2698" s="203" t="s">
        <v>6660</v>
      </c>
      <c r="B2698" s="203" t="s">
        <v>6661</v>
      </c>
      <c r="C2698" s="203" t="s">
        <v>0</v>
      </c>
      <c r="D2698" s="203" t="s">
        <v>640</v>
      </c>
      <c r="E2698" s="205" t="str">
        <f t="shared" si="42"/>
        <v>ＴＳ－ＹＤＣケーブル２０ｍ</v>
      </c>
    </row>
    <row r="2699" spans="1:5" ht="12.75" customHeight="1" x14ac:dyDescent="0.15">
      <c r="A2699" s="203" t="s">
        <v>6662</v>
      </c>
      <c r="B2699" s="203" t="s">
        <v>6663</v>
      </c>
      <c r="C2699" s="203" t="s">
        <v>0</v>
      </c>
      <c r="D2699" s="203" t="s">
        <v>640</v>
      </c>
      <c r="E2699" s="205" t="str">
        <f t="shared" si="42"/>
        <v>ＴＳ－ＹＤＣケーブル４０ｍ</v>
      </c>
    </row>
    <row r="2700" spans="1:5" ht="12.75" customHeight="1" x14ac:dyDescent="0.15">
      <c r="A2700" s="203" t="s">
        <v>6664</v>
      </c>
      <c r="B2700" s="203" t="s">
        <v>6665</v>
      </c>
      <c r="C2700" s="203" t="s">
        <v>0</v>
      </c>
      <c r="D2700" s="203" t="s">
        <v>640</v>
      </c>
      <c r="E2700" s="205" t="str">
        <f t="shared" si="42"/>
        <v>ＴＳ－ＹＤＣケーブル６０ｍ</v>
      </c>
    </row>
    <row r="2701" spans="1:5" ht="12.75" customHeight="1" x14ac:dyDescent="0.15">
      <c r="A2701" s="203" t="s">
        <v>6666</v>
      </c>
      <c r="B2701" s="203" t="s">
        <v>6667</v>
      </c>
      <c r="C2701" s="203" t="s">
        <v>0</v>
      </c>
      <c r="D2701" s="203" t="s">
        <v>640</v>
      </c>
      <c r="E2701" s="205" t="str">
        <f t="shared" si="42"/>
        <v>ＴＳ－ＹＤＣケーブル８０ｍ</v>
      </c>
    </row>
    <row r="2702" spans="1:5" ht="12.75" customHeight="1" x14ac:dyDescent="0.15">
      <c r="A2702" s="203" t="s">
        <v>6668</v>
      </c>
      <c r="B2702" s="203" t="s">
        <v>6669</v>
      </c>
      <c r="C2702" s="203" t="s">
        <v>0</v>
      </c>
      <c r="D2702" s="203" t="s">
        <v>640</v>
      </c>
      <c r="E2702" s="205" t="str">
        <f t="shared" si="42"/>
        <v>ＴＳ－Ｙモジュール間ケーブル１０ｍ</v>
      </c>
    </row>
    <row r="2703" spans="1:5" ht="12.75" customHeight="1" x14ac:dyDescent="0.15">
      <c r="A2703" s="203" t="s">
        <v>6670</v>
      </c>
      <c r="B2703" s="203" t="s">
        <v>6671</v>
      </c>
      <c r="C2703" s="203" t="s">
        <v>0</v>
      </c>
      <c r="D2703" s="203" t="s">
        <v>640</v>
      </c>
      <c r="E2703" s="205" t="str">
        <f t="shared" si="42"/>
        <v>ＴＳ－Ｙモジュール間ケーブル２０ｍ</v>
      </c>
    </row>
    <row r="2704" spans="1:5" ht="12.75" customHeight="1" x14ac:dyDescent="0.15">
      <c r="A2704" s="203" t="s">
        <v>6672</v>
      </c>
      <c r="B2704" s="203" t="s">
        <v>6673</v>
      </c>
      <c r="C2704" s="203" t="s">
        <v>0</v>
      </c>
      <c r="D2704" s="203" t="s">
        <v>640</v>
      </c>
      <c r="E2704" s="205" t="str">
        <f t="shared" si="42"/>
        <v>ＴＳ－Ｙモジュール間ケーブル５ｍ</v>
      </c>
    </row>
    <row r="2705" spans="1:5" ht="12.75" customHeight="1" x14ac:dyDescent="0.15">
      <c r="A2705" s="203" t="s">
        <v>6674</v>
      </c>
      <c r="B2705" s="203" t="s">
        <v>6675</v>
      </c>
      <c r="C2705" s="203" t="s">
        <v>0</v>
      </c>
      <c r="D2705" s="203" t="s">
        <v>751</v>
      </c>
      <c r="E2705" s="205" t="str">
        <f t="shared" si="42"/>
        <v>ＴＳ－アングル０．５Ｐ</v>
      </c>
    </row>
    <row r="2706" spans="1:5" ht="12.75" customHeight="1" x14ac:dyDescent="0.15">
      <c r="A2706" s="203" t="s">
        <v>6676</v>
      </c>
      <c r="B2706" s="203" t="s">
        <v>6677</v>
      </c>
      <c r="C2706" s="203" t="s">
        <v>0</v>
      </c>
      <c r="D2706" s="203" t="s">
        <v>751</v>
      </c>
      <c r="E2706" s="205" t="str">
        <f t="shared" si="42"/>
        <v>ＴＳ－アングル１Ｐ</v>
      </c>
    </row>
    <row r="2707" spans="1:5" ht="12.75" customHeight="1" x14ac:dyDescent="0.15">
      <c r="A2707" s="203" t="s">
        <v>6678</v>
      </c>
      <c r="B2707" s="203" t="s">
        <v>6679</v>
      </c>
      <c r="C2707" s="203" t="s">
        <v>0</v>
      </c>
      <c r="D2707" s="203" t="s">
        <v>2870</v>
      </c>
      <c r="E2707" s="205" t="str">
        <f t="shared" si="42"/>
        <v>ＴＳ－インテリジェントステーション</v>
      </c>
    </row>
    <row r="2708" spans="1:5" ht="12.75" customHeight="1" x14ac:dyDescent="0.15">
      <c r="A2708" s="203" t="s">
        <v>6680</v>
      </c>
      <c r="B2708" s="203" t="s">
        <v>6681</v>
      </c>
      <c r="C2708" s="203" t="s">
        <v>0</v>
      </c>
      <c r="D2708" s="203" t="s">
        <v>751</v>
      </c>
      <c r="E2708" s="205" t="str">
        <f t="shared" si="42"/>
        <v>ＴＳ－ガイドレール１Ｐ</v>
      </c>
    </row>
    <row r="2709" spans="1:5" ht="12.75" customHeight="1" x14ac:dyDescent="0.15">
      <c r="A2709" s="203" t="s">
        <v>6682</v>
      </c>
      <c r="B2709" s="203" t="s">
        <v>6683</v>
      </c>
      <c r="C2709" s="203" t="s">
        <v>0</v>
      </c>
      <c r="D2709" s="203" t="s">
        <v>751</v>
      </c>
      <c r="E2709" s="205" t="str">
        <f t="shared" si="42"/>
        <v>ＴＳ－ガイドレール２Ｐ</v>
      </c>
    </row>
    <row r="2710" spans="1:5" ht="12.75" customHeight="1" x14ac:dyDescent="0.15">
      <c r="A2710" s="203" t="s">
        <v>6684</v>
      </c>
      <c r="B2710" s="203" t="s">
        <v>6685</v>
      </c>
      <c r="C2710" s="203" t="s">
        <v>0</v>
      </c>
      <c r="D2710" s="203" t="s">
        <v>751</v>
      </c>
      <c r="E2710" s="205" t="str">
        <f t="shared" si="42"/>
        <v>ＴＳ－ガイドレールＺ１Ｐ</v>
      </c>
    </row>
    <row r="2711" spans="1:5" ht="12.75" customHeight="1" x14ac:dyDescent="0.15">
      <c r="A2711" s="203" t="s">
        <v>6686</v>
      </c>
      <c r="B2711" s="203" t="s">
        <v>6687</v>
      </c>
      <c r="C2711" s="203" t="s">
        <v>0</v>
      </c>
      <c r="D2711" s="203" t="s">
        <v>751</v>
      </c>
      <c r="E2711" s="205" t="str">
        <f t="shared" si="42"/>
        <v>ＴＳ－ガイドレールＺ２Ｐ</v>
      </c>
    </row>
    <row r="2712" spans="1:5" ht="12.75" customHeight="1" x14ac:dyDescent="0.15">
      <c r="A2712" s="203" t="s">
        <v>6688</v>
      </c>
      <c r="B2712" s="203" t="s">
        <v>6689</v>
      </c>
      <c r="C2712" s="203" t="s">
        <v>0</v>
      </c>
      <c r="D2712" s="203" t="s">
        <v>2870</v>
      </c>
      <c r="E2712" s="205" t="str">
        <f t="shared" si="42"/>
        <v>ＴＳ－カラー表示機－出力非</v>
      </c>
    </row>
    <row r="2713" spans="1:5" ht="12.75" customHeight="1" x14ac:dyDescent="0.15">
      <c r="A2713" s="203" t="s">
        <v>6690</v>
      </c>
      <c r="B2713" s="203" t="s">
        <v>6691</v>
      </c>
      <c r="C2713" s="203" t="s">
        <v>0</v>
      </c>
      <c r="D2713" s="203" t="s">
        <v>2870</v>
      </c>
      <c r="E2713" s="205" t="str">
        <f t="shared" si="42"/>
        <v>ＴＳ－パネル２５０ｗ</v>
      </c>
    </row>
    <row r="2714" spans="1:5" ht="12.75" customHeight="1" x14ac:dyDescent="0.15">
      <c r="A2714" s="203" t="s">
        <v>6692</v>
      </c>
      <c r="B2714" s="203" t="s">
        <v>6693</v>
      </c>
      <c r="C2714" s="203" t="s">
        <v>0</v>
      </c>
      <c r="D2714" s="203" t="s">
        <v>2870</v>
      </c>
      <c r="E2714" s="205" t="str">
        <f t="shared" si="42"/>
        <v>ＴＳ－パネル２５３ｗ</v>
      </c>
    </row>
    <row r="2715" spans="1:5" ht="12.75" customHeight="1" x14ac:dyDescent="0.15">
      <c r="A2715" s="203" t="s">
        <v>6694</v>
      </c>
      <c r="B2715" s="203" t="s">
        <v>6695</v>
      </c>
      <c r="C2715" s="203" t="s">
        <v>0</v>
      </c>
      <c r="D2715" s="203" t="s">
        <v>2870</v>
      </c>
      <c r="E2715" s="205" t="str">
        <f t="shared" si="42"/>
        <v>ＴＳ－パワコン３．０ｋｗ</v>
      </c>
    </row>
    <row r="2716" spans="1:5" ht="12.75" customHeight="1" x14ac:dyDescent="0.15">
      <c r="A2716" s="203" t="s">
        <v>6696</v>
      </c>
      <c r="B2716" s="203" t="s">
        <v>6697</v>
      </c>
      <c r="C2716" s="203" t="s">
        <v>0</v>
      </c>
      <c r="D2716" s="203" t="s">
        <v>2870</v>
      </c>
      <c r="E2716" s="205" t="str">
        <f t="shared" si="42"/>
        <v>ＴＳ－パワコン４．０ｋｗ</v>
      </c>
    </row>
    <row r="2717" spans="1:5" ht="12.75" customHeight="1" x14ac:dyDescent="0.15">
      <c r="A2717" s="203" t="s">
        <v>6698</v>
      </c>
      <c r="B2717" s="203" t="s">
        <v>6699</v>
      </c>
      <c r="C2717" s="203" t="s">
        <v>0</v>
      </c>
      <c r="D2717" s="203" t="s">
        <v>2870</v>
      </c>
      <c r="E2717" s="205" t="str">
        <f t="shared" si="42"/>
        <v>ＴＳ－パワコン５．５ｋｗ</v>
      </c>
    </row>
    <row r="2718" spans="1:5" ht="12.75" customHeight="1" x14ac:dyDescent="0.15">
      <c r="A2718" s="203" t="s">
        <v>6700</v>
      </c>
      <c r="B2718" s="203" t="s">
        <v>6701</v>
      </c>
      <c r="C2718" s="203" t="s">
        <v>0</v>
      </c>
      <c r="D2718" s="203" t="s">
        <v>751</v>
      </c>
      <c r="E2718" s="205" t="str">
        <f t="shared" si="42"/>
        <v>ＴＳ－横レール　</v>
      </c>
    </row>
    <row r="2719" spans="1:5" ht="12.75" customHeight="1" x14ac:dyDescent="0.15">
      <c r="A2719" s="203" t="s">
        <v>6702</v>
      </c>
      <c r="B2719" s="203" t="s">
        <v>6703</v>
      </c>
      <c r="C2719" s="203" t="s">
        <v>0</v>
      </c>
      <c r="D2719" s="203" t="s">
        <v>751</v>
      </c>
      <c r="E2719" s="205" t="str">
        <f t="shared" si="42"/>
        <v>ＴＳ－横目地プレート　</v>
      </c>
    </row>
    <row r="2720" spans="1:5" ht="12.75" customHeight="1" x14ac:dyDescent="0.15">
      <c r="A2720" s="203" t="s">
        <v>6704</v>
      </c>
      <c r="B2720" s="203" t="s">
        <v>6705</v>
      </c>
      <c r="C2720" s="203" t="s">
        <v>0</v>
      </c>
      <c r="D2720" s="203" t="s">
        <v>751</v>
      </c>
      <c r="E2720" s="205" t="str">
        <f t="shared" si="42"/>
        <v>ＴＳ－横目地プレートＮ</v>
      </c>
    </row>
    <row r="2721" spans="1:5" ht="12.75" customHeight="1" x14ac:dyDescent="0.15">
      <c r="A2721" s="203" t="s">
        <v>6706</v>
      </c>
      <c r="B2721" s="203" t="s">
        <v>6707</v>
      </c>
      <c r="C2721" s="203" t="s">
        <v>0</v>
      </c>
      <c r="D2721" s="203" t="s">
        <v>751</v>
      </c>
      <c r="E2721" s="205" t="str">
        <f t="shared" si="42"/>
        <v>ＴＳ－横目地プレートハーフサイズ</v>
      </c>
    </row>
    <row r="2722" spans="1:5" ht="12.75" customHeight="1" x14ac:dyDescent="0.15">
      <c r="A2722" s="203" t="s">
        <v>6708</v>
      </c>
      <c r="B2722" s="203" t="s">
        <v>6709</v>
      </c>
      <c r="C2722" s="203" t="s">
        <v>0</v>
      </c>
      <c r="D2722" s="203" t="s">
        <v>751</v>
      </c>
      <c r="E2722" s="205" t="str">
        <f t="shared" si="42"/>
        <v>ＴＳ－縦目地プレート　</v>
      </c>
    </row>
    <row r="2723" spans="1:5" ht="12.75" customHeight="1" x14ac:dyDescent="0.15">
      <c r="A2723" s="203" t="s">
        <v>6710</v>
      </c>
      <c r="B2723" s="203" t="s">
        <v>6711</v>
      </c>
      <c r="C2723" s="203" t="s">
        <v>0</v>
      </c>
      <c r="D2723" s="203" t="s">
        <v>2870</v>
      </c>
      <c r="E2723" s="205" t="str">
        <f t="shared" si="42"/>
        <v>ＴＳ－昇圧ユニット　</v>
      </c>
    </row>
    <row r="2724" spans="1:5" ht="12.75" customHeight="1" x14ac:dyDescent="0.15">
      <c r="A2724" s="203" t="s">
        <v>6712</v>
      </c>
      <c r="B2724" s="203" t="s">
        <v>6713</v>
      </c>
      <c r="C2724" s="203" t="s">
        <v>0</v>
      </c>
      <c r="D2724" s="203" t="s">
        <v>2870</v>
      </c>
      <c r="E2724" s="205" t="str">
        <f t="shared" si="42"/>
        <v>ＴＳ－接続箱４回路</v>
      </c>
    </row>
    <row r="2725" spans="1:5" ht="12.75" customHeight="1" x14ac:dyDescent="0.15">
      <c r="A2725" s="203" t="s">
        <v>6714</v>
      </c>
      <c r="B2725" s="203" t="s">
        <v>6715</v>
      </c>
      <c r="C2725" s="203" t="s">
        <v>0</v>
      </c>
      <c r="D2725" s="203" t="s">
        <v>2870</v>
      </c>
      <c r="E2725" s="205" t="str">
        <f t="shared" si="42"/>
        <v>ＴＳ－接続箱６回路</v>
      </c>
    </row>
    <row r="2726" spans="1:5" ht="12.75" customHeight="1" x14ac:dyDescent="0.15">
      <c r="A2726" s="203" t="s">
        <v>6716</v>
      </c>
      <c r="B2726" s="203" t="s">
        <v>6717</v>
      </c>
      <c r="C2726" s="203" t="s">
        <v>0</v>
      </c>
      <c r="D2726" s="203" t="s">
        <v>2870</v>
      </c>
      <c r="E2726" s="205" t="str">
        <f t="shared" si="42"/>
        <v>ＴＳ－接続箱－昇圧２－２</v>
      </c>
    </row>
    <row r="2727" spans="1:5" ht="12.75" customHeight="1" x14ac:dyDescent="0.15">
      <c r="A2727" s="203" t="s">
        <v>6718</v>
      </c>
      <c r="B2727" s="203" t="s">
        <v>6719</v>
      </c>
      <c r="C2727" s="203" t="s">
        <v>0</v>
      </c>
      <c r="D2727" s="203" t="s">
        <v>2870</v>
      </c>
      <c r="E2727" s="205" t="str">
        <f t="shared" si="42"/>
        <v>ＴＳ－接続箱－昇圧３－１</v>
      </c>
    </row>
    <row r="2728" spans="1:5" ht="12.75" customHeight="1" x14ac:dyDescent="0.15">
      <c r="A2728" s="203" t="s">
        <v>6720</v>
      </c>
      <c r="B2728" s="203" t="s">
        <v>6721</v>
      </c>
      <c r="C2728" s="203" t="s">
        <v>0</v>
      </c>
      <c r="D2728" s="203" t="s">
        <v>751</v>
      </c>
      <c r="E2728" s="205" t="str">
        <f t="shared" si="42"/>
        <v>ＴＳ－千鳥用目地プレート</v>
      </c>
    </row>
    <row r="2729" spans="1:5" ht="12.75" customHeight="1" x14ac:dyDescent="0.15">
      <c r="A2729" s="203" t="s">
        <v>6722</v>
      </c>
      <c r="B2729" s="203" t="s">
        <v>6723</v>
      </c>
      <c r="C2729" s="203" t="s">
        <v>0</v>
      </c>
      <c r="D2729" s="203" t="s">
        <v>640</v>
      </c>
      <c r="E2729" s="205" t="str">
        <f t="shared" si="42"/>
        <v>ＴＳ－通信ケーブル１５ｍ</v>
      </c>
    </row>
    <row r="2730" spans="1:5" ht="12.75" customHeight="1" x14ac:dyDescent="0.15">
      <c r="A2730" s="203" t="s">
        <v>6724</v>
      </c>
      <c r="B2730" s="203" t="s">
        <v>6725</v>
      </c>
      <c r="C2730" s="203" t="s">
        <v>0</v>
      </c>
      <c r="D2730" s="203" t="s">
        <v>640</v>
      </c>
      <c r="E2730" s="205" t="str">
        <f t="shared" si="42"/>
        <v>ＴＳ－通信ケーブル３０ｍ</v>
      </c>
    </row>
    <row r="2731" spans="1:5" ht="12.75" customHeight="1" x14ac:dyDescent="0.15">
      <c r="A2731" s="203" t="s">
        <v>6726</v>
      </c>
      <c r="B2731" s="203" t="s">
        <v>6727</v>
      </c>
      <c r="C2731" s="203" t="s">
        <v>0</v>
      </c>
      <c r="D2731" s="203" t="s">
        <v>640</v>
      </c>
      <c r="E2731" s="205" t="str">
        <f t="shared" si="42"/>
        <v>ＴＳ－通信ケーブル３ｍ</v>
      </c>
    </row>
    <row r="2732" spans="1:5" ht="12.75" customHeight="1" x14ac:dyDescent="0.15">
      <c r="A2732" s="203" t="s">
        <v>6728</v>
      </c>
      <c r="B2732" s="203" t="s">
        <v>6729</v>
      </c>
      <c r="C2732" s="203" t="s">
        <v>0</v>
      </c>
      <c r="D2732" s="203" t="s">
        <v>640</v>
      </c>
      <c r="E2732" s="205" t="str">
        <f t="shared" si="42"/>
        <v>ＴＳ－通信ケーブル５０ｍ</v>
      </c>
    </row>
    <row r="2733" spans="1:5" ht="12.75" customHeight="1" x14ac:dyDescent="0.15">
      <c r="A2733" s="203" t="s">
        <v>6730</v>
      </c>
      <c r="B2733" s="203" t="s">
        <v>6731</v>
      </c>
      <c r="C2733" s="203" t="s">
        <v>0</v>
      </c>
      <c r="D2733" s="203" t="s">
        <v>640</v>
      </c>
      <c r="E2733" s="205" t="str">
        <f t="shared" si="42"/>
        <v>ＴＳ－通信ケーブル５ｍ</v>
      </c>
    </row>
    <row r="2734" spans="1:5" ht="12.75" customHeight="1" x14ac:dyDescent="0.15">
      <c r="A2734" s="203" t="s">
        <v>6732</v>
      </c>
      <c r="B2734" s="203" t="s">
        <v>6733</v>
      </c>
      <c r="C2734" s="203" t="s">
        <v>0</v>
      </c>
      <c r="D2734" s="203" t="s">
        <v>751</v>
      </c>
      <c r="E2734" s="205" t="str">
        <f t="shared" si="42"/>
        <v>ＴＳ－入隅用ガイドレール</v>
      </c>
    </row>
    <row r="2735" spans="1:5" ht="12.75" customHeight="1" x14ac:dyDescent="0.15">
      <c r="A2735" s="206" t="s">
        <v>6734</v>
      </c>
      <c r="B2735" s="206" t="s">
        <v>6735</v>
      </c>
      <c r="C2735" s="206" t="s">
        <v>6736</v>
      </c>
      <c r="D2735" s="206" t="s">
        <v>736</v>
      </c>
      <c r="E2735" s="205" t="str">
        <f t="shared" si="42"/>
        <v>ＴＵ８－４０－５０　</v>
      </c>
    </row>
    <row r="2736" spans="1:5" ht="12.75" customHeight="1" x14ac:dyDescent="0.15">
      <c r="A2736" s="206" t="s">
        <v>6737</v>
      </c>
      <c r="B2736" s="206" t="s">
        <v>6738</v>
      </c>
      <c r="C2736" s="206" t="s">
        <v>6736</v>
      </c>
      <c r="D2736" s="206" t="s">
        <v>736</v>
      </c>
      <c r="E2736" s="205" t="str">
        <f t="shared" si="42"/>
        <v>ＴＵ８－４０－７０　</v>
      </c>
    </row>
    <row r="2737" spans="1:5" ht="12.75" customHeight="1" x14ac:dyDescent="0.15">
      <c r="A2737" s="206" t="s">
        <v>6739</v>
      </c>
      <c r="B2737" s="206" t="s">
        <v>6740</v>
      </c>
      <c r="C2737" s="206" t="s">
        <v>1991</v>
      </c>
      <c r="D2737" s="206" t="s">
        <v>637</v>
      </c>
      <c r="E2737" s="205" t="str">
        <f t="shared" si="42"/>
        <v>ＵＡＬ－１</v>
      </c>
    </row>
    <row r="2738" spans="1:5" ht="12.75" customHeight="1" x14ac:dyDescent="0.15">
      <c r="A2738" s="206" t="s">
        <v>6741</v>
      </c>
      <c r="B2738" s="206" t="s">
        <v>6742</v>
      </c>
      <c r="C2738" s="206" t="s">
        <v>1991</v>
      </c>
      <c r="D2738" s="206" t="s">
        <v>637</v>
      </c>
      <c r="E2738" s="205" t="str">
        <f t="shared" si="42"/>
        <v>ＵＡＬ－２</v>
      </c>
    </row>
    <row r="2739" spans="1:5" ht="12.75" customHeight="1" x14ac:dyDescent="0.15">
      <c r="A2739" s="203" t="s">
        <v>6743</v>
      </c>
      <c r="B2739" s="203" t="s">
        <v>6744</v>
      </c>
      <c r="C2739" s="203" t="s">
        <v>1998</v>
      </c>
      <c r="D2739" s="203" t="s">
        <v>637</v>
      </c>
      <c r="E2739" s="205" t="str">
        <f t="shared" si="42"/>
        <v>ＵＡＬ－４</v>
      </c>
    </row>
    <row r="2740" spans="1:5" ht="12.75" customHeight="1" x14ac:dyDescent="0.15">
      <c r="A2740" s="206" t="s">
        <v>6745</v>
      </c>
      <c r="B2740" s="206" t="s">
        <v>6746</v>
      </c>
      <c r="C2740" s="206" t="s">
        <v>1998</v>
      </c>
      <c r="D2740" s="206" t="s">
        <v>637</v>
      </c>
      <c r="E2740" s="205" t="str">
        <f t="shared" si="42"/>
        <v>ＵＡＬ－４Ａ</v>
      </c>
    </row>
    <row r="2741" spans="1:5" ht="12.75" customHeight="1" x14ac:dyDescent="0.15">
      <c r="A2741" s="206" t="s">
        <v>6747</v>
      </c>
      <c r="B2741" s="206" t="s">
        <v>6748</v>
      </c>
      <c r="C2741" s="206" t="s">
        <v>1991</v>
      </c>
      <c r="D2741" s="206" t="s">
        <v>637</v>
      </c>
      <c r="E2741" s="205" t="str">
        <f t="shared" si="42"/>
        <v>ＵＡＬ－６</v>
      </c>
    </row>
    <row r="2742" spans="1:5" ht="12.75" customHeight="1" x14ac:dyDescent="0.15">
      <c r="A2742" s="206" t="s">
        <v>6749</v>
      </c>
      <c r="B2742" s="206" t="s">
        <v>6750</v>
      </c>
      <c r="C2742" s="206" t="s">
        <v>6751</v>
      </c>
      <c r="D2742" s="206" t="s">
        <v>680</v>
      </c>
      <c r="E2742" s="205" t="str">
        <f t="shared" si="42"/>
        <v>ＵＡベースＥ　</v>
      </c>
    </row>
    <row r="2743" spans="1:5" ht="12.75" customHeight="1" x14ac:dyDescent="0.15">
      <c r="A2743" s="206" t="s">
        <v>6752</v>
      </c>
      <c r="B2743" s="206" t="s">
        <v>6753</v>
      </c>
      <c r="C2743" s="206" t="s">
        <v>6754</v>
      </c>
      <c r="D2743" s="206" t="s">
        <v>680</v>
      </c>
      <c r="E2743" s="205" t="str">
        <f t="shared" si="42"/>
        <v>ＵＡ補修材　グレー　</v>
      </c>
    </row>
    <row r="2744" spans="1:5" ht="12.75" customHeight="1" x14ac:dyDescent="0.15">
      <c r="A2744" s="206" t="s">
        <v>6755</v>
      </c>
      <c r="B2744" s="206" t="s">
        <v>6756</v>
      </c>
      <c r="C2744" s="206" t="s">
        <v>6754</v>
      </c>
      <c r="D2744" s="206" t="s">
        <v>680</v>
      </c>
      <c r="E2744" s="205" t="str">
        <f t="shared" si="42"/>
        <v>ＵＡ補修材　ブルー　</v>
      </c>
    </row>
    <row r="2745" spans="1:5" ht="12.75" customHeight="1" x14ac:dyDescent="0.15">
      <c r="A2745" s="206" t="s">
        <v>6757</v>
      </c>
      <c r="B2745" s="206" t="s">
        <v>6758</v>
      </c>
      <c r="C2745" s="206" t="s">
        <v>6759</v>
      </c>
      <c r="D2745" s="206" t="s">
        <v>637</v>
      </c>
      <c r="E2745" s="205" t="str">
        <f t="shared" si="42"/>
        <v>ＵＤＫ－１１　</v>
      </c>
    </row>
    <row r="2746" spans="1:5" ht="12.75" customHeight="1" x14ac:dyDescent="0.15">
      <c r="A2746" s="206" t="s">
        <v>6760</v>
      </c>
      <c r="B2746" s="206" t="s">
        <v>6761</v>
      </c>
      <c r="C2746" s="206" t="s">
        <v>6762</v>
      </c>
      <c r="D2746" s="206" t="s">
        <v>640</v>
      </c>
      <c r="E2746" s="205" t="str">
        <f t="shared" si="42"/>
        <v>ＵＧシート　</v>
      </c>
    </row>
    <row r="2747" spans="1:5" ht="12.75" customHeight="1" x14ac:dyDescent="0.15">
      <c r="A2747" s="203" t="s">
        <v>6763</v>
      </c>
      <c r="B2747" s="203" t="s">
        <v>6764</v>
      </c>
      <c r="C2747" s="203" t="s">
        <v>6765</v>
      </c>
      <c r="D2747" s="203" t="s">
        <v>637</v>
      </c>
      <c r="E2747" s="205" t="str">
        <f t="shared" si="42"/>
        <v>ＵＬ－１</v>
      </c>
    </row>
    <row r="2748" spans="1:5" ht="12.75" customHeight="1" x14ac:dyDescent="0.15">
      <c r="A2748" s="203" t="s">
        <v>6766</v>
      </c>
      <c r="B2748" s="203" t="s">
        <v>6767</v>
      </c>
      <c r="C2748" s="203" t="s">
        <v>6765</v>
      </c>
      <c r="D2748" s="203" t="s">
        <v>637</v>
      </c>
      <c r="E2748" s="205" t="str">
        <f t="shared" si="42"/>
        <v>ＵＬ－２</v>
      </c>
    </row>
    <row r="2749" spans="1:5" ht="12.75" customHeight="1" x14ac:dyDescent="0.15">
      <c r="A2749" s="203" t="s">
        <v>6768</v>
      </c>
      <c r="B2749" s="203" t="s">
        <v>6769</v>
      </c>
      <c r="C2749" s="203" t="s">
        <v>6765</v>
      </c>
      <c r="D2749" s="203" t="s">
        <v>637</v>
      </c>
      <c r="E2749" s="205" t="str">
        <f t="shared" si="42"/>
        <v>ＵＬ－３</v>
      </c>
    </row>
    <row r="2750" spans="1:5" ht="12.75" customHeight="1" x14ac:dyDescent="0.15">
      <c r="A2750" s="203" t="s">
        <v>6770</v>
      </c>
      <c r="B2750" s="203" t="s">
        <v>6771</v>
      </c>
      <c r="C2750" s="203" t="s">
        <v>6765</v>
      </c>
      <c r="D2750" s="203" t="s">
        <v>637</v>
      </c>
      <c r="E2750" s="205" t="str">
        <f t="shared" si="42"/>
        <v>ＵＬ－４</v>
      </c>
    </row>
    <row r="2751" spans="1:5" ht="12.75" customHeight="1" x14ac:dyDescent="0.15">
      <c r="A2751" s="203" t="s">
        <v>6772</v>
      </c>
      <c r="B2751" s="203" t="s">
        <v>6773</v>
      </c>
      <c r="C2751" s="203" t="s">
        <v>6765</v>
      </c>
      <c r="D2751" s="203" t="s">
        <v>637</v>
      </c>
      <c r="E2751" s="205" t="str">
        <f t="shared" si="42"/>
        <v>ＵＬ－５</v>
      </c>
    </row>
    <row r="2752" spans="1:5" ht="12.75" customHeight="1" x14ac:dyDescent="0.15">
      <c r="A2752" s="203" t="s">
        <v>6774</v>
      </c>
      <c r="B2752" s="203" t="s">
        <v>6775</v>
      </c>
      <c r="C2752" s="203" t="s">
        <v>6765</v>
      </c>
      <c r="D2752" s="203" t="s">
        <v>637</v>
      </c>
      <c r="E2752" s="205" t="str">
        <f t="shared" si="42"/>
        <v>ＵＬ－６</v>
      </c>
    </row>
    <row r="2753" spans="1:5" ht="12.75" customHeight="1" x14ac:dyDescent="0.15">
      <c r="A2753" s="203" t="s">
        <v>6776</v>
      </c>
      <c r="B2753" s="203" t="s">
        <v>6777</v>
      </c>
      <c r="C2753" s="203" t="s">
        <v>6765</v>
      </c>
      <c r="D2753" s="203" t="s">
        <v>637</v>
      </c>
      <c r="E2753" s="205" t="str">
        <f t="shared" si="42"/>
        <v>ＵＬ－７</v>
      </c>
    </row>
    <row r="2754" spans="1:5" ht="12.75" customHeight="1" x14ac:dyDescent="0.15">
      <c r="A2754" s="206" t="s">
        <v>6778</v>
      </c>
      <c r="B2754" s="206" t="s">
        <v>6779</v>
      </c>
      <c r="C2754" s="206" t="s">
        <v>1642</v>
      </c>
      <c r="D2754" s="206" t="s">
        <v>637</v>
      </c>
      <c r="E2754" s="205" t="str">
        <f t="shared" si="42"/>
        <v>ＵＬディスク　</v>
      </c>
    </row>
    <row r="2755" spans="1:5" ht="12.75" customHeight="1" x14ac:dyDescent="0.15">
      <c r="A2755" s="206" t="s">
        <v>6780</v>
      </c>
      <c r="B2755" s="206" t="s">
        <v>6781</v>
      </c>
      <c r="C2755" s="206" t="s">
        <v>1991</v>
      </c>
      <c r="D2755" s="206" t="s">
        <v>637</v>
      </c>
      <c r="E2755" s="205" t="str">
        <f t="shared" ref="E2755:E2818" si="43">DBCS(B2755)</f>
        <v>ＵＰ－１</v>
      </c>
    </row>
    <row r="2756" spans="1:5" ht="12.75" customHeight="1" x14ac:dyDescent="0.15">
      <c r="A2756" s="206" t="s">
        <v>6782</v>
      </c>
      <c r="B2756" s="206" t="s">
        <v>6783</v>
      </c>
      <c r="C2756" s="206" t="s">
        <v>1991</v>
      </c>
      <c r="D2756" s="206" t="s">
        <v>637</v>
      </c>
      <c r="E2756" s="205" t="str">
        <f t="shared" si="43"/>
        <v>ＵＰ－２</v>
      </c>
    </row>
    <row r="2757" spans="1:5" ht="12.75" customHeight="1" x14ac:dyDescent="0.15">
      <c r="A2757" s="206" t="s">
        <v>6784</v>
      </c>
      <c r="B2757" s="206" t="s">
        <v>6785</v>
      </c>
      <c r="C2757" s="206" t="s">
        <v>1991</v>
      </c>
      <c r="D2757" s="206" t="s">
        <v>637</v>
      </c>
      <c r="E2757" s="205" t="str">
        <f t="shared" si="43"/>
        <v>ＵＰ－３</v>
      </c>
    </row>
    <row r="2758" spans="1:5" ht="12.75" customHeight="1" x14ac:dyDescent="0.15">
      <c r="A2758" s="206" t="s">
        <v>6786</v>
      </c>
      <c r="B2758" s="206" t="s">
        <v>6787</v>
      </c>
      <c r="C2758" s="206" t="s">
        <v>1998</v>
      </c>
      <c r="D2758" s="206" t="s">
        <v>637</v>
      </c>
      <c r="E2758" s="205" t="str">
        <f t="shared" si="43"/>
        <v>ＵＰ－４Ａ</v>
      </c>
    </row>
    <row r="2759" spans="1:5" ht="12.75" customHeight="1" x14ac:dyDescent="0.15">
      <c r="A2759" s="206" t="s">
        <v>6788</v>
      </c>
      <c r="B2759" s="206" t="s">
        <v>6789</v>
      </c>
      <c r="C2759" s="206" t="s">
        <v>6790</v>
      </c>
      <c r="D2759" s="206" t="s">
        <v>637</v>
      </c>
      <c r="E2759" s="205" t="str">
        <f t="shared" si="43"/>
        <v>ＵＰ－５</v>
      </c>
    </row>
    <row r="2760" spans="1:5" ht="12.75" customHeight="1" x14ac:dyDescent="0.15">
      <c r="A2760" s="206" t="s">
        <v>6791</v>
      </c>
      <c r="B2760" s="206" t="s">
        <v>6792</v>
      </c>
      <c r="C2760" s="206" t="s">
        <v>1991</v>
      </c>
      <c r="D2760" s="206" t="s">
        <v>637</v>
      </c>
      <c r="E2760" s="205" t="str">
        <f t="shared" si="43"/>
        <v>ＵＰ－６</v>
      </c>
    </row>
    <row r="2761" spans="1:5" ht="12.75" customHeight="1" x14ac:dyDescent="0.15">
      <c r="A2761" s="203" t="s">
        <v>6793</v>
      </c>
      <c r="B2761" s="203" t="s">
        <v>6794</v>
      </c>
      <c r="C2761" s="203" t="s">
        <v>6795</v>
      </c>
      <c r="D2761" s="203" t="s">
        <v>637</v>
      </c>
      <c r="E2761" s="205" t="str">
        <f t="shared" si="43"/>
        <v>ＵＰ－７</v>
      </c>
    </row>
    <row r="2762" spans="1:5" ht="12.75" customHeight="1" x14ac:dyDescent="0.15">
      <c r="A2762" s="206" t="s">
        <v>6796</v>
      </c>
      <c r="B2762" s="206" t="s">
        <v>6797</v>
      </c>
      <c r="C2762" s="206" t="s">
        <v>6798</v>
      </c>
      <c r="D2762" s="206" t="s">
        <v>637</v>
      </c>
      <c r="E2762" s="205" t="str">
        <f t="shared" si="43"/>
        <v>ＵＰ－８</v>
      </c>
    </row>
    <row r="2763" spans="1:5" ht="12.75" customHeight="1" x14ac:dyDescent="0.15">
      <c r="A2763" s="206" t="s">
        <v>6799</v>
      </c>
      <c r="B2763" s="206" t="s">
        <v>6800</v>
      </c>
      <c r="C2763" s="206" t="s">
        <v>2018</v>
      </c>
      <c r="D2763" s="206" t="s">
        <v>637</v>
      </c>
      <c r="E2763" s="205" t="str">
        <f t="shared" si="43"/>
        <v>ＵＰアンカー　８－１００</v>
      </c>
    </row>
    <row r="2764" spans="1:5" ht="12.75" customHeight="1" x14ac:dyDescent="0.15">
      <c r="A2764" s="206" t="s">
        <v>6801</v>
      </c>
      <c r="B2764" s="206" t="s">
        <v>6802</v>
      </c>
      <c r="C2764" s="206" t="s">
        <v>2018</v>
      </c>
      <c r="D2764" s="206" t="s">
        <v>637</v>
      </c>
      <c r="E2764" s="205" t="str">
        <f t="shared" si="43"/>
        <v>ＵＰアンカー　８－１２０</v>
      </c>
    </row>
    <row r="2765" spans="1:5" ht="12.75" customHeight="1" x14ac:dyDescent="0.15">
      <c r="A2765" s="206" t="s">
        <v>6803</v>
      </c>
      <c r="B2765" s="206" t="s">
        <v>6804</v>
      </c>
      <c r="C2765" s="206" t="s">
        <v>2018</v>
      </c>
      <c r="D2765" s="206" t="s">
        <v>637</v>
      </c>
      <c r="E2765" s="205" t="str">
        <f t="shared" si="43"/>
        <v>ＵＰアンカー　８－６０</v>
      </c>
    </row>
    <row r="2766" spans="1:5" ht="12.75" customHeight="1" x14ac:dyDescent="0.15">
      <c r="A2766" s="206" t="s">
        <v>6805</v>
      </c>
      <c r="B2766" s="206" t="s">
        <v>6806</v>
      </c>
      <c r="C2766" s="206" t="s">
        <v>2018</v>
      </c>
      <c r="D2766" s="206" t="s">
        <v>637</v>
      </c>
      <c r="E2766" s="205" t="str">
        <f t="shared" si="43"/>
        <v>ＵＰアンカー　８－８０</v>
      </c>
    </row>
    <row r="2767" spans="1:5" ht="12.75" customHeight="1" x14ac:dyDescent="0.15">
      <c r="A2767" s="206" t="s">
        <v>6807</v>
      </c>
      <c r="B2767" s="206" t="s">
        <v>6808</v>
      </c>
      <c r="C2767" s="206" t="s">
        <v>6809</v>
      </c>
      <c r="D2767" s="206" t="s">
        <v>637</v>
      </c>
      <c r="E2767" s="205" t="str">
        <f t="shared" si="43"/>
        <v>ＵＰアンカー１０－２００</v>
      </c>
    </row>
    <row r="2768" spans="1:5" ht="12.75" customHeight="1" x14ac:dyDescent="0.15">
      <c r="A2768" s="206" t="s">
        <v>6810</v>
      </c>
      <c r="B2768" s="206" t="s">
        <v>6811</v>
      </c>
      <c r="C2768" s="206" t="s">
        <v>2018</v>
      </c>
      <c r="D2768" s="206" t="s">
        <v>637</v>
      </c>
      <c r="E2768" s="205" t="str">
        <f t="shared" si="43"/>
        <v>ＵＰアンカー３５</v>
      </c>
    </row>
    <row r="2769" spans="1:5" ht="12.75" customHeight="1" x14ac:dyDescent="0.15">
      <c r="A2769" s="206" t="s">
        <v>6812</v>
      </c>
      <c r="B2769" s="206" t="s">
        <v>6813</v>
      </c>
      <c r="C2769" s="206" t="s">
        <v>2018</v>
      </c>
      <c r="D2769" s="206" t="s">
        <v>637</v>
      </c>
      <c r="E2769" s="205" t="str">
        <f t="shared" si="43"/>
        <v>ＵＰアンカー５０</v>
      </c>
    </row>
    <row r="2770" spans="1:5" ht="12.75" customHeight="1" x14ac:dyDescent="0.15">
      <c r="A2770" s="206" t="s">
        <v>6814</v>
      </c>
      <c r="B2770" s="206" t="s">
        <v>6815</v>
      </c>
      <c r="C2770" s="206" t="s">
        <v>2018</v>
      </c>
      <c r="D2770" s="206" t="s">
        <v>637</v>
      </c>
      <c r="E2770" s="205" t="str">
        <f t="shared" si="43"/>
        <v>ＵＰアンカー６０　</v>
      </c>
    </row>
    <row r="2771" spans="1:5" ht="12.75" customHeight="1" x14ac:dyDescent="0.15">
      <c r="A2771" s="206" t="s">
        <v>6816</v>
      </c>
      <c r="B2771" s="206" t="s">
        <v>6817</v>
      </c>
      <c r="C2771" s="206" t="s">
        <v>1008</v>
      </c>
      <c r="D2771" s="206" t="s">
        <v>637</v>
      </c>
      <c r="E2771" s="205" t="str">
        <f t="shared" si="43"/>
        <v>ＵＰアンカー７５　</v>
      </c>
    </row>
    <row r="2772" spans="1:5" ht="12.75" customHeight="1" x14ac:dyDescent="0.15">
      <c r="A2772" s="203" t="s">
        <v>6818</v>
      </c>
      <c r="B2772" s="203" t="s">
        <v>6819</v>
      </c>
      <c r="C2772" s="203" t="s">
        <v>6820</v>
      </c>
      <c r="D2772" s="203" t="s">
        <v>637</v>
      </c>
      <c r="E2772" s="205" t="str">
        <f t="shared" si="43"/>
        <v>ＵＰアンカー８－１００</v>
      </c>
    </row>
    <row r="2773" spans="1:5" ht="12.75" customHeight="1" x14ac:dyDescent="0.15">
      <c r="A2773" s="203" t="s">
        <v>6821</v>
      </c>
      <c r="B2773" s="203" t="s">
        <v>6822</v>
      </c>
      <c r="C2773" s="203" t="s">
        <v>6820</v>
      </c>
      <c r="D2773" s="203" t="s">
        <v>637</v>
      </c>
      <c r="E2773" s="205" t="str">
        <f t="shared" si="43"/>
        <v>ＵＰアンカー８－１２０</v>
      </c>
    </row>
    <row r="2774" spans="1:5" ht="12.75" customHeight="1" x14ac:dyDescent="0.15">
      <c r="A2774" s="203" t="s">
        <v>6823</v>
      </c>
      <c r="B2774" s="203" t="s">
        <v>6824</v>
      </c>
      <c r="C2774" s="203" t="s">
        <v>6820</v>
      </c>
      <c r="D2774" s="203" t="s">
        <v>637</v>
      </c>
      <c r="E2774" s="205" t="str">
        <f t="shared" si="43"/>
        <v>ＵＰアンカー８－１５０</v>
      </c>
    </row>
    <row r="2775" spans="1:5" ht="12.75" customHeight="1" x14ac:dyDescent="0.15">
      <c r="A2775" s="203" t="s">
        <v>6825</v>
      </c>
      <c r="B2775" s="203" t="s">
        <v>6826</v>
      </c>
      <c r="C2775" s="203" t="s">
        <v>6820</v>
      </c>
      <c r="D2775" s="203" t="s">
        <v>637</v>
      </c>
      <c r="E2775" s="205" t="str">
        <f t="shared" si="43"/>
        <v>ＵＰアンカー８－１７０</v>
      </c>
    </row>
    <row r="2776" spans="1:5" ht="12.75" customHeight="1" x14ac:dyDescent="0.15">
      <c r="A2776" s="203" t="s">
        <v>6827</v>
      </c>
      <c r="B2776" s="203" t="s">
        <v>6828</v>
      </c>
      <c r="C2776" s="203" t="s">
        <v>6820</v>
      </c>
      <c r="D2776" s="203" t="s">
        <v>637</v>
      </c>
      <c r="E2776" s="205" t="str">
        <f t="shared" si="43"/>
        <v>ＵＰアンカー８－６０</v>
      </c>
    </row>
    <row r="2777" spans="1:5" ht="12.75" customHeight="1" x14ac:dyDescent="0.15">
      <c r="A2777" s="203" t="s">
        <v>6829</v>
      </c>
      <c r="B2777" s="203" t="s">
        <v>6830</v>
      </c>
      <c r="C2777" s="203" t="s">
        <v>6820</v>
      </c>
      <c r="D2777" s="203" t="s">
        <v>637</v>
      </c>
      <c r="E2777" s="205" t="str">
        <f t="shared" si="43"/>
        <v>ＵＰアンカー８－８０</v>
      </c>
    </row>
    <row r="2778" spans="1:5" ht="12.75" customHeight="1" x14ac:dyDescent="0.15">
      <c r="A2778" s="203" t="s">
        <v>6831</v>
      </c>
      <c r="B2778" s="203" t="s">
        <v>6832</v>
      </c>
      <c r="C2778" s="203" t="s">
        <v>0</v>
      </c>
      <c r="D2778" s="203" t="s">
        <v>687</v>
      </c>
      <c r="E2778" s="205" t="str">
        <f t="shared" si="43"/>
        <v>ＵＰエッジ　Ｖ－１２　ジョイント板</v>
      </c>
    </row>
    <row r="2779" spans="1:5" ht="12.75" customHeight="1" x14ac:dyDescent="0.15">
      <c r="A2779" s="203" t="s">
        <v>6833</v>
      </c>
      <c r="B2779" s="203" t="s">
        <v>6834</v>
      </c>
      <c r="C2779" s="203" t="s">
        <v>5095</v>
      </c>
      <c r="D2779" s="203" t="s">
        <v>766</v>
      </c>
      <c r="E2779" s="205" t="str">
        <f t="shared" si="43"/>
        <v>ＵＰエッジ　Ｖ－１２　出隅</v>
      </c>
    </row>
    <row r="2780" spans="1:5" ht="12.75" customHeight="1" x14ac:dyDescent="0.15">
      <c r="A2780" s="203" t="s">
        <v>6835</v>
      </c>
      <c r="B2780" s="203" t="s">
        <v>6836</v>
      </c>
      <c r="C2780" s="203" t="s">
        <v>5088</v>
      </c>
      <c r="D2780" s="203" t="s">
        <v>751</v>
      </c>
      <c r="E2780" s="205" t="str">
        <f t="shared" si="43"/>
        <v>ＵＰエッジ　Ｖ－１２　本体</v>
      </c>
    </row>
    <row r="2781" spans="1:5" ht="12.75" customHeight="1" x14ac:dyDescent="0.15">
      <c r="A2781" s="203" t="s">
        <v>6837</v>
      </c>
      <c r="B2781" s="203" t="s">
        <v>6838</v>
      </c>
      <c r="C2781" s="203" t="s">
        <v>0</v>
      </c>
      <c r="D2781" s="203" t="s">
        <v>687</v>
      </c>
      <c r="E2781" s="205" t="str">
        <f t="shared" si="43"/>
        <v>ＵＰエッジ　Ｖ－４３　ジョイント板</v>
      </c>
    </row>
    <row r="2782" spans="1:5" ht="12.75" customHeight="1" x14ac:dyDescent="0.15">
      <c r="A2782" s="203" t="s">
        <v>6839</v>
      </c>
      <c r="B2782" s="203" t="s">
        <v>6840</v>
      </c>
      <c r="C2782" s="203" t="s">
        <v>5095</v>
      </c>
      <c r="D2782" s="203" t="s">
        <v>766</v>
      </c>
      <c r="E2782" s="205" t="str">
        <f t="shared" si="43"/>
        <v>ＵＰエッジ　Ｖ－４３　出隅</v>
      </c>
    </row>
    <row r="2783" spans="1:5" ht="12.75" customHeight="1" x14ac:dyDescent="0.15">
      <c r="A2783" s="203" t="s">
        <v>6841</v>
      </c>
      <c r="B2783" s="203" t="s">
        <v>6842</v>
      </c>
      <c r="C2783" s="203" t="s">
        <v>5088</v>
      </c>
      <c r="D2783" s="203" t="s">
        <v>751</v>
      </c>
      <c r="E2783" s="205" t="str">
        <f t="shared" si="43"/>
        <v>ＵＰエッジ　Ｖ－４３　本体</v>
      </c>
    </row>
    <row r="2784" spans="1:5" ht="12.75" customHeight="1" x14ac:dyDescent="0.15">
      <c r="A2784" s="206" t="s">
        <v>6843</v>
      </c>
      <c r="B2784" s="206" t="s">
        <v>6844</v>
      </c>
      <c r="C2784" s="206" t="s">
        <v>6845</v>
      </c>
      <c r="D2784" s="206" t="s">
        <v>637</v>
      </c>
      <c r="E2784" s="205" t="str">
        <f t="shared" si="43"/>
        <v>ＵＰスクエア５００</v>
      </c>
    </row>
    <row r="2785" spans="1:5" ht="12.75" customHeight="1" x14ac:dyDescent="0.15">
      <c r="A2785" s="206" t="s">
        <v>6846</v>
      </c>
      <c r="B2785" s="206" t="s">
        <v>6847</v>
      </c>
      <c r="C2785" s="206" t="s">
        <v>1642</v>
      </c>
      <c r="D2785" s="206" t="s">
        <v>637</v>
      </c>
      <c r="E2785" s="205" t="str">
        <f t="shared" si="43"/>
        <v>ＵＰディスク　</v>
      </c>
    </row>
    <row r="2786" spans="1:5" ht="12.75" customHeight="1" x14ac:dyDescent="0.15">
      <c r="A2786" s="203" t="s">
        <v>6848</v>
      </c>
      <c r="B2786" s="203" t="s">
        <v>6849</v>
      </c>
      <c r="C2786" s="203" t="s">
        <v>6850</v>
      </c>
      <c r="D2786" s="203" t="s">
        <v>751</v>
      </c>
      <c r="E2786" s="205" t="str">
        <f t="shared" si="43"/>
        <v>ＵＴ－１１　</v>
      </c>
    </row>
    <row r="2787" spans="1:5" ht="12.75" customHeight="1" x14ac:dyDescent="0.15">
      <c r="A2787" s="203" t="s">
        <v>6851</v>
      </c>
      <c r="B2787" s="203" t="s">
        <v>6852</v>
      </c>
      <c r="C2787" s="203" t="s">
        <v>6853</v>
      </c>
      <c r="D2787" s="203" t="s">
        <v>751</v>
      </c>
      <c r="E2787" s="205" t="str">
        <f t="shared" si="43"/>
        <v>ＵＴ－１２　</v>
      </c>
    </row>
    <row r="2788" spans="1:5" ht="12.75" customHeight="1" x14ac:dyDescent="0.15">
      <c r="A2788" s="203" t="s">
        <v>6854</v>
      </c>
      <c r="B2788" s="203" t="s">
        <v>6855</v>
      </c>
      <c r="C2788" s="203" t="s">
        <v>6856</v>
      </c>
      <c r="D2788" s="203" t="s">
        <v>751</v>
      </c>
      <c r="E2788" s="205" t="str">
        <f t="shared" si="43"/>
        <v>ＵＴ－１３　</v>
      </c>
    </row>
    <row r="2789" spans="1:5" ht="12.75" customHeight="1" x14ac:dyDescent="0.15">
      <c r="A2789" s="259" t="s">
        <v>6857</v>
      </c>
      <c r="B2789" s="259" t="s">
        <v>6858</v>
      </c>
      <c r="C2789" s="259" t="s">
        <v>6859</v>
      </c>
      <c r="D2789" s="259" t="s">
        <v>751</v>
      </c>
      <c r="E2789" s="205" t="str">
        <f t="shared" si="43"/>
        <v>ＵＴ－２１　</v>
      </c>
    </row>
    <row r="2790" spans="1:5" ht="12.75" customHeight="1" x14ac:dyDescent="0.15">
      <c r="A2790" s="259" t="s">
        <v>6860</v>
      </c>
      <c r="B2790" s="259" t="s">
        <v>6861</v>
      </c>
      <c r="C2790" s="259" t="s">
        <v>6862</v>
      </c>
      <c r="D2790" s="259" t="s">
        <v>751</v>
      </c>
      <c r="E2790" s="205" t="str">
        <f t="shared" si="43"/>
        <v>ＵＴ－３１　</v>
      </c>
    </row>
    <row r="2791" spans="1:5" ht="12.75" customHeight="1" x14ac:dyDescent="0.15">
      <c r="A2791" s="260" t="s">
        <v>6863</v>
      </c>
      <c r="B2791" s="261" t="s">
        <v>6864</v>
      </c>
      <c r="C2791" s="260" t="s">
        <v>6865</v>
      </c>
      <c r="D2791" s="260" t="s">
        <v>633</v>
      </c>
      <c r="E2791" s="205" t="str">
        <f t="shared" si="43"/>
        <v>Ｕシール　Ｖ－１０</v>
      </c>
    </row>
    <row r="2792" spans="1:5" ht="12.75" customHeight="1" x14ac:dyDescent="0.15">
      <c r="A2792" s="260" t="s">
        <v>6866</v>
      </c>
      <c r="B2792" s="261" t="s">
        <v>6867</v>
      </c>
      <c r="C2792" s="260" t="s">
        <v>6865</v>
      </c>
      <c r="D2792" s="260" t="s">
        <v>633</v>
      </c>
      <c r="E2792" s="205" t="str">
        <f t="shared" si="43"/>
        <v>Ｕシール　Ｖ－１２</v>
      </c>
    </row>
    <row r="2793" spans="1:5" ht="12.75" customHeight="1" x14ac:dyDescent="0.15">
      <c r="A2793" s="260" t="s">
        <v>6868</v>
      </c>
      <c r="B2793" s="261" t="s">
        <v>6869</v>
      </c>
      <c r="C2793" s="260" t="s">
        <v>6870</v>
      </c>
      <c r="D2793" s="260" t="s">
        <v>633</v>
      </c>
      <c r="E2793" s="205" t="str">
        <f t="shared" si="43"/>
        <v>Ｕシール　Ｖ－１３</v>
      </c>
    </row>
    <row r="2794" spans="1:5" ht="12.75" customHeight="1" x14ac:dyDescent="0.15">
      <c r="A2794" s="260" t="s">
        <v>6871</v>
      </c>
      <c r="B2794" s="261" t="s">
        <v>6872</v>
      </c>
      <c r="C2794" s="260" t="s">
        <v>6865</v>
      </c>
      <c r="D2794" s="260" t="s">
        <v>633</v>
      </c>
      <c r="E2794" s="205" t="str">
        <f t="shared" si="43"/>
        <v>Ｕシール　Ｖ－１６</v>
      </c>
    </row>
    <row r="2795" spans="1:5" ht="12.75" customHeight="1" x14ac:dyDescent="0.15">
      <c r="A2795" s="260" t="s">
        <v>6873</v>
      </c>
      <c r="B2795" s="261" t="s">
        <v>6874</v>
      </c>
      <c r="C2795" s="260" t="s">
        <v>6865</v>
      </c>
      <c r="D2795" s="260" t="s">
        <v>633</v>
      </c>
      <c r="E2795" s="205" t="str">
        <f t="shared" si="43"/>
        <v>Ｕシール　Ｖ－２１</v>
      </c>
    </row>
    <row r="2796" spans="1:5" ht="12.75" customHeight="1" x14ac:dyDescent="0.15">
      <c r="A2796" s="260" t="s">
        <v>6875</v>
      </c>
      <c r="B2796" s="261" t="s">
        <v>6876</v>
      </c>
      <c r="C2796" s="260" t="s">
        <v>6865</v>
      </c>
      <c r="D2796" s="260" t="s">
        <v>633</v>
      </c>
      <c r="E2796" s="205" t="str">
        <f t="shared" si="43"/>
        <v>Ｕシール　Ｖ－２４</v>
      </c>
    </row>
    <row r="2797" spans="1:5" ht="12.75" customHeight="1" x14ac:dyDescent="0.15">
      <c r="A2797" s="260" t="s">
        <v>6877</v>
      </c>
      <c r="B2797" s="261" t="s">
        <v>6878</v>
      </c>
      <c r="C2797" s="260" t="s">
        <v>6865</v>
      </c>
      <c r="D2797" s="260" t="s">
        <v>633</v>
      </c>
      <c r="E2797" s="205" t="str">
        <f t="shared" si="43"/>
        <v>Ｕシール　Ｖ－４３</v>
      </c>
    </row>
    <row r="2798" spans="1:5" ht="12.75" customHeight="1" x14ac:dyDescent="0.15">
      <c r="A2798" s="260" t="s">
        <v>6879</v>
      </c>
      <c r="B2798" s="261" t="s">
        <v>6880</v>
      </c>
      <c r="C2798" s="260" t="s">
        <v>6865</v>
      </c>
      <c r="D2798" s="260" t="s">
        <v>633</v>
      </c>
      <c r="E2798" s="205" t="str">
        <f t="shared" si="43"/>
        <v>ＵシールＺ　Ｖ－１４</v>
      </c>
    </row>
    <row r="2799" spans="1:5" ht="12.75" customHeight="1" x14ac:dyDescent="0.15">
      <c r="A2799" s="260" t="s">
        <v>6881</v>
      </c>
      <c r="B2799" s="260" t="s">
        <v>6882</v>
      </c>
      <c r="C2799" s="260" t="s">
        <v>6883</v>
      </c>
      <c r="D2799" s="260" t="s">
        <v>637</v>
      </c>
      <c r="E2799" s="205" t="str">
        <f t="shared" si="43"/>
        <v>Ｕチップ</v>
      </c>
    </row>
    <row r="2800" spans="1:5" ht="12.75" customHeight="1" x14ac:dyDescent="0.15">
      <c r="A2800" s="260" t="s">
        <v>6884</v>
      </c>
      <c r="B2800" s="260" t="s">
        <v>6885</v>
      </c>
      <c r="C2800" s="261" t="s">
        <v>6886</v>
      </c>
      <c r="D2800" s="260" t="s">
        <v>640</v>
      </c>
      <c r="E2800" s="205" t="str">
        <f t="shared" si="43"/>
        <v>Ｕマット　２００</v>
      </c>
    </row>
    <row r="2801" spans="1:5" ht="12.75" customHeight="1" x14ac:dyDescent="0.15">
      <c r="A2801" s="259" t="s">
        <v>6887</v>
      </c>
      <c r="B2801" s="259" t="s">
        <v>6888</v>
      </c>
      <c r="C2801" s="259" t="s">
        <v>6889</v>
      </c>
      <c r="D2801" s="259" t="s">
        <v>637</v>
      </c>
      <c r="E2801" s="205" t="str">
        <f t="shared" si="43"/>
        <v>ＶＦ・シートＩＩ２００</v>
      </c>
    </row>
    <row r="2802" spans="1:5" ht="12.75" customHeight="1" x14ac:dyDescent="0.15">
      <c r="A2802" s="259" t="s">
        <v>6890</v>
      </c>
      <c r="B2802" s="259" t="s">
        <v>6891</v>
      </c>
      <c r="C2802" s="259" t="s">
        <v>6892</v>
      </c>
      <c r="D2802" s="259" t="s">
        <v>637</v>
      </c>
      <c r="E2802" s="205" t="str">
        <f t="shared" si="43"/>
        <v>ＶＦ・シートＩＩ５００</v>
      </c>
    </row>
    <row r="2803" spans="1:5" ht="12.75" customHeight="1" x14ac:dyDescent="0.15">
      <c r="A2803" s="260" t="s">
        <v>6893</v>
      </c>
      <c r="B2803" s="260" t="s">
        <v>6894</v>
      </c>
      <c r="C2803" s="260" t="s">
        <v>6889</v>
      </c>
      <c r="D2803" s="260" t="s">
        <v>637</v>
      </c>
      <c r="E2803" s="205" t="str">
        <f t="shared" si="43"/>
        <v>ＶＦシート２００　Ｎ　</v>
      </c>
    </row>
    <row r="2804" spans="1:5" ht="12.75" customHeight="1" x14ac:dyDescent="0.15">
      <c r="A2804" s="260" t="s">
        <v>6895</v>
      </c>
      <c r="B2804" s="260" t="s">
        <v>6896</v>
      </c>
      <c r="C2804" s="260" t="s">
        <v>6897</v>
      </c>
      <c r="D2804" s="260" t="s">
        <v>637</v>
      </c>
      <c r="E2804" s="205" t="str">
        <f t="shared" si="43"/>
        <v>ＶＦシート５００（７Ｍ巻）</v>
      </c>
    </row>
    <row r="2805" spans="1:5" ht="12.75" customHeight="1" x14ac:dyDescent="0.15">
      <c r="A2805" s="260" t="s">
        <v>6898</v>
      </c>
      <c r="B2805" s="260" t="s">
        <v>6899</v>
      </c>
      <c r="C2805" s="260" t="s">
        <v>6892</v>
      </c>
      <c r="D2805" s="260" t="s">
        <v>637</v>
      </c>
      <c r="E2805" s="205" t="str">
        <f t="shared" si="43"/>
        <v>ＶＦシート５００Ｎ　</v>
      </c>
    </row>
    <row r="2806" spans="1:5" ht="12.75" customHeight="1" x14ac:dyDescent="0.15">
      <c r="A2806" s="260" t="s">
        <v>6900</v>
      </c>
      <c r="B2806" s="260" t="s">
        <v>6901</v>
      </c>
      <c r="C2806" s="260" t="s">
        <v>6889</v>
      </c>
      <c r="D2806" s="260" t="s">
        <v>637</v>
      </c>
      <c r="E2806" s="205" t="str">
        <f t="shared" si="43"/>
        <v>ＶＦシートＩＩ２００</v>
      </c>
    </row>
    <row r="2807" spans="1:5" ht="12.75" customHeight="1" x14ac:dyDescent="0.15">
      <c r="A2807" s="260" t="s">
        <v>6902</v>
      </c>
      <c r="B2807" s="260" t="s">
        <v>6903</v>
      </c>
      <c r="C2807" s="260" t="s">
        <v>6892</v>
      </c>
      <c r="D2807" s="260" t="s">
        <v>637</v>
      </c>
      <c r="E2807" s="205" t="str">
        <f t="shared" si="43"/>
        <v>ＶＦシートＩＩ５００</v>
      </c>
    </row>
    <row r="2808" spans="1:5" ht="12.75" customHeight="1" x14ac:dyDescent="0.15">
      <c r="A2808" s="260" t="s">
        <v>6904</v>
      </c>
      <c r="B2808" s="260" t="s">
        <v>6905</v>
      </c>
      <c r="C2808" s="260" t="s">
        <v>0</v>
      </c>
      <c r="D2808" s="260" t="s">
        <v>640</v>
      </c>
      <c r="E2808" s="205" t="str">
        <f t="shared" si="43"/>
        <v>ＶＦシートＩＩカット用</v>
      </c>
    </row>
    <row r="2809" spans="1:5" ht="12.75" customHeight="1" x14ac:dyDescent="0.15">
      <c r="A2809" s="260" t="s">
        <v>6906</v>
      </c>
      <c r="B2809" s="260" t="s">
        <v>6907</v>
      </c>
      <c r="C2809" s="260" t="s">
        <v>0</v>
      </c>
      <c r="D2809" s="260" t="s">
        <v>640</v>
      </c>
      <c r="E2809" s="205" t="str">
        <f t="shared" si="43"/>
        <v>ＶＦシートカット用</v>
      </c>
    </row>
    <row r="2810" spans="1:5" ht="12.75" customHeight="1" x14ac:dyDescent="0.15">
      <c r="A2810" s="260" t="s">
        <v>6908</v>
      </c>
      <c r="B2810" s="260" t="s">
        <v>6909</v>
      </c>
      <c r="C2810" s="260" t="s">
        <v>6157</v>
      </c>
      <c r="D2810" s="260" t="s">
        <v>640</v>
      </c>
      <c r="E2810" s="205" t="str">
        <f t="shared" si="43"/>
        <v>ＶＦフェルト</v>
      </c>
    </row>
    <row r="2811" spans="1:5" ht="12.75" customHeight="1" x14ac:dyDescent="0.15">
      <c r="A2811" s="260" t="s">
        <v>6910</v>
      </c>
      <c r="B2811" s="260" t="s">
        <v>6911</v>
      </c>
      <c r="C2811" s="260" t="s">
        <v>6157</v>
      </c>
      <c r="D2811" s="260" t="s">
        <v>640</v>
      </c>
      <c r="E2811" s="205" t="str">
        <f t="shared" si="43"/>
        <v>ＶＦフェルトＩＩ</v>
      </c>
    </row>
    <row r="2812" spans="1:5" ht="12.75" customHeight="1" x14ac:dyDescent="0.15">
      <c r="A2812" s="202" t="s">
        <v>6912</v>
      </c>
      <c r="B2812" s="202" t="s">
        <v>6913</v>
      </c>
      <c r="C2812" s="262" t="s">
        <v>6914</v>
      </c>
      <c r="D2812" s="202" t="s">
        <v>4554</v>
      </c>
      <c r="E2812" s="205" t="str">
        <f t="shared" si="43"/>
        <v>ＶＧアンダーＬ</v>
      </c>
    </row>
    <row r="2813" spans="1:5" ht="12.75" customHeight="1" x14ac:dyDescent="0.15">
      <c r="A2813" s="202" t="s">
        <v>6915</v>
      </c>
      <c r="B2813" s="202" t="s">
        <v>6916</v>
      </c>
      <c r="C2813" s="202" t="s">
        <v>6917</v>
      </c>
      <c r="D2813" s="202" t="s">
        <v>637</v>
      </c>
      <c r="E2813" s="205" t="str">
        <f t="shared" si="43"/>
        <v>ＶＧシールＭＳ　ＶＧ－</v>
      </c>
    </row>
    <row r="2814" spans="1:5" ht="12.75" customHeight="1" x14ac:dyDescent="0.15">
      <c r="A2814" s="202" t="s">
        <v>6918</v>
      </c>
      <c r="B2814" s="202" t="s">
        <v>6919</v>
      </c>
      <c r="C2814" s="202" t="s">
        <v>6920</v>
      </c>
      <c r="D2814" s="202" t="s">
        <v>633</v>
      </c>
      <c r="E2814" s="205" t="str">
        <f t="shared" si="43"/>
        <v>ＶＧプライマーＣＰ</v>
      </c>
    </row>
    <row r="2815" spans="1:5" ht="12.75" customHeight="1" x14ac:dyDescent="0.15">
      <c r="A2815" s="260" t="s">
        <v>6921</v>
      </c>
      <c r="B2815" s="260" t="s">
        <v>6922</v>
      </c>
      <c r="C2815" s="260" t="s">
        <v>0</v>
      </c>
      <c r="D2815" s="260" t="s">
        <v>640</v>
      </c>
      <c r="E2815" s="205" t="str">
        <f t="shared" si="43"/>
        <v>ＶＴＡ－００８ＳＸ－８０バラ</v>
      </c>
    </row>
    <row r="2816" spans="1:5" ht="12.75" customHeight="1" x14ac:dyDescent="0.15">
      <c r="A2816" s="260" t="s">
        <v>6923</v>
      </c>
      <c r="B2816" s="260" t="s">
        <v>6924</v>
      </c>
      <c r="C2816" s="261" t="s">
        <v>6925</v>
      </c>
      <c r="D2816" s="260" t="s">
        <v>646</v>
      </c>
      <c r="E2816" s="205" t="str">
        <f t="shared" si="43"/>
        <v>ＶＴアングル</v>
      </c>
    </row>
    <row r="2817" spans="1:5" ht="12.75" customHeight="1" x14ac:dyDescent="0.15">
      <c r="A2817" s="259" t="s">
        <v>6926</v>
      </c>
      <c r="B2817" s="259" t="s">
        <v>6927</v>
      </c>
      <c r="C2817" s="259" t="s">
        <v>765</v>
      </c>
      <c r="D2817" s="259" t="s">
        <v>766</v>
      </c>
      <c r="E2817" s="205" t="str">
        <f t="shared" si="43"/>
        <v>ＶＴアングル　出隅</v>
      </c>
    </row>
    <row r="2818" spans="1:5" ht="12.75" customHeight="1" x14ac:dyDescent="0.15">
      <c r="A2818" s="260" t="s">
        <v>6928</v>
      </c>
      <c r="B2818" s="260" t="s">
        <v>6929</v>
      </c>
      <c r="C2818" s="260" t="s">
        <v>6930</v>
      </c>
      <c r="D2818" s="260" t="s">
        <v>637</v>
      </c>
      <c r="E2818" s="205" t="str">
        <f t="shared" si="43"/>
        <v>ＶＴエース</v>
      </c>
    </row>
    <row r="2819" spans="1:5" ht="12.75" customHeight="1" x14ac:dyDescent="0.15">
      <c r="A2819" s="260" t="s">
        <v>6931</v>
      </c>
      <c r="B2819" s="261" t="s">
        <v>6932</v>
      </c>
      <c r="C2819" s="260" t="s">
        <v>0</v>
      </c>
      <c r="D2819" s="260" t="s">
        <v>687</v>
      </c>
      <c r="E2819" s="205" t="str">
        <f t="shared" ref="E2819:E2882" si="44">DBCS(B2819)</f>
        <v>ＶＴエース用　クシ目バケ</v>
      </c>
    </row>
    <row r="2820" spans="1:5" ht="12.75" customHeight="1" x14ac:dyDescent="0.15">
      <c r="A2820" s="260" t="s">
        <v>6933</v>
      </c>
      <c r="B2820" s="260" t="s">
        <v>6934</v>
      </c>
      <c r="C2820" s="260" t="s">
        <v>6935</v>
      </c>
      <c r="D2820" s="260" t="s">
        <v>646</v>
      </c>
      <c r="E2820" s="205" t="str">
        <f t="shared" si="44"/>
        <v>ＶＴエンド</v>
      </c>
    </row>
    <row r="2821" spans="1:5" ht="12.75" customHeight="1" x14ac:dyDescent="0.15">
      <c r="A2821" s="260" t="s">
        <v>6936</v>
      </c>
      <c r="B2821" s="261" t="s">
        <v>6937</v>
      </c>
      <c r="C2821" s="260" t="s">
        <v>765</v>
      </c>
      <c r="D2821" s="260" t="s">
        <v>766</v>
      </c>
      <c r="E2821" s="205" t="str">
        <f t="shared" si="44"/>
        <v>ＶＴエンド　出隅</v>
      </c>
    </row>
    <row r="2822" spans="1:5" ht="12.75" customHeight="1" x14ac:dyDescent="0.15">
      <c r="A2822" s="260" t="s">
        <v>6938</v>
      </c>
      <c r="B2822" s="261" t="s">
        <v>6939</v>
      </c>
      <c r="C2822" s="260" t="s">
        <v>765</v>
      </c>
      <c r="D2822" s="260" t="s">
        <v>766</v>
      </c>
      <c r="E2822" s="205" t="str">
        <f t="shared" si="44"/>
        <v>ＶＴエンド　入隅</v>
      </c>
    </row>
    <row r="2823" spans="1:5" ht="12.75" customHeight="1" x14ac:dyDescent="0.15">
      <c r="A2823" s="260" t="s">
        <v>6940</v>
      </c>
      <c r="B2823" s="261" t="s">
        <v>6941</v>
      </c>
      <c r="C2823" s="260" t="s">
        <v>679</v>
      </c>
      <c r="D2823" s="260" t="s">
        <v>680</v>
      </c>
      <c r="E2823" s="205" t="str">
        <f t="shared" si="44"/>
        <v>ＶＴコートＣ　パールグレー　Ｔ－１０</v>
      </c>
    </row>
    <row r="2824" spans="1:5" ht="12.75" customHeight="1" x14ac:dyDescent="0.15">
      <c r="A2824" s="260" t="s">
        <v>6942</v>
      </c>
      <c r="B2824" s="261" t="s">
        <v>6943</v>
      </c>
      <c r="C2824" s="260" t="s">
        <v>679</v>
      </c>
      <c r="D2824" s="260" t="s">
        <v>680</v>
      </c>
      <c r="E2824" s="205" t="str">
        <f t="shared" si="44"/>
        <v>ＶＴコートＣ　ライム　Ｔ－２５</v>
      </c>
    </row>
    <row r="2825" spans="1:5" ht="12.75" customHeight="1" x14ac:dyDescent="0.15">
      <c r="A2825" s="260" t="s">
        <v>6944</v>
      </c>
      <c r="B2825" s="261" t="s">
        <v>6945</v>
      </c>
      <c r="C2825" s="260" t="s">
        <v>679</v>
      </c>
      <c r="D2825" s="260" t="s">
        <v>680</v>
      </c>
      <c r="E2825" s="205" t="str">
        <f t="shared" si="44"/>
        <v>ＶＴコートＣ　グレープ　Ｔ－３５</v>
      </c>
    </row>
    <row r="2826" spans="1:5" ht="12.75" customHeight="1" x14ac:dyDescent="0.15">
      <c r="A2826" s="260" t="s">
        <v>6946</v>
      </c>
      <c r="B2826" s="261" t="s">
        <v>6947</v>
      </c>
      <c r="C2826" s="260" t="s">
        <v>679</v>
      </c>
      <c r="D2826" s="260" t="s">
        <v>680</v>
      </c>
      <c r="E2826" s="205" t="str">
        <f t="shared" si="44"/>
        <v>ＶＴコートＣ　サハラ　Ｔ－４５</v>
      </c>
    </row>
    <row r="2827" spans="1:5" ht="12.75" customHeight="1" x14ac:dyDescent="0.15">
      <c r="A2827" s="260" t="s">
        <v>6948</v>
      </c>
      <c r="B2827" s="261" t="s">
        <v>6949</v>
      </c>
      <c r="C2827" s="260" t="s">
        <v>679</v>
      </c>
      <c r="D2827" s="260" t="s">
        <v>680</v>
      </c>
      <c r="E2827" s="205" t="str">
        <f t="shared" si="44"/>
        <v>ＶＴコート　ライトグレー　Ｔ－１２</v>
      </c>
    </row>
    <row r="2828" spans="1:5" ht="12.75" customHeight="1" x14ac:dyDescent="0.15">
      <c r="A2828" s="260" t="s">
        <v>6950</v>
      </c>
      <c r="B2828" s="261" t="s">
        <v>6951</v>
      </c>
      <c r="C2828" s="260" t="s">
        <v>679</v>
      </c>
      <c r="D2828" s="260" t="s">
        <v>680</v>
      </c>
      <c r="E2828" s="205" t="str">
        <f t="shared" si="44"/>
        <v>ＶＴコート　ミディアムグレー　Ｔ－１４</v>
      </c>
    </row>
    <row r="2829" spans="1:5" ht="12.75" customHeight="1" x14ac:dyDescent="0.15">
      <c r="A2829" s="260" t="s">
        <v>6952</v>
      </c>
      <c r="B2829" s="261" t="s">
        <v>6953</v>
      </c>
      <c r="C2829" s="260" t="s">
        <v>679</v>
      </c>
      <c r="D2829" s="260" t="s">
        <v>680</v>
      </c>
      <c r="E2829" s="205" t="str">
        <f t="shared" si="44"/>
        <v>ＶＴコート　ダークグレー　Ｔ－１６</v>
      </c>
    </row>
    <row r="2830" spans="1:5" ht="12.75" customHeight="1" x14ac:dyDescent="0.15">
      <c r="A2830" s="260" t="s">
        <v>6954</v>
      </c>
      <c r="B2830" s="261" t="s">
        <v>6955</v>
      </c>
      <c r="C2830" s="260" t="s">
        <v>679</v>
      </c>
      <c r="D2830" s="260" t="s">
        <v>680</v>
      </c>
      <c r="E2830" s="205" t="str">
        <f t="shared" si="44"/>
        <v>ＶＴコート　ライトグリーン　Ｔ－２１</v>
      </c>
    </row>
    <row r="2831" spans="1:5" ht="12.75" customHeight="1" x14ac:dyDescent="0.15">
      <c r="A2831" s="260" t="s">
        <v>6956</v>
      </c>
      <c r="B2831" s="261" t="s">
        <v>6957</v>
      </c>
      <c r="C2831" s="260" t="s">
        <v>679</v>
      </c>
      <c r="D2831" s="260" t="s">
        <v>680</v>
      </c>
      <c r="E2831" s="205" t="str">
        <f t="shared" si="44"/>
        <v>ＶＴコート　グリーン　Ｔ－２４</v>
      </c>
    </row>
    <row r="2832" spans="1:5" ht="12.75" customHeight="1" x14ac:dyDescent="0.15">
      <c r="A2832" s="260" t="s">
        <v>6958</v>
      </c>
      <c r="B2832" s="261" t="s">
        <v>6959</v>
      </c>
      <c r="C2832" s="260" t="s">
        <v>679</v>
      </c>
      <c r="D2832" s="260" t="s">
        <v>680</v>
      </c>
      <c r="E2832" s="205" t="str">
        <f t="shared" si="44"/>
        <v>ＶＴコート　アイボリー　Ｔ－４３</v>
      </c>
    </row>
    <row r="2833" spans="1:5" ht="12.75" customHeight="1" x14ac:dyDescent="0.15">
      <c r="A2833" s="260" t="s">
        <v>6960</v>
      </c>
      <c r="B2833" s="260" t="s">
        <v>6961</v>
      </c>
      <c r="C2833" s="261" t="s">
        <v>6962</v>
      </c>
      <c r="D2833" s="260" t="s">
        <v>637</v>
      </c>
      <c r="E2833" s="205" t="str">
        <f t="shared" si="44"/>
        <v>ＶＴシール　</v>
      </c>
    </row>
    <row r="2834" spans="1:5" ht="12.75" customHeight="1" x14ac:dyDescent="0.15">
      <c r="A2834" s="260" t="s">
        <v>6963</v>
      </c>
      <c r="B2834" s="261" t="s">
        <v>6964</v>
      </c>
      <c r="C2834" s="261" t="s">
        <v>6965</v>
      </c>
      <c r="D2834" s="260" t="s">
        <v>637</v>
      </c>
      <c r="E2834" s="205" t="str">
        <f t="shared" si="44"/>
        <v>ＶＴテープ</v>
      </c>
    </row>
    <row r="2835" spans="1:5" ht="12.75" customHeight="1" x14ac:dyDescent="0.15">
      <c r="A2835" s="260" t="s">
        <v>6966</v>
      </c>
      <c r="B2835" s="261" t="s">
        <v>6967</v>
      </c>
      <c r="C2835" s="261" t="s">
        <v>6968</v>
      </c>
      <c r="D2835" s="260" t="s">
        <v>637</v>
      </c>
      <c r="E2835" s="205" t="str">
        <f t="shared" si="44"/>
        <v>ＶＴテープ５０</v>
      </c>
    </row>
    <row r="2836" spans="1:5" ht="12.75" customHeight="1" x14ac:dyDescent="0.15">
      <c r="A2836" s="260" t="s">
        <v>6969</v>
      </c>
      <c r="B2836" s="260" t="s">
        <v>6970</v>
      </c>
      <c r="C2836" s="260" t="s">
        <v>6935</v>
      </c>
      <c r="D2836" s="260" t="s">
        <v>646</v>
      </c>
      <c r="E2836" s="205" t="str">
        <f t="shared" si="44"/>
        <v>ＶＴトップ</v>
      </c>
    </row>
    <row r="2837" spans="1:5" ht="12.75" customHeight="1" x14ac:dyDescent="0.15">
      <c r="A2837" s="260" t="s">
        <v>6971</v>
      </c>
      <c r="B2837" s="260" t="s">
        <v>6972</v>
      </c>
      <c r="C2837" s="260" t="s">
        <v>0</v>
      </c>
      <c r="D2837" s="260" t="s">
        <v>766</v>
      </c>
      <c r="E2837" s="205" t="str">
        <f t="shared" si="44"/>
        <v>ＶＴトップ　小口フタ</v>
      </c>
    </row>
    <row r="2838" spans="1:5" ht="12.75" customHeight="1" x14ac:dyDescent="0.15">
      <c r="A2838" s="260" t="s">
        <v>6973</v>
      </c>
      <c r="B2838" s="261" t="s">
        <v>6974</v>
      </c>
      <c r="C2838" s="261" t="s">
        <v>851</v>
      </c>
      <c r="D2838" s="260" t="s">
        <v>736</v>
      </c>
      <c r="E2838" s="205" t="str">
        <f t="shared" si="44"/>
        <v>ＶＴトップ　ジョイント板</v>
      </c>
    </row>
    <row r="2839" spans="1:5" ht="12.75" customHeight="1" x14ac:dyDescent="0.15">
      <c r="A2839" s="260" t="s">
        <v>6975</v>
      </c>
      <c r="B2839" s="261" t="s">
        <v>6976</v>
      </c>
      <c r="C2839" s="260" t="s">
        <v>765</v>
      </c>
      <c r="D2839" s="260" t="s">
        <v>766</v>
      </c>
      <c r="E2839" s="205" t="str">
        <f t="shared" si="44"/>
        <v>ＶＴトップ　出隅</v>
      </c>
    </row>
    <row r="2840" spans="1:5" ht="12.75" customHeight="1" x14ac:dyDescent="0.15">
      <c r="A2840" s="260" t="s">
        <v>6977</v>
      </c>
      <c r="B2840" s="261" t="s">
        <v>6978</v>
      </c>
      <c r="C2840" s="260" t="s">
        <v>765</v>
      </c>
      <c r="D2840" s="260" t="s">
        <v>766</v>
      </c>
      <c r="E2840" s="205" t="str">
        <f t="shared" si="44"/>
        <v>ＶＴトップ　入隅</v>
      </c>
    </row>
    <row r="2841" spans="1:5" ht="12.75" customHeight="1" x14ac:dyDescent="0.15">
      <c r="A2841" s="260" t="s">
        <v>6979</v>
      </c>
      <c r="B2841" s="260" t="s">
        <v>6980</v>
      </c>
      <c r="C2841" s="261" t="s">
        <v>6925</v>
      </c>
      <c r="D2841" s="260" t="s">
        <v>646</v>
      </c>
      <c r="E2841" s="205" t="str">
        <f t="shared" si="44"/>
        <v>ＶＴドリッパー</v>
      </c>
    </row>
    <row r="2842" spans="1:5" ht="12.75" customHeight="1" x14ac:dyDescent="0.15">
      <c r="A2842" s="260" t="s">
        <v>6981</v>
      </c>
      <c r="B2842" s="261" t="s">
        <v>6982</v>
      </c>
      <c r="C2842" s="260" t="s">
        <v>2208</v>
      </c>
      <c r="D2842" s="260" t="s">
        <v>736</v>
      </c>
      <c r="E2842" s="205" t="str">
        <f t="shared" si="44"/>
        <v>ＶＴドリッパー　ジョイント板</v>
      </c>
    </row>
    <row r="2843" spans="1:5" ht="12.75" customHeight="1" x14ac:dyDescent="0.15">
      <c r="A2843" s="260" t="s">
        <v>6983</v>
      </c>
      <c r="B2843" s="261" t="s">
        <v>6984</v>
      </c>
      <c r="C2843" s="260" t="s">
        <v>0</v>
      </c>
      <c r="D2843" s="260" t="s">
        <v>751</v>
      </c>
      <c r="E2843" s="205" t="str">
        <f t="shared" si="44"/>
        <v>ＶＴドリッパー　バラ</v>
      </c>
    </row>
    <row r="2844" spans="1:5" ht="12.75" customHeight="1" x14ac:dyDescent="0.15">
      <c r="A2844" s="260" t="s">
        <v>6985</v>
      </c>
      <c r="B2844" s="261" t="s">
        <v>6986</v>
      </c>
      <c r="C2844" s="260" t="s">
        <v>765</v>
      </c>
      <c r="D2844" s="260" t="s">
        <v>766</v>
      </c>
      <c r="E2844" s="205" t="str">
        <f t="shared" si="44"/>
        <v>ＶＴドリッパー　出隅</v>
      </c>
    </row>
    <row r="2845" spans="1:5" ht="12.75" customHeight="1" x14ac:dyDescent="0.15">
      <c r="A2845" s="260" t="s">
        <v>6987</v>
      </c>
      <c r="B2845" s="261" t="s">
        <v>6988</v>
      </c>
      <c r="C2845" s="260" t="s">
        <v>0</v>
      </c>
      <c r="D2845" s="260" t="s">
        <v>751</v>
      </c>
      <c r="E2845" s="205" t="str">
        <f t="shared" si="44"/>
        <v>ＶＴドリッパー　生地材</v>
      </c>
    </row>
    <row r="2846" spans="1:5" ht="12.75" customHeight="1" x14ac:dyDescent="0.15">
      <c r="A2846" s="260" t="s">
        <v>6989</v>
      </c>
      <c r="B2846" s="261" t="s">
        <v>6990</v>
      </c>
      <c r="C2846" s="260" t="s">
        <v>765</v>
      </c>
      <c r="D2846" s="260" t="s">
        <v>766</v>
      </c>
      <c r="E2846" s="205" t="str">
        <f t="shared" si="44"/>
        <v>ＶＴドリッパー　入隅</v>
      </c>
    </row>
    <row r="2847" spans="1:5" ht="12.75" customHeight="1" x14ac:dyDescent="0.15">
      <c r="A2847" s="260" t="s">
        <v>6991</v>
      </c>
      <c r="B2847" s="261" t="s">
        <v>6992</v>
      </c>
      <c r="C2847" s="260"/>
      <c r="D2847" s="260" t="s">
        <v>766</v>
      </c>
      <c r="E2847" s="205" t="str">
        <f t="shared" si="44"/>
        <v>ＶＴドレン　たて１１５</v>
      </c>
    </row>
    <row r="2848" spans="1:5" ht="12.75" customHeight="1" x14ac:dyDescent="0.15">
      <c r="A2848" s="260" t="s">
        <v>6993</v>
      </c>
      <c r="B2848" s="261" t="s">
        <v>6994</v>
      </c>
      <c r="C2848" s="260"/>
      <c r="D2848" s="260" t="s">
        <v>766</v>
      </c>
      <c r="E2848" s="205" t="str">
        <f t="shared" si="44"/>
        <v>ＶＴドレン　たて１４０</v>
      </c>
    </row>
    <row r="2849" spans="1:5" ht="12.75" customHeight="1" x14ac:dyDescent="0.15">
      <c r="A2849" s="260" t="s">
        <v>6995</v>
      </c>
      <c r="B2849" s="261" t="s">
        <v>6996</v>
      </c>
      <c r="C2849" s="260"/>
      <c r="D2849" s="260" t="s">
        <v>766</v>
      </c>
      <c r="E2849" s="205" t="str">
        <f t="shared" si="44"/>
        <v>ＶＴドレン　たて４５</v>
      </c>
    </row>
    <row r="2850" spans="1:5" ht="12.75" customHeight="1" x14ac:dyDescent="0.15">
      <c r="A2850" s="260" t="s">
        <v>6997</v>
      </c>
      <c r="B2850" s="261" t="s">
        <v>6998</v>
      </c>
      <c r="C2850" s="260"/>
      <c r="D2850" s="260" t="s">
        <v>766</v>
      </c>
      <c r="E2850" s="205" t="str">
        <f t="shared" si="44"/>
        <v>ＶＴドレン　たて６０</v>
      </c>
    </row>
    <row r="2851" spans="1:5" ht="12.75" customHeight="1" x14ac:dyDescent="0.15">
      <c r="A2851" s="260" t="s">
        <v>6999</v>
      </c>
      <c r="B2851" s="261" t="s">
        <v>7000</v>
      </c>
      <c r="C2851" s="260"/>
      <c r="D2851" s="260" t="s">
        <v>766</v>
      </c>
      <c r="E2851" s="205" t="str">
        <f t="shared" si="44"/>
        <v>ＶＴドレン　たて７５</v>
      </c>
    </row>
    <row r="2852" spans="1:5" ht="12.75" customHeight="1" x14ac:dyDescent="0.15">
      <c r="A2852" s="260" t="s">
        <v>7001</v>
      </c>
      <c r="B2852" s="261" t="s">
        <v>7002</v>
      </c>
      <c r="C2852" s="260"/>
      <c r="D2852" s="260" t="s">
        <v>766</v>
      </c>
      <c r="E2852" s="205" t="str">
        <f t="shared" si="44"/>
        <v>ＶＴドレン　たて９０</v>
      </c>
    </row>
    <row r="2853" spans="1:5" ht="12.75" customHeight="1" x14ac:dyDescent="0.15">
      <c r="A2853" s="260" t="s">
        <v>7003</v>
      </c>
      <c r="B2853" s="261" t="s">
        <v>7004</v>
      </c>
      <c r="C2853" s="261" t="s">
        <v>7005</v>
      </c>
      <c r="D2853" s="260" t="s">
        <v>766</v>
      </c>
      <c r="E2853" s="205" t="str">
        <f t="shared" si="44"/>
        <v>ＶＴドレン　横１１５</v>
      </c>
    </row>
    <row r="2854" spans="1:5" ht="12.75" customHeight="1" x14ac:dyDescent="0.15">
      <c r="A2854" s="260" t="s">
        <v>7006</v>
      </c>
      <c r="B2854" s="261" t="s">
        <v>7007</v>
      </c>
      <c r="C2854" s="261" t="s">
        <v>7005</v>
      </c>
      <c r="D2854" s="260" t="s">
        <v>766</v>
      </c>
      <c r="E2854" s="205" t="str">
        <f t="shared" si="44"/>
        <v>ＶＴドレン　横１４０</v>
      </c>
    </row>
    <row r="2855" spans="1:5" ht="12.75" customHeight="1" x14ac:dyDescent="0.15">
      <c r="A2855" s="260" t="s">
        <v>7008</v>
      </c>
      <c r="B2855" s="260" t="s">
        <v>7009</v>
      </c>
      <c r="C2855" s="260" t="s">
        <v>7010</v>
      </c>
      <c r="D2855" s="260" t="s">
        <v>766</v>
      </c>
      <c r="E2855" s="205" t="str">
        <f t="shared" si="44"/>
        <v>ＶＴドレン　横４５Ｌ</v>
      </c>
    </row>
    <row r="2856" spans="1:5" ht="12.75" customHeight="1" x14ac:dyDescent="0.15">
      <c r="A2856" s="260" t="s">
        <v>7011</v>
      </c>
      <c r="B2856" s="260" t="s">
        <v>7012</v>
      </c>
      <c r="C2856" s="261" t="s">
        <v>7010</v>
      </c>
      <c r="D2856" s="260" t="s">
        <v>766</v>
      </c>
      <c r="E2856" s="205" t="str">
        <f t="shared" si="44"/>
        <v>ＶＴドレン　横６０Ｌ</v>
      </c>
    </row>
    <row r="2857" spans="1:5" ht="12.75" customHeight="1" x14ac:dyDescent="0.15">
      <c r="A2857" s="260" t="s">
        <v>7013</v>
      </c>
      <c r="B2857" s="260" t="s">
        <v>7014</v>
      </c>
      <c r="C2857" s="261" t="s">
        <v>7010</v>
      </c>
      <c r="D2857" s="260" t="s">
        <v>766</v>
      </c>
      <c r="E2857" s="205" t="str">
        <f t="shared" si="44"/>
        <v>ＶＴドレン　横７５Ｌ</v>
      </c>
    </row>
    <row r="2858" spans="1:5" ht="12.75" customHeight="1" x14ac:dyDescent="0.15">
      <c r="A2858" s="260" t="s">
        <v>7015</v>
      </c>
      <c r="B2858" s="260" t="s">
        <v>7016</v>
      </c>
      <c r="C2858" s="261" t="s">
        <v>7010</v>
      </c>
      <c r="D2858" s="260" t="s">
        <v>766</v>
      </c>
      <c r="E2858" s="205" t="str">
        <f t="shared" si="44"/>
        <v>ＶＴドレン　横９０Ｌ</v>
      </c>
    </row>
    <row r="2859" spans="1:5" ht="12.75" customHeight="1" x14ac:dyDescent="0.15">
      <c r="A2859" s="259" t="s">
        <v>7017</v>
      </c>
      <c r="B2859" s="259" t="s">
        <v>7018</v>
      </c>
      <c r="C2859" s="259" t="s">
        <v>7019</v>
      </c>
      <c r="D2859" s="259" t="s">
        <v>633</v>
      </c>
      <c r="E2859" s="205" t="str">
        <f t="shared" si="44"/>
        <v>ＶＴハードナー　</v>
      </c>
    </row>
    <row r="2860" spans="1:5" ht="12.75" customHeight="1" x14ac:dyDescent="0.15">
      <c r="A2860" s="260" t="s">
        <v>7020</v>
      </c>
      <c r="B2860" s="260" t="s">
        <v>7021</v>
      </c>
      <c r="C2860" s="260" t="s">
        <v>7022</v>
      </c>
      <c r="D2860" s="260" t="s">
        <v>2870</v>
      </c>
      <c r="E2860" s="205" t="str">
        <f t="shared" si="44"/>
        <v>ＶＴパンチ　</v>
      </c>
    </row>
    <row r="2861" spans="1:5" ht="12.75" customHeight="1" x14ac:dyDescent="0.15">
      <c r="A2861" s="260" t="s">
        <v>7023</v>
      </c>
      <c r="B2861" s="261" t="s">
        <v>7024</v>
      </c>
      <c r="C2861" s="261" t="s">
        <v>7025</v>
      </c>
      <c r="D2861" s="260" t="s">
        <v>640</v>
      </c>
      <c r="E2861" s="205" t="str">
        <f t="shared" si="44"/>
        <v>ＶＴピースＵＭ　Ｖ－１２</v>
      </c>
    </row>
    <row r="2862" spans="1:5" ht="12.75" customHeight="1" x14ac:dyDescent="0.15">
      <c r="A2862" s="260" t="s">
        <v>7026</v>
      </c>
      <c r="B2862" s="261" t="s">
        <v>7027</v>
      </c>
      <c r="C2862" s="261" t="s">
        <v>7025</v>
      </c>
      <c r="D2862" s="260" t="s">
        <v>640</v>
      </c>
      <c r="E2862" s="205" t="str">
        <f t="shared" si="44"/>
        <v>ＶＴピースＵＭ　Ｖ－１６</v>
      </c>
    </row>
    <row r="2863" spans="1:5" ht="12.75" customHeight="1" x14ac:dyDescent="0.15">
      <c r="A2863" s="260" t="s">
        <v>7028</v>
      </c>
      <c r="B2863" s="260" t="s">
        <v>7029</v>
      </c>
      <c r="C2863" s="260" t="s">
        <v>2363</v>
      </c>
      <c r="D2863" s="260" t="s">
        <v>680</v>
      </c>
      <c r="E2863" s="205" t="str">
        <f t="shared" si="44"/>
        <v>ＶＴプライマー</v>
      </c>
    </row>
    <row r="2864" spans="1:5" ht="12.75" customHeight="1" x14ac:dyDescent="0.15">
      <c r="A2864" s="260" t="s">
        <v>7030</v>
      </c>
      <c r="B2864" s="260" t="s">
        <v>7031</v>
      </c>
      <c r="C2864" s="260" t="s">
        <v>7032</v>
      </c>
      <c r="D2864" s="260" t="s">
        <v>637</v>
      </c>
      <c r="E2864" s="205" t="str">
        <f t="shared" si="44"/>
        <v>ＶＴベーパス　</v>
      </c>
    </row>
    <row r="2865" spans="1:5" ht="12.75" customHeight="1" x14ac:dyDescent="0.15">
      <c r="A2865" s="260" t="s">
        <v>7033</v>
      </c>
      <c r="B2865" s="261" t="s">
        <v>7034</v>
      </c>
      <c r="C2865" s="261" t="s">
        <v>7035</v>
      </c>
      <c r="D2865" s="260" t="s">
        <v>646</v>
      </c>
      <c r="E2865" s="205" t="str">
        <f t="shared" si="44"/>
        <v>ＶＴボード２５</v>
      </c>
    </row>
    <row r="2866" spans="1:5" ht="12.75" customHeight="1" x14ac:dyDescent="0.15">
      <c r="A2866" s="260" t="s">
        <v>7036</v>
      </c>
      <c r="B2866" s="261" t="s">
        <v>7037</v>
      </c>
      <c r="C2866" s="261" t="s">
        <v>7038</v>
      </c>
      <c r="D2866" s="260" t="s">
        <v>646</v>
      </c>
      <c r="E2866" s="205" t="str">
        <f t="shared" si="44"/>
        <v>ＶＴボード３０</v>
      </c>
    </row>
    <row r="2867" spans="1:5" ht="12.75" customHeight="1" x14ac:dyDescent="0.15">
      <c r="A2867" s="260" t="s">
        <v>7039</v>
      </c>
      <c r="B2867" s="261" t="s">
        <v>7040</v>
      </c>
      <c r="C2867" s="261" t="s">
        <v>7041</v>
      </c>
      <c r="D2867" s="260" t="s">
        <v>646</v>
      </c>
      <c r="E2867" s="205" t="str">
        <f t="shared" si="44"/>
        <v>ＶＴボード３５</v>
      </c>
    </row>
    <row r="2868" spans="1:5" ht="12.75" customHeight="1" x14ac:dyDescent="0.15">
      <c r="A2868" s="260" t="s">
        <v>7042</v>
      </c>
      <c r="B2868" s="261" t="s">
        <v>7043</v>
      </c>
      <c r="C2868" s="261" t="s">
        <v>7044</v>
      </c>
      <c r="D2868" s="260" t="s">
        <v>646</v>
      </c>
      <c r="E2868" s="205" t="str">
        <f t="shared" si="44"/>
        <v>ＶＴボード５０</v>
      </c>
    </row>
    <row r="2869" spans="1:5" ht="12.75" customHeight="1" x14ac:dyDescent="0.15">
      <c r="A2869" s="260" t="s">
        <v>7045</v>
      </c>
      <c r="B2869" s="260" t="s">
        <v>7046</v>
      </c>
      <c r="C2869" s="260" t="s">
        <v>7047</v>
      </c>
      <c r="D2869" s="260" t="s">
        <v>633</v>
      </c>
      <c r="E2869" s="205" t="str">
        <f t="shared" si="44"/>
        <v>ＶＴボンド</v>
      </c>
    </row>
    <row r="2870" spans="1:5" ht="12.75" customHeight="1" x14ac:dyDescent="0.15">
      <c r="A2870" s="260" t="s">
        <v>7048</v>
      </c>
      <c r="B2870" s="260" t="s">
        <v>7049</v>
      </c>
      <c r="C2870" s="260" t="s">
        <v>6935</v>
      </c>
      <c r="D2870" s="260" t="s">
        <v>646</v>
      </c>
      <c r="E2870" s="205" t="str">
        <f t="shared" si="44"/>
        <v>ＶＴライン</v>
      </c>
    </row>
    <row r="2871" spans="1:5" ht="12.75" customHeight="1" x14ac:dyDescent="0.15">
      <c r="A2871" s="259" t="s">
        <v>7050</v>
      </c>
      <c r="B2871" s="259" t="s">
        <v>7051</v>
      </c>
      <c r="C2871" s="259" t="s">
        <v>765</v>
      </c>
      <c r="D2871" s="259" t="s">
        <v>766</v>
      </c>
      <c r="E2871" s="205" t="str">
        <f t="shared" si="44"/>
        <v>ＶＴライン入隅</v>
      </c>
    </row>
    <row r="2872" spans="1:5" ht="12.75" customHeight="1" x14ac:dyDescent="0.15">
      <c r="A2872" s="260" t="s">
        <v>7052</v>
      </c>
      <c r="B2872" s="261" t="s">
        <v>7053</v>
      </c>
      <c r="C2872" s="260" t="s">
        <v>6135</v>
      </c>
      <c r="D2872" s="260" t="s">
        <v>637</v>
      </c>
      <c r="E2872" s="205" t="str">
        <f t="shared" si="44"/>
        <v>ＶＴ雪止め金具</v>
      </c>
    </row>
    <row r="2873" spans="1:5" ht="12.75" customHeight="1" x14ac:dyDescent="0.15">
      <c r="A2873" s="260" t="s">
        <v>7054</v>
      </c>
      <c r="B2873" s="260" t="s">
        <v>7055</v>
      </c>
      <c r="C2873" s="260" t="s">
        <v>7056</v>
      </c>
      <c r="D2873" s="260" t="s">
        <v>637</v>
      </c>
      <c r="E2873" s="205" t="str">
        <f t="shared" si="44"/>
        <v>ＶＴ配管カバー１００　</v>
      </c>
    </row>
    <row r="2874" spans="1:5" ht="12.75" customHeight="1" x14ac:dyDescent="0.15">
      <c r="A2874" s="260" t="s">
        <v>7057</v>
      </c>
      <c r="B2874" s="260" t="s">
        <v>7058</v>
      </c>
      <c r="C2874" s="260" t="s">
        <v>7056</v>
      </c>
      <c r="D2874" s="260" t="s">
        <v>637</v>
      </c>
      <c r="E2874" s="205" t="str">
        <f t="shared" si="44"/>
        <v>ＶＴ配管カバー５０　</v>
      </c>
    </row>
    <row r="2875" spans="1:5" ht="12.75" customHeight="1" x14ac:dyDescent="0.15">
      <c r="A2875" s="260" t="s">
        <v>7059</v>
      </c>
      <c r="B2875" s="261" t="s">
        <v>7060</v>
      </c>
      <c r="C2875" s="260" t="s">
        <v>7061</v>
      </c>
      <c r="D2875" s="260" t="s">
        <v>736</v>
      </c>
      <c r="E2875" s="205" t="str">
        <f t="shared" si="44"/>
        <v>ＶＴ溶着刷毛</v>
      </c>
    </row>
    <row r="2876" spans="1:5" ht="12.75" customHeight="1" x14ac:dyDescent="0.15">
      <c r="A2876" s="260" t="s">
        <v>7062</v>
      </c>
      <c r="B2876" s="260" t="s">
        <v>7063</v>
      </c>
      <c r="C2876" s="260" t="s">
        <v>7064</v>
      </c>
      <c r="D2876" s="260" t="s">
        <v>736</v>
      </c>
      <c r="E2876" s="205" t="str">
        <f t="shared" si="44"/>
        <v>ＶＴ立上りベーパス　</v>
      </c>
    </row>
    <row r="2877" spans="1:5" ht="12.75" customHeight="1" x14ac:dyDescent="0.15">
      <c r="A2877" s="260" t="s">
        <v>7065</v>
      </c>
      <c r="B2877" s="260" t="s">
        <v>7066</v>
      </c>
      <c r="C2877" s="260" t="s">
        <v>0</v>
      </c>
      <c r="D2877" s="260" t="s">
        <v>637</v>
      </c>
      <c r="E2877" s="205" t="str">
        <f t="shared" si="44"/>
        <v>Ｖステン　</v>
      </c>
    </row>
    <row r="2878" spans="1:5" ht="12.75" customHeight="1" x14ac:dyDescent="0.15">
      <c r="A2878" s="260" t="s">
        <v>7067</v>
      </c>
      <c r="B2878" s="261" t="s">
        <v>7068</v>
      </c>
      <c r="C2878" s="260" t="s">
        <v>0</v>
      </c>
      <c r="D2878" s="260" t="s">
        <v>637</v>
      </c>
      <c r="E2878" s="205" t="str">
        <f t="shared" si="44"/>
        <v>Ｖステン　端尺</v>
      </c>
    </row>
    <row r="2879" spans="1:5" ht="12.75" customHeight="1" x14ac:dyDescent="0.15">
      <c r="A2879" s="260" t="s">
        <v>7069</v>
      </c>
      <c r="B2879" s="261" t="s">
        <v>7070</v>
      </c>
      <c r="C2879" s="261" t="s">
        <v>7071</v>
      </c>
      <c r="D2879" s="260" t="s">
        <v>751</v>
      </c>
      <c r="E2879" s="205" t="str">
        <f t="shared" si="44"/>
        <v>Ｖベース１０００加工用</v>
      </c>
    </row>
    <row r="2880" spans="1:5" ht="12.75" customHeight="1" x14ac:dyDescent="0.15">
      <c r="A2880" s="260" t="s">
        <v>7072</v>
      </c>
      <c r="B2880" s="260" t="s">
        <v>7073</v>
      </c>
      <c r="C2880" s="260" t="s">
        <v>7074</v>
      </c>
      <c r="D2880" s="260" t="s">
        <v>751</v>
      </c>
      <c r="E2880" s="205" t="str">
        <f t="shared" si="44"/>
        <v>ＹＰウレタンパッキン　</v>
      </c>
    </row>
    <row r="2881" spans="1:5" ht="12.75" customHeight="1" x14ac:dyDescent="0.15">
      <c r="A2881" s="260" t="s">
        <v>7075</v>
      </c>
      <c r="B2881" s="261" t="s">
        <v>7076</v>
      </c>
      <c r="C2881" s="260" t="s">
        <v>7077</v>
      </c>
      <c r="D2881" s="260" t="s">
        <v>640</v>
      </c>
      <c r="E2881" s="205" t="str">
        <f t="shared" si="44"/>
        <v>ＹＰシーリングテープ</v>
      </c>
    </row>
    <row r="2882" spans="1:5" ht="12.75" customHeight="1" x14ac:dyDescent="0.15">
      <c r="A2882" s="260" t="s">
        <v>7078</v>
      </c>
      <c r="B2882" s="261" t="s">
        <v>7079</v>
      </c>
      <c r="C2882" s="260" t="s">
        <v>7080</v>
      </c>
      <c r="D2882" s="260" t="s">
        <v>736</v>
      </c>
      <c r="E2882" s="205" t="str">
        <f t="shared" si="44"/>
        <v>ＹＰタッピングビス４－３３</v>
      </c>
    </row>
    <row r="2883" spans="1:5" ht="12.75" customHeight="1" x14ac:dyDescent="0.15">
      <c r="A2883" s="260" t="s">
        <v>7081</v>
      </c>
      <c r="B2883" s="260" t="s">
        <v>7082</v>
      </c>
      <c r="C2883" s="260" t="s">
        <v>7083</v>
      </c>
      <c r="D2883" s="260" t="s">
        <v>687</v>
      </c>
      <c r="E2883" s="205" t="str">
        <f t="shared" ref="E2883:E2946" si="45">DBCS(B2883)</f>
        <v>ＹＰパネル　</v>
      </c>
    </row>
    <row r="2884" spans="1:5" ht="12.75" customHeight="1" x14ac:dyDescent="0.15">
      <c r="A2884" s="260" t="s">
        <v>7084</v>
      </c>
      <c r="B2884" s="260" t="s">
        <v>7085</v>
      </c>
      <c r="C2884" s="260" t="s">
        <v>7086</v>
      </c>
      <c r="D2884" s="260" t="s">
        <v>637</v>
      </c>
      <c r="E2884" s="205" t="str">
        <f t="shared" si="45"/>
        <v>ＹＰビス　</v>
      </c>
    </row>
    <row r="2885" spans="1:5" ht="12.75" customHeight="1" x14ac:dyDescent="0.15">
      <c r="A2885" s="260" t="s">
        <v>7087</v>
      </c>
      <c r="B2885" s="260" t="s">
        <v>7088</v>
      </c>
      <c r="C2885" s="260" t="s">
        <v>0</v>
      </c>
      <c r="D2885" s="260" t="s">
        <v>637</v>
      </c>
      <c r="E2885" s="205" t="str">
        <f t="shared" si="45"/>
        <v>ＹＰボード用ワッシャー</v>
      </c>
    </row>
    <row r="2886" spans="1:5" ht="12.75" customHeight="1" x14ac:dyDescent="0.15">
      <c r="A2886" s="259" t="s">
        <v>7089</v>
      </c>
      <c r="B2886" s="259" t="s">
        <v>7090</v>
      </c>
      <c r="C2886" s="259" t="s">
        <v>0</v>
      </c>
      <c r="D2886" s="259" t="s">
        <v>751</v>
      </c>
      <c r="E2886" s="205" t="str">
        <f t="shared" si="45"/>
        <v>アースプレート　</v>
      </c>
    </row>
    <row r="2887" spans="1:5" ht="12.75" customHeight="1" x14ac:dyDescent="0.15">
      <c r="A2887" s="259" t="s">
        <v>7091</v>
      </c>
      <c r="B2887" s="259" t="s">
        <v>7092</v>
      </c>
      <c r="C2887" s="259" t="s">
        <v>0</v>
      </c>
      <c r="D2887" s="259" t="s">
        <v>640</v>
      </c>
      <c r="E2887" s="205" t="str">
        <f t="shared" si="45"/>
        <v>アーマガードＳＭ１２Ｍ</v>
      </c>
    </row>
    <row r="2888" spans="1:5" ht="12.75" customHeight="1" x14ac:dyDescent="0.15">
      <c r="A2888" s="259" t="s">
        <v>7093</v>
      </c>
      <c r="B2888" s="259" t="s">
        <v>7094</v>
      </c>
      <c r="C2888" s="259" t="s">
        <v>6157</v>
      </c>
      <c r="D2888" s="259" t="s">
        <v>640</v>
      </c>
      <c r="E2888" s="205" t="str">
        <f t="shared" si="45"/>
        <v>アキュラルーフα　</v>
      </c>
    </row>
    <row r="2889" spans="1:5" ht="12.75" customHeight="1" x14ac:dyDescent="0.15">
      <c r="A2889" s="259" t="s">
        <v>7095</v>
      </c>
      <c r="B2889" s="259" t="s">
        <v>7096</v>
      </c>
      <c r="C2889" s="259" t="s">
        <v>7097</v>
      </c>
      <c r="D2889" s="259" t="s">
        <v>637</v>
      </c>
      <c r="E2889" s="205" t="str">
        <f t="shared" si="45"/>
        <v>アクアテープ</v>
      </c>
    </row>
    <row r="2890" spans="1:5" ht="12.75" customHeight="1" x14ac:dyDescent="0.15">
      <c r="A2890" s="260" t="s">
        <v>7098</v>
      </c>
      <c r="B2890" s="260" t="s">
        <v>7099</v>
      </c>
      <c r="C2890" s="260" t="s">
        <v>7100</v>
      </c>
      <c r="D2890" s="260" t="s">
        <v>680</v>
      </c>
      <c r="E2890" s="205" t="str">
        <f t="shared" si="45"/>
        <v>アクアプライマー</v>
      </c>
    </row>
    <row r="2891" spans="1:5" ht="12.75" customHeight="1" x14ac:dyDescent="0.15">
      <c r="A2891" s="260" t="s">
        <v>7101</v>
      </c>
      <c r="B2891" s="260" t="s">
        <v>7102</v>
      </c>
      <c r="C2891" s="260" t="s">
        <v>7103</v>
      </c>
      <c r="D2891" s="260" t="s">
        <v>680</v>
      </c>
      <c r="E2891" s="205" t="str">
        <f t="shared" si="45"/>
        <v>アクアベース</v>
      </c>
    </row>
    <row r="2892" spans="1:5" ht="12.75" customHeight="1" x14ac:dyDescent="0.15">
      <c r="A2892" s="259" t="s">
        <v>7104</v>
      </c>
      <c r="B2892" s="259" t="s">
        <v>7105</v>
      </c>
      <c r="C2892" s="259" t="s">
        <v>7106</v>
      </c>
      <c r="D2892" s="259" t="s">
        <v>640</v>
      </c>
      <c r="E2892" s="205" t="str">
        <f t="shared" si="45"/>
        <v>アクアルーフ</v>
      </c>
    </row>
    <row r="2893" spans="1:5" ht="12.75" customHeight="1" x14ac:dyDescent="0.15">
      <c r="A2893" s="259" t="s">
        <v>7107</v>
      </c>
      <c r="B2893" s="259" t="s">
        <v>7108</v>
      </c>
      <c r="C2893" s="259" t="s">
        <v>7109</v>
      </c>
      <c r="D2893" s="259" t="s">
        <v>640</v>
      </c>
      <c r="E2893" s="205" t="str">
        <f t="shared" si="45"/>
        <v>アクアルーフ　２００</v>
      </c>
    </row>
    <row r="2894" spans="1:5" ht="12.75" customHeight="1" x14ac:dyDescent="0.15">
      <c r="A2894" s="260" t="s">
        <v>7110</v>
      </c>
      <c r="B2894" s="260" t="s">
        <v>7111</v>
      </c>
      <c r="C2894" s="260" t="s">
        <v>0</v>
      </c>
      <c r="D2894" s="260" t="s">
        <v>640</v>
      </c>
      <c r="E2894" s="205" t="str">
        <f t="shared" si="45"/>
        <v>アコ　３．０－１０００カット用</v>
      </c>
    </row>
    <row r="2895" spans="1:5" ht="12.75" customHeight="1" x14ac:dyDescent="0.15">
      <c r="A2895" s="260" t="s">
        <v>7112</v>
      </c>
      <c r="B2895" s="260" t="s">
        <v>7113</v>
      </c>
      <c r="C2895" s="260" t="s">
        <v>0</v>
      </c>
      <c r="D2895" s="260" t="s">
        <v>640</v>
      </c>
      <c r="E2895" s="205" t="str">
        <f t="shared" si="45"/>
        <v>アコシート２号</v>
      </c>
    </row>
    <row r="2896" spans="1:5" ht="12.75" customHeight="1" x14ac:dyDescent="0.15">
      <c r="A2896" s="259" t="s">
        <v>7114</v>
      </c>
      <c r="B2896" s="259" t="s">
        <v>7115</v>
      </c>
      <c r="C2896" s="259" t="s">
        <v>0</v>
      </c>
      <c r="D2896" s="259" t="s">
        <v>633</v>
      </c>
      <c r="E2896" s="205" t="str">
        <f t="shared" si="45"/>
        <v>アコトップＳアイボリーＳ</v>
      </c>
    </row>
    <row r="2897" spans="1:5" ht="12.75" customHeight="1" x14ac:dyDescent="0.15">
      <c r="A2897" s="259" t="s">
        <v>7116</v>
      </c>
      <c r="B2897" s="259" t="s">
        <v>7117</v>
      </c>
      <c r="C2897" s="259" t="s">
        <v>0</v>
      </c>
      <c r="D2897" s="259" t="s">
        <v>633</v>
      </c>
      <c r="E2897" s="205" t="str">
        <f t="shared" si="45"/>
        <v>アコトップＳグリーンＳ</v>
      </c>
    </row>
    <row r="2898" spans="1:5" ht="12.75" customHeight="1" x14ac:dyDescent="0.15">
      <c r="A2898" s="259" t="s">
        <v>7118</v>
      </c>
      <c r="B2898" s="259" t="s">
        <v>7119</v>
      </c>
      <c r="C2898" s="259" t="s">
        <v>0</v>
      </c>
      <c r="D2898" s="259" t="s">
        <v>633</v>
      </c>
      <c r="E2898" s="205" t="str">
        <f t="shared" si="45"/>
        <v>アコトップＳグレーＳ</v>
      </c>
    </row>
    <row r="2899" spans="1:5" ht="12.75" customHeight="1" x14ac:dyDescent="0.15">
      <c r="A2899" s="260" t="s">
        <v>7120</v>
      </c>
      <c r="B2899" s="260" t="s">
        <v>7121</v>
      </c>
      <c r="C2899" s="260" t="s">
        <v>7122</v>
      </c>
      <c r="D2899" s="260" t="s">
        <v>637</v>
      </c>
      <c r="E2899" s="205" t="str">
        <f t="shared" si="45"/>
        <v>アゴメタル</v>
      </c>
    </row>
    <row r="2900" spans="1:5" ht="12.75" customHeight="1" x14ac:dyDescent="0.15">
      <c r="A2900" s="260" t="s">
        <v>7123</v>
      </c>
      <c r="B2900" s="260" t="s">
        <v>7124</v>
      </c>
      <c r="C2900" s="260" t="s">
        <v>7125</v>
      </c>
      <c r="D2900" s="260" t="s">
        <v>633</v>
      </c>
      <c r="E2900" s="205" t="str">
        <f t="shared" si="45"/>
        <v>アジャストＥ</v>
      </c>
    </row>
    <row r="2901" spans="1:5" ht="12.75" customHeight="1" x14ac:dyDescent="0.15">
      <c r="A2901" s="260" t="s">
        <v>7126</v>
      </c>
      <c r="B2901" s="260" t="s">
        <v>7127</v>
      </c>
      <c r="C2901" s="260" t="s">
        <v>3756</v>
      </c>
      <c r="D2901" s="260" t="s">
        <v>633</v>
      </c>
      <c r="E2901" s="205" t="str">
        <f t="shared" si="45"/>
        <v>アジャストＵ</v>
      </c>
    </row>
    <row r="2902" spans="1:5" ht="12.75" customHeight="1" x14ac:dyDescent="0.15">
      <c r="A2902" s="260" t="s">
        <v>7128</v>
      </c>
      <c r="B2902" s="260" t="s">
        <v>7129</v>
      </c>
      <c r="C2902" s="260" t="s">
        <v>6437</v>
      </c>
      <c r="D2902" s="260" t="s">
        <v>633</v>
      </c>
      <c r="E2902" s="205" t="str">
        <f t="shared" si="45"/>
        <v>アスキング　</v>
      </c>
    </row>
    <row r="2903" spans="1:5" ht="12.75" customHeight="1" x14ac:dyDescent="0.15">
      <c r="A2903" s="260" t="s">
        <v>7130</v>
      </c>
      <c r="B2903" s="260" t="s">
        <v>7131</v>
      </c>
      <c r="C2903" s="260" t="s">
        <v>7132</v>
      </c>
      <c r="D2903" s="260" t="s">
        <v>680</v>
      </c>
      <c r="E2903" s="205" t="str">
        <f t="shared" si="45"/>
        <v>アスクールＣ　</v>
      </c>
    </row>
    <row r="2904" spans="1:5" ht="12.75" customHeight="1" x14ac:dyDescent="0.15">
      <c r="A2904" s="260" t="s">
        <v>7133</v>
      </c>
      <c r="B2904" s="260" t="s">
        <v>7134</v>
      </c>
      <c r="C2904" s="260" t="s">
        <v>7135</v>
      </c>
      <c r="D2904" s="260" t="s">
        <v>633</v>
      </c>
      <c r="E2904" s="205" t="str">
        <f t="shared" si="45"/>
        <v>アスグランド　</v>
      </c>
    </row>
    <row r="2905" spans="1:5" ht="12.75" customHeight="1" x14ac:dyDescent="0.15">
      <c r="A2905" s="260" t="s">
        <v>7136</v>
      </c>
      <c r="B2905" s="260" t="s">
        <v>7137</v>
      </c>
      <c r="C2905" s="260" t="s">
        <v>1036</v>
      </c>
      <c r="D2905" s="260" t="s">
        <v>736</v>
      </c>
      <c r="E2905" s="205" t="str">
        <f t="shared" si="45"/>
        <v>アスタイトＭ　</v>
      </c>
    </row>
    <row r="2906" spans="1:5" ht="12.75" customHeight="1" x14ac:dyDescent="0.15">
      <c r="A2906" s="260" t="s">
        <v>7138</v>
      </c>
      <c r="B2906" s="260" t="s">
        <v>7139</v>
      </c>
      <c r="C2906" s="260" t="s">
        <v>7140</v>
      </c>
      <c r="D2906" s="260" t="s">
        <v>637</v>
      </c>
      <c r="E2906" s="205" t="str">
        <f t="shared" si="45"/>
        <v>アスファルトクリーナー</v>
      </c>
    </row>
    <row r="2907" spans="1:5" ht="12.75" customHeight="1" x14ac:dyDescent="0.15">
      <c r="A2907" s="260" t="s">
        <v>7141</v>
      </c>
      <c r="B2907" s="260" t="s">
        <v>7142</v>
      </c>
      <c r="C2907" s="260" t="s">
        <v>6432</v>
      </c>
      <c r="D2907" s="260" t="s">
        <v>633</v>
      </c>
      <c r="E2907" s="205" t="str">
        <f t="shared" si="45"/>
        <v>アスファルトプライマー</v>
      </c>
    </row>
    <row r="2908" spans="1:5" ht="12.75" customHeight="1" x14ac:dyDescent="0.15">
      <c r="A2908" s="260" t="s">
        <v>7143</v>
      </c>
      <c r="B2908" s="260" t="s">
        <v>7144</v>
      </c>
      <c r="C2908" s="260" t="s">
        <v>7019</v>
      </c>
      <c r="D2908" s="260" t="s">
        <v>633</v>
      </c>
      <c r="E2908" s="205" t="str">
        <f t="shared" si="45"/>
        <v>アスファルトプライマーＳＳ</v>
      </c>
    </row>
    <row r="2909" spans="1:5" ht="12.75" customHeight="1" x14ac:dyDescent="0.15">
      <c r="A2909" s="260" t="s">
        <v>7145</v>
      </c>
      <c r="B2909" s="261" t="s">
        <v>7146</v>
      </c>
      <c r="C2909" s="260" t="s">
        <v>3298</v>
      </c>
      <c r="D2909" s="260" t="s">
        <v>640</v>
      </c>
      <c r="E2909" s="205" t="str">
        <f t="shared" si="45"/>
        <v>アスファルトルーフィング</v>
      </c>
    </row>
    <row r="2910" spans="1:5" ht="12.75" customHeight="1" x14ac:dyDescent="0.15">
      <c r="A2910" s="260" t="s">
        <v>7147</v>
      </c>
      <c r="B2910" s="260" t="s">
        <v>7148</v>
      </c>
      <c r="C2910" s="260" t="s">
        <v>7149</v>
      </c>
      <c r="D2910" s="260" t="s">
        <v>640</v>
      </c>
      <c r="E2910" s="205" t="str">
        <f t="shared" si="45"/>
        <v>アスヤンＳＢ１０５</v>
      </c>
    </row>
    <row r="2911" spans="1:5" ht="12.75" customHeight="1" x14ac:dyDescent="0.15">
      <c r="A2911" s="260" t="s">
        <v>7150</v>
      </c>
      <c r="B2911" s="260" t="s">
        <v>7151</v>
      </c>
      <c r="C2911" s="260" t="s">
        <v>7152</v>
      </c>
      <c r="D2911" s="260" t="s">
        <v>640</v>
      </c>
      <c r="E2911" s="205" t="str">
        <f t="shared" si="45"/>
        <v>アスヤンＳＢ２００</v>
      </c>
    </row>
    <row r="2912" spans="1:5" ht="12.75" customHeight="1" x14ac:dyDescent="0.15">
      <c r="A2912" s="260" t="s">
        <v>7153</v>
      </c>
      <c r="B2912" s="260" t="s">
        <v>7154</v>
      </c>
      <c r="C2912" s="260" t="s">
        <v>0</v>
      </c>
      <c r="D2912" s="260" t="s">
        <v>640</v>
      </c>
      <c r="E2912" s="205" t="str">
        <f t="shared" si="45"/>
        <v>アスヤンルーフＳＣ</v>
      </c>
    </row>
    <row r="2913" spans="1:5" ht="12.75" customHeight="1" x14ac:dyDescent="0.15">
      <c r="A2913" s="260" t="s">
        <v>7155</v>
      </c>
      <c r="B2913" s="260" t="s">
        <v>7156</v>
      </c>
      <c r="C2913" s="260" t="s">
        <v>7157</v>
      </c>
      <c r="D2913" s="260" t="s">
        <v>633</v>
      </c>
      <c r="E2913" s="205" t="str">
        <f t="shared" si="45"/>
        <v>アスレイヤ　減粘剤　</v>
      </c>
    </row>
    <row r="2914" spans="1:5" ht="12.75" customHeight="1" x14ac:dyDescent="0.15">
      <c r="A2914" s="260" t="s">
        <v>7158</v>
      </c>
      <c r="B2914" s="260" t="s">
        <v>7159</v>
      </c>
      <c r="C2914" s="260" t="s">
        <v>7157</v>
      </c>
      <c r="D2914" s="260" t="s">
        <v>633</v>
      </c>
      <c r="E2914" s="205" t="str">
        <f t="shared" si="45"/>
        <v>アスレイヤ　硬化促進剤</v>
      </c>
    </row>
    <row r="2915" spans="1:5" ht="12.75" customHeight="1" x14ac:dyDescent="0.15">
      <c r="A2915" s="260" t="s">
        <v>7160</v>
      </c>
      <c r="B2915" s="260" t="s">
        <v>7161</v>
      </c>
      <c r="C2915" s="260" t="s">
        <v>0</v>
      </c>
      <c r="D2915" s="260" t="s">
        <v>766</v>
      </c>
      <c r="E2915" s="205" t="str">
        <f t="shared" si="45"/>
        <v>アスレイヤローラー</v>
      </c>
    </row>
    <row r="2916" spans="1:5" ht="12.75" customHeight="1" x14ac:dyDescent="0.15">
      <c r="A2916" s="260" t="s">
        <v>7162</v>
      </c>
      <c r="B2916" s="260" t="s">
        <v>7163</v>
      </c>
      <c r="C2916" s="260" t="s">
        <v>7164</v>
      </c>
      <c r="D2916" s="260" t="s">
        <v>637</v>
      </c>
      <c r="E2916" s="205" t="str">
        <f t="shared" si="45"/>
        <v>アリンコ　フラット　１７０</v>
      </c>
    </row>
    <row r="2917" spans="1:5" ht="12.75" customHeight="1" x14ac:dyDescent="0.15">
      <c r="A2917" s="260" t="s">
        <v>7165</v>
      </c>
      <c r="B2917" s="260" t="s">
        <v>7166</v>
      </c>
      <c r="C2917" s="260" t="s">
        <v>7167</v>
      </c>
      <c r="D2917" s="260" t="s">
        <v>637</v>
      </c>
      <c r="E2917" s="205" t="str">
        <f t="shared" si="45"/>
        <v>アリンコ　フラット１１０</v>
      </c>
    </row>
    <row r="2918" spans="1:5" ht="12.75" customHeight="1" x14ac:dyDescent="0.15">
      <c r="A2918" s="260" t="s">
        <v>7168</v>
      </c>
      <c r="B2918" s="260" t="s">
        <v>7169</v>
      </c>
      <c r="C2918" s="260" t="s">
        <v>7170</v>
      </c>
      <c r="D2918" s="260" t="s">
        <v>637</v>
      </c>
      <c r="E2918" s="205" t="str">
        <f t="shared" si="45"/>
        <v>アリンコ　フラット１３０</v>
      </c>
    </row>
    <row r="2919" spans="1:5" ht="12.75" customHeight="1" x14ac:dyDescent="0.15">
      <c r="A2919" s="260" t="s">
        <v>7171</v>
      </c>
      <c r="B2919" s="260" t="s">
        <v>7172</v>
      </c>
      <c r="C2919" s="260" t="s">
        <v>7173</v>
      </c>
      <c r="D2919" s="260" t="s">
        <v>637</v>
      </c>
      <c r="E2919" s="205" t="str">
        <f t="shared" si="45"/>
        <v>アリンコ　フラット１５０</v>
      </c>
    </row>
    <row r="2920" spans="1:5" ht="12.75" customHeight="1" x14ac:dyDescent="0.15">
      <c r="A2920" s="260" t="s">
        <v>7174</v>
      </c>
      <c r="B2920" s="260" t="s">
        <v>7175</v>
      </c>
      <c r="C2920" s="260" t="s">
        <v>7176</v>
      </c>
      <c r="D2920" s="260" t="s">
        <v>640</v>
      </c>
      <c r="E2920" s="205" t="str">
        <f t="shared" si="45"/>
        <v>アルミテープ２５　</v>
      </c>
    </row>
    <row r="2921" spans="1:5" ht="12.75" customHeight="1" x14ac:dyDescent="0.15">
      <c r="A2921" s="260" t="s">
        <v>7177</v>
      </c>
      <c r="B2921" s="261" t="s">
        <v>7178</v>
      </c>
      <c r="C2921" s="260" t="s">
        <v>0</v>
      </c>
      <c r="D2921" s="260" t="s">
        <v>736</v>
      </c>
      <c r="E2921" s="205" t="str">
        <f t="shared" si="45"/>
        <v>アルミバー</v>
      </c>
    </row>
    <row r="2922" spans="1:5" ht="12.75" customHeight="1" x14ac:dyDescent="0.15">
      <c r="A2922" s="259" t="s">
        <v>7179</v>
      </c>
      <c r="B2922" s="259" t="s">
        <v>7180</v>
      </c>
      <c r="C2922" s="259" t="s">
        <v>7181</v>
      </c>
      <c r="D2922" s="259" t="s">
        <v>637</v>
      </c>
      <c r="E2922" s="205" t="str">
        <f t="shared" si="45"/>
        <v>アルミ床見切り</v>
      </c>
    </row>
    <row r="2923" spans="1:5" ht="12.75" customHeight="1" x14ac:dyDescent="0.15">
      <c r="A2923" s="206" t="s">
        <v>7182</v>
      </c>
      <c r="B2923" s="206" t="s">
        <v>7183</v>
      </c>
      <c r="C2923" s="206" t="s">
        <v>829</v>
      </c>
      <c r="D2923" s="206" t="s">
        <v>751</v>
      </c>
      <c r="E2923" s="205" t="str">
        <f t="shared" si="45"/>
        <v>アルミ中間桟木２５Ｓ</v>
      </c>
    </row>
    <row r="2924" spans="1:5" ht="12.75" customHeight="1" x14ac:dyDescent="0.15">
      <c r="A2924" s="206" t="s">
        <v>7184</v>
      </c>
      <c r="B2924" s="206" t="s">
        <v>7185</v>
      </c>
      <c r="C2924" s="206" t="s">
        <v>829</v>
      </c>
      <c r="D2924" s="206" t="s">
        <v>751</v>
      </c>
      <c r="E2924" s="205" t="str">
        <f t="shared" si="45"/>
        <v>アルミ中間桟木３０Ｓ</v>
      </c>
    </row>
    <row r="2925" spans="1:5" ht="12.75" customHeight="1" x14ac:dyDescent="0.15">
      <c r="A2925" s="206" t="s">
        <v>7186</v>
      </c>
      <c r="B2925" s="206" t="s">
        <v>7187</v>
      </c>
      <c r="C2925" s="206" t="s">
        <v>829</v>
      </c>
      <c r="D2925" s="206" t="s">
        <v>751</v>
      </c>
      <c r="E2925" s="205" t="str">
        <f t="shared" si="45"/>
        <v>アルミ中間桟木３５Ｓ</v>
      </c>
    </row>
    <row r="2926" spans="1:5" ht="12.75" customHeight="1" x14ac:dyDescent="0.15">
      <c r="A2926" s="206" t="s">
        <v>7188</v>
      </c>
      <c r="B2926" s="206" t="s">
        <v>7189</v>
      </c>
      <c r="C2926" s="206" t="s">
        <v>829</v>
      </c>
      <c r="D2926" s="206" t="s">
        <v>751</v>
      </c>
      <c r="E2926" s="205" t="str">
        <f t="shared" si="45"/>
        <v>アルミ中間桟木５０Ｓ</v>
      </c>
    </row>
    <row r="2927" spans="1:5" ht="12.75" customHeight="1" x14ac:dyDescent="0.15">
      <c r="A2927" s="206" t="s">
        <v>7190</v>
      </c>
      <c r="B2927" s="206" t="s">
        <v>7191</v>
      </c>
      <c r="C2927" s="206" t="s">
        <v>7192</v>
      </c>
      <c r="D2927" s="206" t="s">
        <v>646</v>
      </c>
      <c r="E2927" s="205" t="str">
        <f t="shared" si="45"/>
        <v>アングル</v>
      </c>
    </row>
    <row r="2928" spans="1:5" ht="12.75" customHeight="1" x14ac:dyDescent="0.15">
      <c r="A2928" s="206" t="s">
        <v>7193</v>
      </c>
      <c r="B2928" s="206" t="s">
        <v>7194</v>
      </c>
      <c r="C2928" s="206" t="s">
        <v>7195</v>
      </c>
      <c r="D2928" s="206" t="s">
        <v>646</v>
      </c>
      <c r="E2928" s="205" t="str">
        <f t="shared" si="45"/>
        <v>アングル３０Ｌ</v>
      </c>
    </row>
    <row r="2929" spans="1:5" ht="12.75" customHeight="1" x14ac:dyDescent="0.15">
      <c r="A2929" s="206" t="s">
        <v>7196</v>
      </c>
      <c r="B2929" s="206" t="s">
        <v>7197</v>
      </c>
      <c r="C2929" s="206" t="s">
        <v>7198</v>
      </c>
      <c r="D2929" s="206" t="s">
        <v>646</v>
      </c>
      <c r="E2929" s="205" t="str">
        <f t="shared" si="45"/>
        <v>アングル３０Ｍ</v>
      </c>
    </row>
    <row r="2930" spans="1:5" ht="12.75" customHeight="1" x14ac:dyDescent="0.15">
      <c r="A2930" s="206" t="s">
        <v>7199</v>
      </c>
      <c r="B2930" s="206" t="s">
        <v>7200</v>
      </c>
      <c r="C2930" s="206" t="s">
        <v>2451</v>
      </c>
      <c r="D2930" s="206" t="s">
        <v>640</v>
      </c>
      <c r="E2930" s="205" t="str">
        <f t="shared" si="45"/>
        <v>アンダーガムロンＤＸ</v>
      </c>
    </row>
    <row r="2931" spans="1:5" ht="12.75" customHeight="1" x14ac:dyDescent="0.15">
      <c r="A2931" s="206" t="s">
        <v>7201</v>
      </c>
      <c r="B2931" s="206" t="s">
        <v>7202</v>
      </c>
      <c r="C2931" s="206" t="s">
        <v>3784</v>
      </c>
      <c r="D2931" s="206" t="s">
        <v>640</v>
      </c>
      <c r="E2931" s="205" t="str">
        <f t="shared" si="45"/>
        <v>アンダーガムロンＭ　</v>
      </c>
    </row>
    <row r="2932" spans="1:5" ht="12.75" customHeight="1" x14ac:dyDescent="0.15">
      <c r="A2932" s="206" t="s">
        <v>7203</v>
      </c>
      <c r="B2932" s="207" t="s">
        <v>7204</v>
      </c>
      <c r="C2932" s="206" t="s">
        <v>7205</v>
      </c>
      <c r="D2932" s="206" t="s">
        <v>736</v>
      </c>
      <c r="E2932" s="205" t="str">
        <f t="shared" si="45"/>
        <v>アンダーステイＬ</v>
      </c>
    </row>
    <row r="2933" spans="1:5" ht="12.75" customHeight="1" x14ac:dyDescent="0.15">
      <c r="A2933" s="206" t="s">
        <v>7206</v>
      </c>
      <c r="B2933" s="207" t="s">
        <v>7207</v>
      </c>
      <c r="C2933" s="206" t="s">
        <v>7205</v>
      </c>
      <c r="D2933" s="206" t="s">
        <v>736</v>
      </c>
      <c r="E2933" s="205" t="str">
        <f t="shared" si="45"/>
        <v>アンダーステイＵ</v>
      </c>
    </row>
    <row r="2934" spans="1:5" ht="12.75" customHeight="1" x14ac:dyDescent="0.15">
      <c r="A2934" s="206" t="s">
        <v>7208</v>
      </c>
      <c r="B2934" s="206" t="s">
        <v>7209</v>
      </c>
      <c r="C2934" s="206" t="s">
        <v>7210</v>
      </c>
      <c r="D2934" s="206" t="s">
        <v>751</v>
      </c>
      <c r="E2934" s="205" t="str">
        <f t="shared" si="45"/>
        <v>イグニッションテープ　</v>
      </c>
    </row>
    <row r="2935" spans="1:5" ht="12.75" customHeight="1" x14ac:dyDescent="0.15">
      <c r="A2935" s="203" t="s">
        <v>7211</v>
      </c>
      <c r="B2935" s="203" t="s">
        <v>7212</v>
      </c>
      <c r="C2935" s="203" t="s">
        <v>0</v>
      </c>
      <c r="D2935" s="203" t="s">
        <v>640</v>
      </c>
      <c r="E2935" s="205" t="str">
        <f t="shared" si="45"/>
        <v>イトーピアホーム専用ルーフィング</v>
      </c>
    </row>
    <row r="2936" spans="1:5" ht="12.75" customHeight="1" x14ac:dyDescent="0.15">
      <c r="A2936" s="206" t="s">
        <v>7213</v>
      </c>
      <c r="B2936" s="206" t="s">
        <v>7214</v>
      </c>
      <c r="C2936" s="206" t="s">
        <v>0</v>
      </c>
      <c r="D2936" s="206" t="s">
        <v>640</v>
      </c>
      <c r="E2936" s="205" t="str">
        <f t="shared" si="45"/>
        <v>イノス専用ホームルーフα</v>
      </c>
    </row>
    <row r="2937" spans="1:5" ht="12.75" customHeight="1" x14ac:dyDescent="0.15">
      <c r="A2937" s="203" t="s">
        <v>7215</v>
      </c>
      <c r="B2937" s="203" t="s">
        <v>7216</v>
      </c>
      <c r="C2937" s="203" t="s">
        <v>2244</v>
      </c>
      <c r="D2937" s="203" t="s">
        <v>637</v>
      </c>
      <c r="E2937" s="205" t="str">
        <f t="shared" si="45"/>
        <v>イレーサーショート　９２０×１５５</v>
      </c>
    </row>
    <row r="2938" spans="1:5" ht="12.75" customHeight="1" x14ac:dyDescent="0.15">
      <c r="A2938" s="203" t="s">
        <v>7217</v>
      </c>
      <c r="B2938" s="203" t="s">
        <v>7218</v>
      </c>
      <c r="C2938" s="203" t="s">
        <v>2247</v>
      </c>
      <c r="D2938" s="203" t="s">
        <v>637</v>
      </c>
      <c r="E2938" s="205" t="str">
        <f t="shared" si="45"/>
        <v>イレーサーショート　９２０×２３５</v>
      </c>
    </row>
    <row r="2939" spans="1:5" ht="12.75" customHeight="1" x14ac:dyDescent="0.15">
      <c r="A2939" s="203" t="s">
        <v>7219</v>
      </c>
      <c r="B2939" s="203" t="s">
        <v>7220</v>
      </c>
      <c r="C2939" s="203" t="s">
        <v>2250</v>
      </c>
      <c r="D2939" s="203" t="s">
        <v>637</v>
      </c>
      <c r="E2939" s="205" t="str">
        <f t="shared" si="45"/>
        <v>イレーサースクエア　Ｌセット</v>
      </c>
    </row>
    <row r="2940" spans="1:5" ht="12.75" customHeight="1" x14ac:dyDescent="0.15">
      <c r="A2940" s="203" t="s">
        <v>7221</v>
      </c>
      <c r="B2940" s="203" t="s">
        <v>7222</v>
      </c>
      <c r="C2940" s="203" t="s">
        <v>2253</v>
      </c>
      <c r="D2940" s="203" t="s">
        <v>637</v>
      </c>
      <c r="E2940" s="205" t="str">
        <f t="shared" si="45"/>
        <v>イレーサースクエア　Ｓセット</v>
      </c>
    </row>
    <row r="2941" spans="1:5" ht="12.75" customHeight="1" x14ac:dyDescent="0.15">
      <c r="A2941" s="203" t="s">
        <v>7223</v>
      </c>
      <c r="B2941" s="203" t="s">
        <v>7224</v>
      </c>
      <c r="C2941" s="203" t="s">
        <v>2247</v>
      </c>
      <c r="D2941" s="203" t="s">
        <v>637</v>
      </c>
      <c r="E2941" s="205" t="str">
        <f t="shared" si="45"/>
        <v>イレーサーロング　１１７０×１５５</v>
      </c>
    </row>
    <row r="2942" spans="1:5" ht="12.75" customHeight="1" x14ac:dyDescent="0.15">
      <c r="A2942" s="203" t="s">
        <v>7225</v>
      </c>
      <c r="B2942" s="203" t="s">
        <v>7226</v>
      </c>
      <c r="C2942" s="203" t="s">
        <v>2258</v>
      </c>
      <c r="D2942" s="203" t="s">
        <v>637</v>
      </c>
      <c r="E2942" s="205" t="str">
        <f t="shared" si="45"/>
        <v>イレーサーロング　１１７０×２３５</v>
      </c>
    </row>
    <row r="2943" spans="1:5" ht="12.75" customHeight="1" x14ac:dyDescent="0.15">
      <c r="A2943" s="206" t="s">
        <v>7227</v>
      </c>
      <c r="B2943" s="206" t="s">
        <v>7228</v>
      </c>
      <c r="C2943" s="206" t="s">
        <v>0</v>
      </c>
      <c r="D2943" s="206" t="s">
        <v>640</v>
      </c>
      <c r="E2943" s="205" t="str">
        <f t="shared" si="45"/>
        <v>ウィンドウルーフィングＧ</v>
      </c>
    </row>
    <row r="2944" spans="1:5" ht="12.75" customHeight="1" x14ac:dyDescent="0.15">
      <c r="A2944" s="206" t="s">
        <v>7229</v>
      </c>
      <c r="B2944" s="206" t="s">
        <v>7230</v>
      </c>
      <c r="C2944" s="206" t="s">
        <v>7231</v>
      </c>
      <c r="D2944" s="206" t="s">
        <v>751</v>
      </c>
      <c r="E2944" s="205" t="str">
        <f t="shared" si="45"/>
        <v>ウインドバー</v>
      </c>
    </row>
    <row r="2945" spans="1:5" ht="12.75" customHeight="1" x14ac:dyDescent="0.15">
      <c r="A2945" s="206" t="s">
        <v>7232</v>
      </c>
      <c r="B2945" s="206" t="s">
        <v>7233</v>
      </c>
      <c r="C2945" s="206" t="s">
        <v>7234</v>
      </c>
      <c r="D2945" s="206" t="s">
        <v>751</v>
      </c>
      <c r="E2945" s="205" t="str">
        <f t="shared" si="45"/>
        <v>ウインドブロック</v>
      </c>
    </row>
    <row r="2946" spans="1:5" ht="12.75" customHeight="1" x14ac:dyDescent="0.15">
      <c r="A2946" s="206" t="s">
        <v>7235</v>
      </c>
      <c r="B2946" s="206" t="s">
        <v>7236</v>
      </c>
      <c r="C2946" s="206" t="s">
        <v>7237</v>
      </c>
      <c r="D2946" s="206" t="s">
        <v>637</v>
      </c>
      <c r="E2946" s="205" t="str">
        <f t="shared" si="45"/>
        <v>ウッドビス　９０ＳＵＳ</v>
      </c>
    </row>
    <row r="2947" spans="1:5" ht="12.75" customHeight="1" x14ac:dyDescent="0.15">
      <c r="A2947" s="206" t="s">
        <v>7238</v>
      </c>
      <c r="B2947" s="206" t="s">
        <v>7239</v>
      </c>
      <c r="C2947" s="207" t="s">
        <v>1439</v>
      </c>
      <c r="D2947" s="206" t="s">
        <v>637</v>
      </c>
      <c r="E2947" s="205" t="str">
        <f t="shared" ref="E2947:E3010" si="46">DBCS(B2947)</f>
        <v>ウルトラビス６０　</v>
      </c>
    </row>
    <row r="2948" spans="1:5" ht="12.75" customHeight="1" x14ac:dyDescent="0.15">
      <c r="A2948" s="206" t="s">
        <v>7240</v>
      </c>
      <c r="B2948" s="206" t="s">
        <v>7241</v>
      </c>
      <c r="C2948" s="207" t="s">
        <v>1439</v>
      </c>
      <c r="D2948" s="206" t="s">
        <v>637</v>
      </c>
      <c r="E2948" s="205" t="str">
        <f t="shared" si="46"/>
        <v>ウルトラビス８０　</v>
      </c>
    </row>
    <row r="2949" spans="1:5" ht="12.75" customHeight="1" x14ac:dyDescent="0.15">
      <c r="A2949" s="206" t="s">
        <v>7242</v>
      </c>
      <c r="B2949" s="206" t="s">
        <v>7243</v>
      </c>
      <c r="C2949" s="206" t="s">
        <v>1642</v>
      </c>
      <c r="D2949" s="206" t="s">
        <v>637</v>
      </c>
      <c r="E2949" s="205" t="str">
        <f t="shared" si="46"/>
        <v>エアディスク　</v>
      </c>
    </row>
    <row r="2950" spans="1:5" ht="12.75" customHeight="1" x14ac:dyDescent="0.15">
      <c r="A2950" s="206" t="s">
        <v>7244</v>
      </c>
      <c r="B2950" s="206" t="s">
        <v>7245</v>
      </c>
      <c r="C2950" s="206" t="s">
        <v>1340</v>
      </c>
      <c r="D2950" s="206" t="s">
        <v>637</v>
      </c>
      <c r="E2950" s="205" t="str">
        <f t="shared" si="46"/>
        <v>エアピン３０　</v>
      </c>
    </row>
    <row r="2951" spans="1:5" ht="12.75" customHeight="1" x14ac:dyDescent="0.15">
      <c r="A2951" s="206" t="s">
        <v>7246</v>
      </c>
      <c r="B2951" s="206" t="s">
        <v>7247</v>
      </c>
      <c r="C2951" s="206" t="s">
        <v>1340</v>
      </c>
      <c r="D2951" s="206" t="s">
        <v>637</v>
      </c>
      <c r="E2951" s="205" t="str">
        <f t="shared" si="46"/>
        <v>エアピン３５　</v>
      </c>
    </row>
    <row r="2952" spans="1:5" ht="12.75" customHeight="1" x14ac:dyDescent="0.15">
      <c r="A2952" s="206" t="s">
        <v>7248</v>
      </c>
      <c r="B2952" s="206" t="s">
        <v>7249</v>
      </c>
      <c r="C2952" s="207" t="s">
        <v>7250</v>
      </c>
      <c r="D2952" s="206" t="s">
        <v>751</v>
      </c>
      <c r="E2952" s="205" t="str">
        <f t="shared" si="46"/>
        <v>エイブロック用縁石ブロック</v>
      </c>
    </row>
    <row r="2953" spans="1:5" ht="12.75" customHeight="1" x14ac:dyDescent="0.15">
      <c r="A2953" s="206" t="s">
        <v>7251</v>
      </c>
      <c r="B2953" s="207" t="s">
        <v>7252</v>
      </c>
      <c r="C2953" s="207" t="s">
        <v>7253</v>
      </c>
      <c r="D2953" s="206" t="s">
        <v>736</v>
      </c>
      <c r="E2953" s="205" t="str">
        <f t="shared" si="46"/>
        <v>エイブロック連結プラグビス</v>
      </c>
    </row>
    <row r="2954" spans="1:5" ht="12.75" customHeight="1" x14ac:dyDescent="0.15">
      <c r="A2954" s="206" t="s">
        <v>7254</v>
      </c>
      <c r="B2954" s="206" t="s">
        <v>7255</v>
      </c>
      <c r="C2954" s="207" t="s">
        <v>7256</v>
      </c>
      <c r="D2954" s="206" t="s">
        <v>736</v>
      </c>
      <c r="E2954" s="205" t="str">
        <f t="shared" si="46"/>
        <v>エイマット　</v>
      </c>
    </row>
    <row r="2955" spans="1:5" ht="12.75" customHeight="1" x14ac:dyDescent="0.15">
      <c r="A2955" s="206" t="s">
        <v>7257</v>
      </c>
      <c r="B2955" s="206" t="s">
        <v>7258</v>
      </c>
      <c r="C2955" s="206" t="s">
        <v>7259</v>
      </c>
      <c r="D2955" s="206" t="s">
        <v>640</v>
      </c>
      <c r="E2955" s="205" t="str">
        <f t="shared" si="46"/>
        <v>エコムガード</v>
      </c>
    </row>
    <row r="2956" spans="1:5" ht="12.75" customHeight="1" x14ac:dyDescent="0.15">
      <c r="A2956" s="206" t="s">
        <v>7260</v>
      </c>
      <c r="B2956" s="207" t="s">
        <v>7261</v>
      </c>
      <c r="C2956" s="207" t="s">
        <v>7262</v>
      </c>
      <c r="D2956" s="206" t="s">
        <v>637</v>
      </c>
      <c r="E2956" s="205" t="str">
        <f t="shared" si="46"/>
        <v>エコムテープ２０</v>
      </c>
    </row>
    <row r="2957" spans="1:5" ht="12.75" customHeight="1" x14ac:dyDescent="0.15">
      <c r="A2957" s="206" t="s">
        <v>7263</v>
      </c>
      <c r="B2957" s="206" t="s">
        <v>7264</v>
      </c>
      <c r="C2957" s="207" t="s">
        <v>7265</v>
      </c>
      <c r="D2957" s="206" t="s">
        <v>640</v>
      </c>
      <c r="E2957" s="205" t="str">
        <f t="shared" si="46"/>
        <v>エコムネット４０Ｂ</v>
      </c>
    </row>
    <row r="2958" spans="1:5" ht="12.75" customHeight="1" x14ac:dyDescent="0.15">
      <c r="A2958" s="206" t="s">
        <v>7266</v>
      </c>
      <c r="B2958" s="206" t="s">
        <v>7267</v>
      </c>
      <c r="C2958" s="206" t="s">
        <v>0</v>
      </c>
      <c r="D2958" s="206" t="s">
        <v>751</v>
      </c>
      <c r="E2958" s="205" t="str">
        <f t="shared" si="46"/>
        <v>エコムフラットバーシルバー</v>
      </c>
    </row>
    <row r="2959" spans="1:5" ht="12.75" customHeight="1" x14ac:dyDescent="0.15">
      <c r="A2959" s="206" t="s">
        <v>7268</v>
      </c>
      <c r="B2959" s="206" t="s">
        <v>7269</v>
      </c>
      <c r="C2959" s="206" t="s">
        <v>0</v>
      </c>
      <c r="D2959" s="206" t="s">
        <v>7270</v>
      </c>
      <c r="E2959" s="205" t="str">
        <f t="shared" si="46"/>
        <v>エコムポットトレイＮ　</v>
      </c>
    </row>
    <row r="2960" spans="1:5" ht="12.75" customHeight="1" x14ac:dyDescent="0.15">
      <c r="A2960" s="206" t="s">
        <v>7271</v>
      </c>
      <c r="B2960" s="207" t="s">
        <v>7272</v>
      </c>
      <c r="C2960" s="206" t="s">
        <v>0</v>
      </c>
      <c r="D2960" s="206" t="s">
        <v>687</v>
      </c>
      <c r="E2960" s="205" t="str">
        <f t="shared" si="46"/>
        <v>エコムユニット５００</v>
      </c>
    </row>
    <row r="2961" spans="1:5" ht="12.75" customHeight="1" x14ac:dyDescent="0.15">
      <c r="A2961" s="206" t="s">
        <v>7273</v>
      </c>
      <c r="B2961" s="207" t="s">
        <v>7274</v>
      </c>
      <c r="C2961" s="206" t="s">
        <v>0</v>
      </c>
      <c r="D2961" s="206" t="s">
        <v>687</v>
      </c>
      <c r="E2961" s="205" t="str">
        <f t="shared" si="46"/>
        <v>エコムユニット</v>
      </c>
    </row>
    <row r="2962" spans="1:5" ht="12.75" customHeight="1" x14ac:dyDescent="0.15">
      <c r="A2962" s="203" t="s">
        <v>7275</v>
      </c>
      <c r="B2962" s="203" t="s">
        <v>7276</v>
      </c>
      <c r="C2962" s="203" t="s">
        <v>7277</v>
      </c>
      <c r="D2962" s="203" t="s">
        <v>680</v>
      </c>
      <c r="E2962" s="205" t="str">
        <f t="shared" si="46"/>
        <v>エッジシール</v>
      </c>
    </row>
    <row r="2963" spans="1:5" ht="12.75" customHeight="1" x14ac:dyDescent="0.15">
      <c r="A2963" s="203" t="s">
        <v>7278</v>
      </c>
      <c r="B2963" s="203" t="s">
        <v>7279</v>
      </c>
      <c r="C2963" s="203" t="s">
        <v>7277</v>
      </c>
      <c r="D2963" s="203" t="s">
        <v>680</v>
      </c>
      <c r="E2963" s="205" t="str">
        <f t="shared" si="46"/>
        <v>エッジシール　アクアステップＶＡＱ－</v>
      </c>
    </row>
    <row r="2964" spans="1:5" ht="12.75" customHeight="1" x14ac:dyDescent="0.15">
      <c r="A2964" s="203" t="s">
        <v>7280</v>
      </c>
      <c r="B2964" s="203" t="s">
        <v>7281</v>
      </c>
      <c r="C2964" s="203" t="s">
        <v>0</v>
      </c>
      <c r="D2964" s="203" t="s">
        <v>640</v>
      </c>
      <c r="E2964" s="205" t="str">
        <f t="shared" si="46"/>
        <v>エバーラストルーフィング</v>
      </c>
    </row>
    <row r="2965" spans="1:5" ht="12.75" customHeight="1" x14ac:dyDescent="0.15">
      <c r="A2965" s="206" t="s">
        <v>7282</v>
      </c>
      <c r="B2965" s="206" t="s">
        <v>7283</v>
      </c>
      <c r="C2965" s="206" t="s">
        <v>7284</v>
      </c>
      <c r="D2965" s="206" t="s">
        <v>687</v>
      </c>
      <c r="E2965" s="205" t="str">
        <f t="shared" si="46"/>
        <v>エラスタイト１０Ｘ１０００</v>
      </c>
    </row>
    <row r="2966" spans="1:5" ht="12.75" customHeight="1" x14ac:dyDescent="0.15">
      <c r="A2966" s="206" t="s">
        <v>7285</v>
      </c>
      <c r="B2966" s="206" t="s">
        <v>7286</v>
      </c>
      <c r="C2966" s="206" t="s">
        <v>7284</v>
      </c>
      <c r="D2966" s="206" t="s">
        <v>687</v>
      </c>
      <c r="E2966" s="205" t="str">
        <f t="shared" si="46"/>
        <v>エラスタイト２０Ｘ１０００</v>
      </c>
    </row>
    <row r="2967" spans="1:5" ht="12.75" customHeight="1" x14ac:dyDescent="0.15">
      <c r="A2967" s="206" t="s">
        <v>7287</v>
      </c>
      <c r="B2967" s="206" t="s">
        <v>7288</v>
      </c>
      <c r="C2967" s="206" t="s">
        <v>7289</v>
      </c>
      <c r="D2967" s="206" t="s">
        <v>680</v>
      </c>
      <c r="E2967" s="205" t="str">
        <f t="shared" si="46"/>
        <v>エンドキャップ</v>
      </c>
    </row>
    <row r="2968" spans="1:5" ht="12.75" customHeight="1" x14ac:dyDescent="0.15">
      <c r="A2968" s="206" t="s">
        <v>7290</v>
      </c>
      <c r="B2968" s="206" t="s">
        <v>7291</v>
      </c>
      <c r="C2968" s="206" t="s">
        <v>7292</v>
      </c>
      <c r="D2968" s="206" t="s">
        <v>640</v>
      </c>
      <c r="E2968" s="205" t="str">
        <f t="shared" si="46"/>
        <v>エンドラップテープ１００</v>
      </c>
    </row>
    <row r="2969" spans="1:5" ht="12.75" customHeight="1" x14ac:dyDescent="0.15">
      <c r="A2969" s="206" t="s">
        <v>7293</v>
      </c>
      <c r="B2969" s="206" t="s">
        <v>7294</v>
      </c>
      <c r="C2969" s="206" t="s">
        <v>6029</v>
      </c>
      <c r="D2969" s="206" t="s">
        <v>640</v>
      </c>
      <c r="E2969" s="205" t="str">
        <f t="shared" si="46"/>
        <v>エンドラップテープ２００</v>
      </c>
    </row>
    <row r="2970" spans="1:5" ht="12.75" customHeight="1" x14ac:dyDescent="0.15">
      <c r="A2970" s="206" t="s">
        <v>7295</v>
      </c>
      <c r="B2970" s="206" t="s">
        <v>7296</v>
      </c>
      <c r="C2970" s="206" t="s">
        <v>7297</v>
      </c>
      <c r="D2970" s="206" t="s">
        <v>640</v>
      </c>
      <c r="E2970" s="205" t="str">
        <f t="shared" si="46"/>
        <v>エンドラップテープ５０</v>
      </c>
    </row>
    <row r="2971" spans="1:5" ht="12.75" customHeight="1" x14ac:dyDescent="0.15">
      <c r="A2971" s="206" t="s">
        <v>7298</v>
      </c>
      <c r="B2971" s="206" t="s">
        <v>7299</v>
      </c>
      <c r="C2971" s="206" t="s">
        <v>7300</v>
      </c>
      <c r="D2971" s="206" t="s">
        <v>646</v>
      </c>
      <c r="E2971" s="205" t="str">
        <f t="shared" si="46"/>
        <v>オーヴァン　ＯＶ－１７　ブラック</v>
      </c>
    </row>
    <row r="2972" spans="1:5" ht="12.75" customHeight="1" x14ac:dyDescent="0.15">
      <c r="A2972" s="206" t="s">
        <v>7301</v>
      </c>
      <c r="B2972" s="206" t="s">
        <v>7302</v>
      </c>
      <c r="C2972" s="206" t="s">
        <v>7300</v>
      </c>
      <c r="D2972" s="206" t="s">
        <v>646</v>
      </c>
      <c r="E2972" s="205" t="str">
        <f t="shared" si="46"/>
        <v>オーヴァン　ＯＶ－３　ブラウン</v>
      </c>
    </row>
    <row r="2973" spans="1:5" ht="12.75" customHeight="1" x14ac:dyDescent="0.15">
      <c r="A2973" s="206" t="s">
        <v>7303</v>
      </c>
      <c r="B2973" s="206" t="s">
        <v>7304</v>
      </c>
      <c r="C2973" s="206" t="s">
        <v>7300</v>
      </c>
      <c r="D2973" s="206" t="s">
        <v>646</v>
      </c>
      <c r="E2973" s="205" t="str">
        <f t="shared" si="46"/>
        <v>オーヴァン　ＯＶ－５　グレー</v>
      </c>
    </row>
    <row r="2974" spans="1:5" ht="12.75" customHeight="1" x14ac:dyDescent="0.15">
      <c r="A2974" s="206" t="s">
        <v>7305</v>
      </c>
      <c r="B2974" s="206" t="s">
        <v>7306</v>
      </c>
      <c r="C2974" s="206" t="s">
        <v>7307</v>
      </c>
      <c r="D2974" s="206" t="s">
        <v>646</v>
      </c>
      <c r="E2974" s="205" t="str">
        <f t="shared" si="46"/>
        <v>オーヴァン　共通スターター</v>
      </c>
    </row>
    <row r="2975" spans="1:5" ht="12.75" customHeight="1" x14ac:dyDescent="0.15">
      <c r="A2975" s="206" t="s">
        <v>7308</v>
      </c>
      <c r="B2975" s="206" t="s">
        <v>7309</v>
      </c>
      <c r="C2975" s="206" t="s">
        <v>0</v>
      </c>
      <c r="D2975" s="206" t="s">
        <v>687</v>
      </c>
      <c r="E2975" s="205" t="str">
        <f t="shared" si="46"/>
        <v>オーヴァンスターター元材</v>
      </c>
    </row>
    <row r="2976" spans="1:5" ht="12.75" customHeight="1" x14ac:dyDescent="0.15">
      <c r="A2976" s="206" t="s">
        <v>7310</v>
      </c>
      <c r="B2976" s="206" t="s">
        <v>7311</v>
      </c>
      <c r="C2976" s="206" t="s">
        <v>0</v>
      </c>
      <c r="D2976" s="206" t="s">
        <v>687</v>
      </c>
      <c r="E2976" s="205" t="str">
        <f t="shared" si="46"/>
        <v>オーヴァン元材</v>
      </c>
    </row>
    <row r="2977" spans="1:5" ht="12.75" customHeight="1" x14ac:dyDescent="0.15">
      <c r="A2977" s="206" t="s">
        <v>7312</v>
      </c>
      <c r="B2977" s="206" t="s">
        <v>7313</v>
      </c>
      <c r="C2977" s="206" t="s">
        <v>7314</v>
      </c>
      <c r="D2977" s="206" t="s">
        <v>680</v>
      </c>
      <c r="E2977" s="205" t="str">
        <f t="shared" si="46"/>
        <v>オールコート　</v>
      </c>
    </row>
    <row r="2978" spans="1:5" ht="12.75" customHeight="1" x14ac:dyDescent="0.15">
      <c r="A2978" s="206" t="s">
        <v>7315</v>
      </c>
      <c r="B2978" s="206" t="s">
        <v>7316</v>
      </c>
      <c r="C2978" s="206" t="s">
        <v>7314</v>
      </c>
      <c r="D2978" s="206" t="s">
        <v>680</v>
      </c>
      <c r="E2978" s="205" t="str">
        <f t="shared" si="46"/>
        <v>オールコート　立上り用</v>
      </c>
    </row>
    <row r="2979" spans="1:5" ht="12.75" customHeight="1" x14ac:dyDescent="0.15">
      <c r="A2979" s="206" t="s">
        <v>7317</v>
      </c>
      <c r="B2979" s="206" t="s">
        <v>7318</v>
      </c>
      <c r="C2979" s="206" t="s">
        <v>0</v>
      </c>
      <c r="D2979" s="206" t="s">
        <v>680</v>
      </c>
      <c r="E2979" s="205" t="str">
        <f t="shared" si="46"/>
        <v>オルタック８３０パテ　</v>
      </c>
    </row>
    <row r="2980" spans="1:5" ht="12.75" customHeight="1" x14ac:dyDescent="0.15">
      <c r="A2980" s="206" t="s">
        <v>7319</v>
      </c>
      <c r="B2980" s="206" t="s">
        <v>7320</v>
      </c>
      <c r="C2980" s="206" t="s">
        <v>7321</v>
      </c>
      <c r="D2980" s="206" t="s">
        <v>736</v>
      </c>
      <c r="E2980" s="205" t="str">
        <f t="shared" si="46"/>
        <v>オルタックＬＧパッチ　</v>
      </c>
    </row>
    <row r="2981" spans="1:5" ht="12.75" customHeight="1" x14ac:dyDescent="0.15">
      <c r="A2981" s="206" t="s">
        <v>7322</v>
      </c>
      <c r="B2981" s="206" t="s">
        <v>7323</v>
      </c>
      <c r="C2981" s="206" t="s">
        <v>7324</v>
      </c>
      <c r="D2981" s="206" t="s">
        <v>640</v>
      </c>
      <c r="E2981" s="205" t="str">
        <f t="shared" si="46"/>
        <v>オルタックアゴテープ</v>
      </c>
    </row>
    <row r="2982" spans="1:5" ht="12.75" customHeight="1" x14ac:dyDescent="0.15">
      <c r="A2982" s="206" t="s">
        <v>7325</v>
      </c>
      <c r="B2982" s="206" t="s">
        <v>7326</v>
      </c>
      <c r="C2982" s="206" t="s">
        <v>2313</v>
      </c>
      <c r="D2982" s="206" t="s">
        <v>680</v>
      </c>
      <c r="E2982" s="205" t="str">
        <f t="shared" si="46"/>
        <v>オルタックエース　</v>
      </c>
    </row>
    <row r="2983" spans="1:5" ht="12.75" customHeight="1" x14ac:dyDescent="0.15">
      <c r="A2983" s="206" t="s">
        <v>7327</v>
      </c>
      <c r="B2983" s="206" t="s">
        <v>7328</v>
      </c>
      <c r="C2983" s="206" t="s">
        <v>3896</v>
      </c>
      <c r="D2983" s="206" t="s">
        <v>680</v>
      </c>
      <c r="E2983" s="205" t="str">
        <f t="shared" si="46"/>
        <v>オルタックエースＵＣ　</v>
      </c>
    </row>
    <row r="2984" spans="1:5" ht="12.75" customHeight="1" x14ac:dyDescent="0.15">
      <c r="A2984" s="206" t="s">
        <v>7329</v>
      </c>
      <c r="B2984" s="206" t="s">
        <v>7330</v>
      </c>
      <c r="C2984" s="206" t="s">
        <v>7331</v>
      </c>
      <c r="D2984" s="206" t="s">
        <v>680</v>
      </c>
      <c r="E2984" s="205" t="str">
        <f t="shared" si="46"/>
        <v>オルタックエースＵＣ２１</v>
      </c>
    </row>
    <row r="2985" spans="1:5" ht="12.75" customHeight="1" x14ac:dyDescent="0.15">
      <c r="A2985" s="206" t="s">
        <v>7332</v>
      </c>
      <c r="B2985" s="206" t="s">
        <v>7333</v>
      </c>
      <c r="C2985" s="206" t="s">
        <v>3896</v>
      </c>
      <c r="D2985" s="206" t="s">
        <v>680</v>
      </c>
      <c r="E2985" s="205" t="str">
        <f t="shared" si="46"/>
        <v>オルタックエースＶＲ　</v>
      </c>
    </row>
    <row r="2986" spans="1:5" ht="12.75" customHeight="1" x14ac:dyDescent="0.15">
      <c r="A2986" s="206" t="s">
        <v>7334</v>
      </c>
      <c r="B2986" s="206" t="s">
        <v>7335</v>
      </c>
      <c r="C2986" s="206" t="s">
        <v>5291</v>
      </c>
      <c r="D2986" s="206" t="s">
        <v>736</v>
      </c>
      <c r="E2986" s="205" t="str">
        <f t="shared" si="46"/>
        <v>オルタッククシゴテ１．５</v>
      </c>
    </row>
    <row r="2987" spans="1:5" ht="12.75" customHeight="1" x14ac:dyDescent="0.15">
      <c r="A2987" s="206" t="s">
        <v>7336</v>
      </c>
      <c r="B2987" s="206" t="s">
        <v>7337</v>
      </c>
      <c r="C2987" s="206" t="s">
        <v>5291</v>
      </c>
      <c r="D2987" s="206" t="s">
        <v>736</v>
      </c>
      <c r="E2987" s="205" t="str">
        <f t="shared" si="46"/>
        <v>オルタッククシゴテ２．０</v>
      </c>
    </row>
    <row r="2988" spans="1:5" ht="12.75" customHeight="1" x14ac:dyDescent="0.15">
      <c r="A2988" s="206" t="s">
        <v>7338</v>
      </c>
      <c r="B2988" s="206" t="s">
        <v>7339</v>
      </c>
      <c r="C2988" s="206" t="s">
        <v>7340</v>
      </c>
      <c r="D2988" s="206" t="s">
        <v>1856</v>
      </c>
      <c r="E2988" s="205" t="str">
        <f t="shared" si="46"/>
        <v>オルタックコーナーテープ</v>
      </c>
    </row>
    <row r="2989" spans="1:5" ht="12.75" customHeight="1" x14ac:dyDescent="0.15">
      <c r="A2989" s="206" t="s">
        <v>7341</v>
      </c>
      <c r="B2989" s="206" t="s">
        <v>7342</v>
      </c>
      <c r="C2989" s="206" t="s">
        <v>3896</v>
      </c>
      <c r="D2989" s="206" t="s">
        <v>680</v>
      </c>
      <c r="E2989" s="205" t="str">
        <f t="shared" si="46"/>
        <v>オルタックサンキュアＨＳ</v>
      </c>
    </row>
    <row r="2990" spans="1:5" ht="12.75" customHeight="1" x14ac:dyDescent="0.15">
      <c r="A2990" s="206" t="s">
        <v>7343</v>
      </c>
      <c r="B2990" s="206" t="s">
        <v>7344</v>
      </c>
      <c r="C2990" s="206" t="s">
        <v>2313</v>
      </c>
      <c r="D2990" s="206" t="s">
        <v>680</v>
      </c>
      <c r="E2990" s="205" t="str">
        <f t="shared" si="46"/>
        <v>オルタックサンキュアＲ</v>
      </c>
    </row>
    <row r="2991" spans="1:5" ht="12.75" customHeight="1" x14ac:dyDescent="0.15">
      <c r="A2991" s="206" t="s">
        <v>7345</v>
      </c>
      <c r="B2991" s="206" t="s">
        <v>7346</v>
      </c>
      <c r="C2991" s="206" t="s">
        <v>3896</v>
      </c>
      <c r="D2991" s="206" t="s">
        <v>680</v>
      </c>
      <c r="E2991" s="205" t="str">
        <f t="shared" si="46"/>
        <v>オルタックサンキュアＴ</v>
      </c>
    </row>
    <row r="2992" spans="1:5" ht="12.75" customHeight="1" x14ac:dyDescent="0.15">
      <c r="A2992" s="206" t="s">
        <v>7347</v>
      </c>
      <c r="B2992" s="206" t="s">
        <v>7348</v>
      </c>
      <c r="C2992" s="206" t="s">
        <v>7152</v>
      </c>
      <c r="D2992" s="206" t="s">
        <v>640</v>
      </c>
      <c r="E2992" s="205" t="str">
        <f t="shared" si="46"/>
        <v>オルタックシートＧＡ</v>
      </c>
    </row>
    <row r="2993" spans="1:5" ht="12.75" customHeight="1" x14ac:dyDescent="0.15">
      <c r="A2993" s="206" t="s">
        <v>7349</v>
      </c>
      <c r="B2993" s="206" t="s">
        <v>7350</v>
      </c>
      <c r="C2993" s="206" t="s">
        <v>7152</v>
      </c>
      <c r="D2993" s="206" t="s">
        <v>640</v>
      </c>
      <c r="E2993" s="205" t="str">
        <f t="shared" si="46"/>
        <v>オルタックシートＧＳ</v>
      </c>
    </row>
    <row r="2994" spans="1:5" ht="12.75" customHeight="1" x14ac:dyDescent="0.15">
      <c r="A2994" s="206" t="s">
        <v>7351</v>
      </c>
      <c r="B2994" s="206" t="s">
        <v>7352</v>
      </c>
      <c r="C2994" s="206" t="s">
        <v>2392</v>
      </c>
      <c r="D2994" s="206" t="s">
        <v>640</v>
      </c>
      <c r="E2994" s="205" t="str">
        <f t="shared" si="46"/>
        <v>オルタックシートＬＧ</v>
      </c>
    </row>
    <row r="2995" spans="1:5" ht="12.75" customHeight="1" x14ac:dyDescent="0.15">
      <c r="A2995" s="206" t="s">
        <v>7353</v>
      </c>
      <c r="B2995" s="206" t="s">
        <v>7354</v>
      </c>
      <c r="C2995" s="206" t="s">
        <v>7355</v>
      </c>
      <c r="D2995" s="206" t="s">
        <v>640</v>
      </c>
      <c r="E2995" s="205" t="str">
        <f t="shared" si="46"/>
        <v>オルタックシートＭ</v>
      </c>
    </row>
    <row r="2996" spans="1:5" ht="12.75" customHeight="1" x14ac:dyDescent="0.15">
      <c r="A2996" s="206" t="s">
        <v>7356</v>
      </c>
      <c r="B2996" s="206" t="s">
        <v>7357</v>
      </c>
      <c r="C2996" s="206" t="s">
        <v>0</v>
      </c>
      <c r="D2996" s="206" t="s">
        <v>633</v>
      </c>
      <c r="E2996" s="205" t="str">
        <f t="shared" si="46"/>
        <v>オルタックスプレーＥＳ　イソ</v>
      </c>
    </row>
    <row r="2997" spans="1:5" ht="12.75" customHeight="1" x14ac:dyDescent="0.15">
      <c r="A2997" s="206" t="s">
        <v>7358</v>
      </c>
      <c r="B2997" s="206" t="s">
        <v>7359</v>
      </c>
      <c r="C2997" s="206" t="s">
        <v>0</v>
      </c>
      <c r="D2997" s="206" t="s">
        <v>633</v>
      </c>
      <c r="E2997" s="205" t="str">
        <f t="shared" si="46"/>
        <v>オルタックスプレーＥＳ　ポリ</v>
      </c>
    </row>
    <row r="2998" spans="1:5" ht="12.75" customHeight="1" x14ac:dyDescent="0.15">
      <c r="A2998" s="206" t="s">
        <v>7360</v>
      </c>
      <c r="B2998" s="207" t="s">
        <v>7361</v>
      </c>
      <c r="C2998" s="206" t="s">
        <v>2402</v>
      </c>
      <c r="D2998" s="206" t="s">
        <v>680</v>
      </c>
      <c r="E2998" s="205" t="str">
        <f t="shared" si="46"/>
        <v>オルタックスプレーＦＦ　グレー</v>
      </c>
    </row>
    <row r="2999" spans="1:5" ht="12.75" customHeight="1" x14ac:dyDescent="0.15">
      <c r="A2999" s="206" t="s">
        <v>7362</v>
      </c>
      <c r="B2999" s="207" t="s">
        <v>7363</v>
      </c>
      <c r="C2999" s="206" t="s">
        <v>2411</v>
      </c>
      <c r="D2999" s="206" t="s">
        <v>680</v>
      </c>
      <c r="E2999" s="205" t="str">
        <f t="shared" si="46"/>
        <v>オルタックスプレーＦＦ－Ｓ　グレー</v>
      </c>
    </row>
    <row r="3000" spans="1:5" ht="12.75" customHeight="1" x14ac:dyDescent="0.15">
      <c r="A3000" s="206" t="s">
        <v>7364</v>
      </c>
      <c r="B3000" s="206" t="s">
        <v>7365</v>
      </c>
      <c r="C3000" s="206" t="s">
        <v>7366</v>
      </c>
      <c r="D3000" s="206" t="s">
        <v>633</v>
      </c>
      <c r="E3000" s="205" t="str">
        <f t="shared" si="46"/>
        <v>オルタックスプレーＵＡ　硬化剤グレー</v>
      </c>
    </row>
    <row r="3001" spans="1:5" ht="12.75" customHeight="1" x14ac:dyDescent="0.15">
      <c r="A3001" s="206" t="s">
        <v>7367</v>
      </c>
      <c r="B3001" s="206" t="s">
        <v>7368</v>
      </c>
      <c r="C3001" s="206" t="s">
        <v>7366</v>
      </c>
      <c r="D3001" s="206" t="s">
        <v>633</v>
      </c>
      <c r="E3001" s="205" t="str">
        <f t="shared" si="46"/>
        <v>オルタックスプレーＵＡ　硬化剤ブルー</v>
      </c>
    </row>
    <row r="3002" spans="1:5" ht="12.75" customHeight="1" x14ac:dyDescent="0.15">
      <c r="A3002" s="206" t="s">
        <v>7369</v>
      </c>
      <c r="B3002" s="206" t="s">
        <v>7370</v>
      </c>
      <c r="C3002" s="206" t="s">
        <v>7371</v>
      </c>
      <c r="D3002" s="206" t="s">
        <v>633</v>
      </c>
      <c r="E3002" s="205" t="str">
        <f t="shared" si="46"/>
        <v>オルタックスプレーＵＡ　主剤</v>
      </c>
    </row>
    <row r="3003" spans="1:5" ht="12.75" customHeight="1" x14ac:dyDescent="0.15">
      <c r="A3003" s="206" t="s">
        <v>7372</v>
      </c>
      <c r="B3003" s="206" t="s">
        <v>7373</v>
      </c>
      <c r="C3003" s="206" t="s">
        <v>1985</v>
      </c>
      <c r="D3003" s="206" t="s">
        <v>633</v>
      </c>
      <c r="E3003" s="205" t="str">
        <f t="shared" si="46"/>
        <v>オルタックスプレーＵＡ－Ｓ　硬化剤グレー</v>
      </c>
    </row>
    <row r="3004" spans="1:5" ht="12.75" customHeight="1" x14ac:dyDescent="0.15">
      <c r="A3004" s="206" t="s">
        <v>7374</v>
      </c>
      <c r="B3004" s="206" t="s">
        <v>7375</v>
      </c>
      <c r="C3004" s="206" t="s">
        <v>1985</v>
      </c>
      <c r="D3004" s="206" t="s">
        <v>633</v>
      </c>
      <c r="E3004" s="205" t="str">
        <f t="shared" si="46"/>
        <v>オルタックスプレーＵＡ－Ｓ　硬化剤ブルー</v>
      </c>
    </row>
    <row r="3005" spans="1:5" ht="12.75" customHeight="1" x14ac:dyDescent="0.15">
      <c r="A3005" s="206" t="s">
        <v>7376</v>
      </c>
      <c r="B3005" s="206" t="s">
        <v>7377</v>
      </c>
      <c r="C3005" s="206" t="s">
        <v>7378</v>
      </c>
      <c r="D3005" s="206" t="s">
        <v>633</v>
      </c>
      <c r="E3005" s="205" t="str">
        <f t="shared" si="46"/>
        <v>オルタックスプレーＵＡ－Ｓ　主剤</v>
      </c>
    </row>
    <row r="3006" spans="1:5" ht="12.75" customHeight="1" x14ac:dyDescent="0.15">
      <c r="A3006" s="206" t="s">
        <v>7379</v>
      </c>
      <c r="B3006" s="206" t="s">
        <v>7380</v>
      </c>
      <c r="C3006" s="206" t="s">
        <v>2429</v>
      </c>
      <c r="D3006" s="206" t="s">
        <v>640</v>
      </c>
      <c r="E3006" s="205" t="str">
        <f t="shared" si="46"/>
        <v>オルタックテープＷフィルムタイプ</v>
      </c>
    </row>
    <row r="3007" spans="1:5" ht="12.75" customHeight="1" x14ac:dyDescent="0.15">
      <c r="A3007" s="206" t="s">
        <v>7381</v>
      </c>
      <c r="B3007" s="206" t="s">
        <v>7382</v>
      </c>
      <c r="C3007" s="206" t="s">
        <v>7383</v>
      </c>
      <c r="D3007" s="206" t="s">
        <v>640</v>
      </c>
      <c r="E3007" s="205" t="str">
        <f t="shared" si="46"/>
        <v>オルタックテープマルチ</v>
      </c>
    </row>
    <row r="3008" spans="1:5" ht="12.75" customHeight="1" x14ac:dyDescent="0.15">
      <c r="A3008" s="206" t="s">
        <v>7384</v>
      </c>
      <c r="B3008" s="206" t="s">
        <v>7385</v>
      </c>
      <c r="C3008" s="207" t="s">
        <v>7386</v>
      </c>
      <c r="D3008" s="206" t="s">
        <v>637</v>
      </c>
      <c r="E3008" s="205" t="str">
        <f t="shared" si="46"/>
        <v>オルタックトナーパック</v>
      </c>
    </row>
    <row r="3009" spans="1:5" ht="12.75" customHeight="1" x14ac:dyDescent="0.15">
      <c r="A3009" s="206" t="s">
        <v>7387</v>
      </c>
      <c r="B3009" s="206" t="s">
        <v>7388</v>
      </c>
      <c r="C3009" s="206" t="s">
        <v>7019</v>
      </c>
      <c r="D3009" s="206" t="s">
        <v>633</v>
      </c>
      <c r="E3009" s="205" t="str">
        <f t="shared" si="46"/>
        <v>オルタックプライマーＳ</v>
      </c>
    </row>
    <row r="3010" spans="1:5" ht="12.75" customHeight="1" x14ac:dyDescent="0.15">
      <c r="A3010" s="206" t="s">
        <v>7389</v>
      </c>
      <c r="B3010" s="206" t="s">
        <v>7390</v>
      </c>
      <c r="C3010" s="206" t="s">
        <v>7391</v>
      </c>
      <c r="D3010" s="206" t="s">
        <v>633</v>
      </c>
      <c r="E3010" s="205" t="str">
        <f t="shared" si="46"/>
        <v>オルタックプライマーＵ　１６Ｋ</v>
      </c>
    </row>
    <row r="3011" spans="1:5" ht="12.75" customHeight="1" x14ac:dyDescent="0.15">
      <c r="A3011" s="206" t="s">
        <v>7392</v>
      </c>
      <c r="B3011" s="206" t="s">
        <v>7393</v>
      </c>
      <c r="C3011" s="206" t="s">
        <v>7157</v>
      </c>
      <c r="D3011" s="206" t="s">
        <v>633</v>
      </c>
      <c r="E3011" s="205" t="str">
        <f t="shared" ref="E3011:E3074" si="47">DBCS(B3011)</f>
        <v>オルタック硬化促進剤</v>
      </c>
    </row>
    <row r="3012" spans="1:5" ht="12.75" customHeight="1" x14ac:dyDescent="0.15">
      <c r="A3012" s="206" t="s">
        <v>7394</v>
      </c>
      <c r="B3012" s="207" t="s">
        <v>7395</v>
      </c>
      <c r="C3012" s="206" t="s">
        <v>7396</v>
      </c>
      <c r="D3012" s="206" t="s">
        <v>637</v>
      </c>
      <c r="E3012" s="205" t="str">
        <f t="shared" si="47"/>
        <v>ガムキャントＦＸ</v>
      </c>
    </row>
    <row r="3013" spans="1:5" ht="12.75" customHeight="1" x14ac:dyDescent="0.15">
      <c r="A3013" s="206" t="s">
        <v>7397</v>
      </c>
      <c r="B3013" s="207" t="s">
        <v>7398</v>
      </c>
      <c r="C3013" s="207" t="s">
        <v>7399</v>
      </c>
      <c r="D3013" s="206" t="s">
        <v>640</v>
      </c>
      <c r="E3013" s="205" t="str">
        <f t="shared" si="47"/>
        <v>ＦＸ－３３</v>
      </c>
    </row>
    <row r="3014" spans="1:5" ht="12.75" customHeight="1" x14ac:dyDescent="0.15">
      <c r="A3014" s="206" t="s">
        <v>7400</v>
      </c>
      <c r="B3014" s="206" t="s">
        <v>7401</v>
      </c>
      <c r="C3014" s="206" t="s">
        <v>3298</v>
      </c>
      <c r="D3014" s="206" t="s">
        <v>640</v>
      </c>
      <c r="E3014" s="205" t="str">
        <f t="shared" si="47"/>
        <v>ガムクールＦＸ</v>
      </c>
    </row>
    <row r="3015" spans="1:5" ht="12.75" customHeight="1" x14ac:dyDescent="0.15">
      <c r="A3015" s="206" t="s">
        <v>7402</v>
      </c>
      <c r="B3015" s="206" t="s">
        <v>7403</v>
      </c>
      <c r="C3015" s="207" t="s">
        <v>2448</v>
      </c>
      <c r="D3015" s="206" t="s">
        <v>640</v>
      </c>
      <c r="E3015" s="205" t="str">
        <f t="shared" si="47"/>
        <v>ガムクールＭＩＩ　</v>
      </c>
    </row>
    <row r="3016" spans="1:5" ht="12.75" customHeight="1" x14ac:dyDescent="0.15">
      <c r="A3016" s="206" t="s">
        <v>7404</v>
      </c>
      <c r="B3016" s="206" t="s">
        <v>7405</v>
      </c>
      <c r="C3016" s="206" t="s">
        <v>2451</v>
      </c>
      <c r="D3016" s="206" t="s">
        <v>640</v>
      </c>
      <c r="E3016" s="205" t="str">
        <f t="shared" si="47"/>
        <v>ガムクールキャップ</v>
      </c>
    </row>
    <row r="3017" spans="1:5" ht="12.75" customHeight="1" x14ac:dyDescent="0.15">
      <c r="A3017" s="206" t="s">
        <v>7406</v>
      </c>
      <c r="B3017" s="206" t="s">
        <v>7407</v>
      </c>
      <c r="C3017" s="206" t="s">
        <v>2451</v>
      </c>
      <c r="D3017" s="206" t="s">
        <v>640</v>
      </c>
      <c r="E3017" s="205" t="str">
        <f t="shared" si="47"/>
        <v>ガムクールキャップＥＸ</v>
      </c>
    </row>
    <row r="3018" spans="1:5" ht="12.75" customHeight="1" x14ac:dyDescent="0.15">
      <c r="A3018" s="206" t="s">
        <v>7408</v>
      </c>
      <c r="B3018" s="206" t="s">
        <v>7409</v>
      </c>
      <c r="C3018" s="206" t="s">
        <v>0</v>
      </c>
      <c r="D3018" s="206" t="s">
        <v>637</v>
      </c>
      <c r="E3018" s="205" t="str">
        <f t="shared" si="47"/>
        <v>ガムクールスターターキット</v>
      </c>
    </row>
    <row r="3019" spans="1:5" ht="12.75" customHeight="1" x14ac:dyDescent="0.15">
      <c r="A3019" s="206" t="s">
        <v>7410</v>
      </c>
      <c r="B3019" s="206" t="s">
        <v>7411</v>
      </c>
      <c r="C3019" s="206" t="s">
        <v>3784</v>
      </c>
      <c r="D3019" s="206" t="s">
        <v>640</v>
      </c>
      <c r="E3019" s="205" t="str">
        <f t="shared" si="47"/>
        <v>ガムクールベースＥ</v>
      </c>
    </row>
    <row r="3020" spans="1:5" ht="12.75" customHeight="1" x14ac:dyDescent="0.15">
      <c r="A3020" s="206" t="s">
        <v>7412</v>
      </c>
      <c r="B3020" s="206" t="s">
        <v>7413</v>
      </c>
      <c r="C3020" s="206" t="s">
        <v>2451</v>
      </c>
      <c r="D3020" s="206" t="s">
        <v>640</v>
      </c>
      <c r="E3020" s="205" t="str">
        <f t="shared" si="47"/>
        <v>ガムトップ２５</v>
      </c>
    </row>
    <row r="3021" spans="1:5" ht="12.75" customHeight="1" x14ac:dyDescent="0.15">
      <c r="A3021" s="206" t="s">
        <v>7414</v>
      </c>
      <c r="B3021" s="206" t="s">
        <v>7415</v>
      </c>
      <c r="C3021" s="207" t="s">
        <v>1835</v>
      </c>
      <c r="D3021" s="206" t="s">
        <v>640</v>
      </c>
      <c r="E3021" s="205" t="str">
        <f t="shared" si="47"/>
        <v>ガムトップ３０</v>
      </c>
    </row>
    <row r="3022" spans="1:5" ht="12.75" customHeight="1" x14ac:dyDescent="0.15">
      <c r="A3022" s="206" t="s">
        <v>7416</v>
      </c>
      <c r="B3022" s="206" t="s">
        <v>7417</v>
      </c>
      <c r="C3022" s="206" t="s">
        <v>7418</v>
      </c>
      <c r="D3022" s="206" t="s">
        <v>637</v>
      </c>
      <c r="E3022" s="205" t="str">
        <f t="shared" si="47"/>
        <v>ガムホット</v>
      </c>
    </row>
    <row r="3023" spans="1:5" ht="12.75" customHeight="1" x14ac:dyDescent="0.15">
      <c r="A3023" s="206" t="s">
        <v>7419</v>
      </c>
      <c r="B3023" s="206" t="s">
        <v>7420</v>
      </c>
      <c r="C3023" s="206" t="s">
        <v>7421</v>
      </c>
      <c r="D3023" s="206" t="s">
        <v>640</v>
      </c>
      <c r="E3023" s="205" t="str">
        <f t="shared" si="47"/>
        <v>ガムリッチ１８</v>
      </c>
    </row>
    <row r="3024" spans="1:5" ht="12.75" customHeight="1" x14ac:dyDescent="0.15">
      <c r="A3024" s="206" t="s">
        <v>7422</v>
      </c>
      <c r="B3024" s="207" t="s">
        <v>7423</v>
      </c>
      <c r="C3024" s="206" t="s">
        <v>3784</v>
      </c>
      <c r="D3024" s="206" t="s">
        <v>640</v>
      </c>
      <c r="E3024" s="205" t="str">
        <f t="shared" si="47"/>
        <v>ガムロンＭＧベースＢ</v>
      </c>
    </row>
    <row r="3025" spans="1:5" ht="12.75" customHeight="1" x14ac:dyDescent="0.15">
      <c r="A3025" s="206" t="s">
        <v>7424</v>
      </c>
      <c r="B3025" s="207" t="s">
        <v>7425</v>
      </c>
      <c r="C3025" s="206" t="s">
        <v>7426</v>
      </c>
      <c r="D3025" s="206" t="s">
        <v>640</v>
      </c>
      <c r="E3025" s="205" t="str">
        <f t="shared" si="47"/>
        <v>ガムロンＭＧベースＢ２０</v>
      </c>
    </row>
    <row r="3026" spans="1:5" ht="12.75" customHeight="1" x14ac:dyDescent="0.15">
      <c r="A3026" s="206" t="s">
        <v>7427</v>
      </c>
      <c r="B3026" s="206" t="s">
        <v>7428</v>
      </c>
      <c r="C3026" s="206" t="s">
        <v>3298</v>
      </c>
      <c r="D3026" s="206" t="s">
        <v>640</v>
      </c>
      <c r="E3026" s="205" t="str">
        <f t="shared" si="47"/>
        <v>ガムロンＭＧベースＦ</v>
      </c>
    </row>
    <row r="3027" spans="1:5" ht="12.75" customHeight="1" x14ac:dyDescent="0.15">
      <c r="A3027" s="206" t="s">
        <v>7429</v>
      </c>
      <c r="B3027" s="206" t="s">
        <v>7430</v>
      </c>
      <c r="C3027" s="206" t="s">
        <v>0</v>
      </c>
      <c r="D3027" s="206" t="s">
        <v>640</v>
      </c>
      <c r="E3027" s="205" t="str">
        <f t="shared" si="47"/>
        <v>ガムロングラスガードテープ用グリーン</v>
      </c>
    </row>
    <row r="3028" spans="1:5" ht="12.75" customHeight="1" x14ac:dyDescent="0.15">
      <c r="A3028" s="206" t="s">
        <v>7431</v>
      </c>
      <c r="B3028" s="206" t="s">
        <v>7432</v>
      </c>
      <c r="C3028" s="206" t="s">
        <v>0</v>
      </c>
      <c r="D3028" s="206" t="s">
        <v>637</v>
      </c>
      <c r="E3028" s="205" t="str">
        <f t="shared" si="47"/>
        <v>ガムロンタイル用接着剤</v>
      </c>
    </row>
    <row r="3029" spans="1:5" ht="12.75" customHeight="1" x14ac:dyDescent="0.15">
      <c r="A3029" s="206" t="s">
        <v>7433</v>
      </c>
      <c r="B3029" s="206" t="s">
        <v>7434</v>
      </c>
      <c r="C3029" s="206" t="s">
        <v>2451</v>
      </c>
      <c r="D3029" s="206" t="s">
        <v>640</v>
      </c>
      <c r="E3029" s="205" t="str">
        <f t="shared" si="47"/>
        <v>ガムロンフォルトＢ</v>
      </c>
    </row>
    <row r="3030" spans="1:5" ht="12.75" customHeight="1" x14ac:dyDescent="0.15">
      <c r="A3030" s="206" t="s">
        <v>7435</v>
      </c>
      <c r="B3030" s="206" t="s">
        <v>7436</v>
      </c>
      <c r="C3030" s="206" t="s">
        <v>7437</v>
      </c>
      <c r="D3030" s="206" t="s">
        <v>640</v>
      </c>
      <c r="E3030" s="205" t="str">
        <f t="shared" si="47"/>
        <v>ガラスマットＥＣＭ３８０</v>
      </c>
    </row>
    <row r="3031" spans="1:5" ht="12.75" customHeight="1" x14ac:dyDescent="0.15">
      <c r="A3031" s="206" t="s">
        <v>7438</v>
      </c>
      <c r="B3031" s="206" t="s">
        <v>7439</v>
      </c>
      <c r="C3031" s="206" t="s">
        <v>7440</v>
      </c>
      <c r="D3031" s="206" t="s">
        <v>640</v>
      </c>
      <c r="E3031" s="205" t="str">
        <f t="shared" si="47"/>
        <v>ガラスマットＥＣＭ４５０</v>
      </c>
    </row>
    <row r="3032" spans="1:5" ht="12.75" customHeight="1" x14ac:dyDescent="0.15">
      <c r="A3032" s="206" t="s">
        <v>7441</v>
      </c>
      <c r="B3032" s="206" t="s">
        <v>7442</v>
      </c>
      <c r="C3032" s="206" t="s">
        <v>0</v>
      </c>
      <c r="D3032" s="206" t="s">
        <v>7443</v>
      </c>
      <c r="E3032" s="205" t="str">
        <f t="shared" si="47"/>
        <v>ガン１４００　</v>
      </c>
    </row>
    <row r="3033" spans="1:5" ht="12.75" customHeight="1" x14ac:dyDescent="0.15">
      <c r="A3033" s="206" t="s">
        <v>7444</v>
      </c>
      <c r="B3033" s="206" t="s">
        <v>7445</v>
      </c>
      <c r="C3033" s="206" t="s">
        <v>7446</v>
      </c>
      <c r="D3033" s="206" t="s">
        <v>680</v>
      </c>
      <c r="E3033" s="205" t="str">
        <f t="shared" si="47"/>
        <v>ガン１５００ガイド板　</v>
      </c>
    </row>
    <row r="3034" spans="1:5" ht="12.75" customHeight="1" x14ac:dyDescent="0.15">
      <c r="A3034" s="206" t="s">
        <v>7447</v>
      </c>
      <c r="B3034" s="206" t="s">
        <v>7448</v>
      </c>
      <c r="C3034" s="206" t="s">
        <v>0</v>
      </c>
      <c r="D3034" s="206" t="s">
        <v>680</v>
      </c>
      <c r="E3034" s="205" t="str">
        <f t="shared" si="47"/>
        <v>ガン１５００ノズルセット</v>
      </c>
    </row>
    <row r="3035" spans="1:5" ht="12.75" customHeight="1" x14ac:dyDescent="0.15">
      <c r="A3035" s="206" t="s">
        <v>7449</v>
      </c>
      <c r="B3035" s="206" t="s">
        <v>7450</v>
      </c>
      <c r="C3035" s="206" t="s">
        <v>0</v>
      </c>
      <c r="D3035" s="206" t="s">
        <v>680</v>
      </c>
      <c r="E3035" s="205" t="str">
        <f t="shared" si="47"/>
        <v>ガン１５００角型ノズル</v>
      </c>
    </row>
    <row r="3036" spans="1:5" ht="12.75" customHeight="1" x14ac:dyDescent="0.15">
      <c r="A3036" s="206" t="s">
        <v>7451</v>
      </c>
      <c r="B3036" s="206" t="s">
        <v>7452</v>
      </c>
      <c r="C3036" s="206" t="s">
        <v>7453</v>
      </c>
      <c r="D3036" s="206" t="s">
        <v>7454</v>
      </c>
      <c r="E3036" s="205" t="str">
        <f t="shared" si="47"/>
        <v>ガン１５００内輪螺６ｍｍ</v>
      </c>
    </row>
    <row r="3037" spans="1:5" ht="12.75" customHeight="1" x14ac:dyDescent="0.15">
      <c r="A3037" s="206" t="s">
        <v>7455</v>
      </c>
      <c r="B3037" s="206" t="s">
        <v>7456</v>
      </c>
      <c r="C3037" s="206" t="s">
        <v>0</v>
      </c>
      <c r="D3037" s="206" t="s">
        <v>687</v>
      </c>
      <c r="E3037" s="205" t="str">
        <f t="shared" si="47"/>
        <v>ガン１５００平丸パッキン</v>
      </c>
    </row>
    <row r="3038" spans="1:5" ht="12.75" customHeight="1" x14ac:dyDescent="0.15">
      <c r="A3038" s="206" t="s">
        <v>7457</v>
      </c>
      <c r="B3038" s="206" t="s">
        <v>7458</v>
      </c>
      <c r="C3038" s="206" t="s">
        <v>0</v>
      </c>
      <c r="D3038" s="206" t="s">
        <v>766</v>
      </c>
      <c r="E3038" s="205" t="str">
        <f t="shared" si="47"/>
        <v>ガン１５００用二又ノズル</v>
      </c>
    </row>
    <row r="3039" spans="1:5" ht="12.75" customHeight="1" x14ac:dyDescent="0.15">
      <c r="A3039" s="206" t="s">
        <v>7459</v>
      </c>
      <c r="B3039" s="206" t="s">
        <v>7460</v>
      </c>
      <c r="C3039" s="206" t="s">
        <v>7461</v>
      </c>
      <c r="D3039" s="206" t="s">
        <v>7454</v>
      </c>
      <c r="E3039" s="205" t="str">
        <f t="shared" si="47"/>
        <v>ガン１５００椀型パッキン</v>
      </c>
    </row>
    <row r="3040" spans="1:5" ht="12.75" customHeight="1" x14ac:dyDescent="0.15">
      <c r="A3040" s="206" t="s">
        <v>7462</v>
      </c>
      <c r="B3040" s="206" t="s">
        <v>7463</v>
      </c>
      <c r="C3040" s="206" t="s">
        <v>7464</v>
      </c>
      <c r="D3040" s="206" t="s">
        <v>637</v>
      </c>
      <c r="E3040" s="205" t="str">
        <f t="shared" si="47"/>
        <v>ギルキャント　</v>
      </c>
    </row>
    <row r="3041" spans="1:5" ht="12.75" customHeight="1" x14ac:dyDescent="0.15">
      <c r="A3041" s="206" t="s">
        <v>7465</v>
      </c>
      <c r="B3041" s="206" t="s">
        <v>7466</v>
      </c>
      <c r="C3041" s="206" t="s">
        <v>7467</v>
      </c>
      <c r="D3041" s="206" t="s">
        <v>646</v>
      </c>
      <c r="E3041" s="205" t="str">
        <f t="shared" si="47"/>
        <v>ギルフォーム　２５Ｓ</v>
      </c>
    </row>
    <row r="3042" spans="1:5" ht="12.75" customHeight="1" x14ac:dyDescent="0.15">
      <c r="A3042" s="206" t="s">
        <v>7468</v>
      </c>
      <c r="B3042" s="206" t="s">
        <v>7469</v>
      </c>
      <c r="C3042" s="206" t="s">
        <v>7470</v>
      </c>
      <c r="D3042" s="206" t="s">
        <v>646</v>
      </c>
      <c r="E3042" s="205" t="str">
        <f t="shared" si="47"/>
        <v>ギルフォーム　３０Ｓ</v>
      </c>
    </row>
    <row r="3043" spans="1:5" ht="12.75" customHeight="1" x14ac:dyDescent="0.15">
      <c r="A3043" s="206" t="s">
        <v>7471</v>
      </c>
      <c r="B3043" s="206" t="s">
        <v>7472</v>
      </c>
      <c r="C3043" s="206" t="s">
        <v>7473</v>
      </c>
      <c r="D3043" s="206" t="s">
        <v>646</v>
      </c>
      <c r="E3043" s="205" t="str">
        <f t="shared" si="47"/>
        <v>ギルフォーム　３５Ｓ</v>
      </c>
    </row>
    <row r="3044" spans="1:5" ht="12.75" customHeight="1" x14ac:dyDescent="0.15">
      <c r="A3044" s="206" t="s">
        <v>7474</v>
      </c>
      <c r="B3044" s="206" t="s">
        <v>7475</v>
      </c>
      <c r="C3044" s="206" t="s">
        <v>7476</v>
      </c>
      <c r="D3044" s="206" t="s">
        <v>646</v>
      </c>
      <c r="E3044" s="205" t="str">
        <f t="shared" si="47"/>
        <v>ギルフォーム　４０Ｓ</v>
      </c>
    </row>
    <row r="3045" spans="1:5" ht="12.75" customHeight="1" x14ac:dyDescent="0.15">
      <c r="A3045" s="206" t="s">
        <v>7477</v>
      </c>
      <c r="B3045" s="206" t="s">
        <v>7478</v>
      </c>
      <c r="C3045" s="207" t="s">
        <v>7479</v>
      </c>
      <c r="D3045" s="206" t="s">
        <v>646</v>
      </c>
      <c r="E3045" s="205" t="str">
        <f t="shared" si="47"/>
        <v>ギルフォーム　５０Ｓ</v>
      </c>
    </row>
    <row r="3046" spans="1:5" ht="12.75" customHeight="1" x14ac:dyDescent="0.15">
      <c r="A3046" s="206" t="s">
        <v>7480</v>
      </c>
      <c r="B3046" s="206" t="s">
        <v>7481</v>
      </c>
      <c r="C3046" s="207" t="s">
        <v>7482</v>
      </c>
      <c r="D3046" s="206" t="s">
        <v>646</v>
      </c>
      <c r="E3046" s="205" t="str">
        <f t="shared" si="47"/>
        <v>ギルフォーム　６０Ｓ</v>
      </c>
    </row>
    <row r="3047" spans="1:5" ht="12.75" customHeight="1" x14ac:dyDescent="0.15">
      <c r="A3047" s="206" t="s">
        <v>7483</v>
      </c>
      <c r="B3047" s="207" t="s">
        <v>7484</v>
      </c>
      <c r="C3047" s="206" t="s">
        <v>3784</v>
      </c>
      <c r="D3047" s="206" t="s">
        <v>640</v>
      </c>
      <c r="E3047" s="205" t="str">
        <f t="shared" si="47"/>
        <v>クールスポットＢ</v>
      </c>
    </row>
    <row r="3048" spans="1:5" ht="12.75" customHeight="1" x14ac:dyDescent="0.15">
      <c r="A3048" s="206" t="s">
        <v>7485</v>
      </c>
      <c r="B3048" s="206" t="s">
        <v>7486</v>
      </c>
      <c r="C3048" s="206" t="s">
        <v>7487</v>
      </c>
      <c r="D3048" s="206" t="s">
        <v>633</v>
      </c>
      <c r="E3048" s="205" t="str">
        <f t="shared" si="47"/>
        <v>クールベース</v>
      </c>
    </row>
    <row r="3049" spans="1:5" ht="12.75" customHeight="1" x14ac:dyDescent="0.15">
      <c r="A3049" s="206" t="s">
        <v>7488</v>
      </c>
      <c r="B3049" s="206" t="s">
        <v>7489</v>
      </c>
      <c r="C3049" s="206" t="s">
        <v>7490</v>
      </c>
      <c r="D3049" s="206" t="s">
        <v>736</v>
      </c>
      <c r="E3049" s="205" t="str">
        <f t="shared" si="47"/>
        <v>クールベースパウダー　</v>
      </c>
    </row>
    <row r="3050" spans="1:5" ht="12.75" customHeight="1" x14ac:dyDescent="0.15">
      <c r="A3050" s="206" t="s">
        <v>7491</v>
      </c>
      <c r="B3050" s="206" t="s">
        <v>7492</v>
      </c>
      <c r="C3050" s="206" t="s">
        <v>7019</v>
      </c>
      <c r="D3050" s="206" t="s">
        <v>633</v>
      </c>
      <c r="E3050" s="205" t="str">
        <f t="shared" si="47"/>
        <v>クールボンド</v>
      </c>
    </row>
    <row r="3051" spans="1:5" ht="12.75" customHeight="1" x14ac:dyDescent="0.15">
      <c r="A3051" s="206" t="s">
        <v>7493</v>
      </c>
      <c r="B3051" s="206" t="s">
        <v>7494</v>
      </c>
      <c r="C3051" s="206" t="s">
        <v>7495</v>
      </c>
      <c r="D3051" s="206" t="s">
        <v>736</v>
      </c>
      <c r="E3051" s="205" t="str">
        <f t="shared" si="47"/>
        <v>クシゴテＬＳ　</v>
      </c>
    </row>
    <row r="3052" spans="1:5" ht="12.75" customHeight="1" x14ac:dyDescent="0.15">
      <c r="A3052" s="206" t="s">
        <v>7496</v>
      </c>
      <c r="B3052" s="206" t="s">
        <v>7497</v>
      </c>
      <c r="C3052" s="206" t="s">
        <v>0</v>
      </c>
      <c r="D3052" s="206" t="s">
        <v>640</v>
      </c>
      <c r="E3052" s="205" t="str">
        <f t="shared" si="47"/>
        <v>グラスバリアシートテープ用　新緑　</v>
      </c>
    </row>
    <row r="3053" spans="1:5" ht="12.75" customHeight="1" x14ac:dyDescent="0.15">
      <c r="A3053" s="206" t="s">
        <v>7498</v>
      </c>
      <c r="B3053" s="206" t="s">
        <v>7499</v>
      </c>
      <c r="C3053" s="206" t="s">
        <v>0</v>
      </c>
      <c r="D3053" s="206" t="s">
        <v>640</v>
      </c>
      <c r="E3053" s="205" t="str">
        <f t="shared" si="47"/>
        <v>グラスバリアシートテープ用　赤茶</v>
      </c>
    </row>
    <row r="3054" spans="1:5" ht="12.75" customHeight="1" x14ac:dyDescent="0.15">
      <c r="A3054" s="206" t="s">
        <v>7500</v>
      </c>
      <c r="B3054" s="206" t="s">
        <v>7501</v>
      </c>
      <c r="C3054" s="206" t="s">
        <v>0</v>
      </c>
      <c r="D3054" s="206" t="s">
        <v>640</v>
      </c>
      <c r="E3054" s="205" t="str">
        <f t="shared" si="47"/>
        <v>グラスバリアシートテープ用　天然砂ＴＳ</v>
      </c>
    </row>
    <row r="3055" spans="1:5" ht="12.75" customHeight="1" x14ac:dyDescent="0.15">
      <c r="A3055" s="206" t="s">
        <v>7502</v>
      </c>
      <c r="B3055" s="206" t="s">
        <v>7503</v>
      </c>
      <c r="C3055" s="206" t="s">
        <v>7504</v>
      </c>
      <c r="D3055" s="206" t="s">
        <v>736</v>
      </c>
      <c r="E3055" s="205" t="str">
        <f t="shared" si="47"/>
        <v>グランドパウダー　</v>
      </c>
    </row>
    <row r="3056" spans="1:5" ht="12.75" customHeight="1" x14ac:dyDescent="0.15">
      <c r="A3056" s="203" t="s">
        <v>7505</v>
      </c>
      <c r="B3056" s="203" t="s">
        <v>7506</v>
      </c>
      <c r="C3056" s="203" t="s">
        <v>7507</v>
      </c>
      <c r="D3056" s="203" t="s">
        <v>640</v>
      </c>
      <c r="E3056" s="205" t="str">
        <f t="shared" si="47"/>
        <v>けこみ用シート　ＶＧＫ－</v>
      </c>
    </row>
    <row r="3057" spans="1:5" ht="12.75" customHeight="1" x14ac:dyDescent="0.15">
      <c r="A3057" s="206" t="s">
        <v>7508</v>
      </c>
      <c r="B3057" s="206" t="s">
        <v>7509</v>
      </c>
      <c r="C3057" s="207" t="s">
        <v>7510</v>
      </c>
      <c r="D3057" s="206" t="s">
        <v>751</v>
      </c>
      <c r="E3057" s="205" t="str">
        <f t="shared" si="47"/>
        <v>ケラバ水切ＧＬ　黒</v>
      </c>
    </row>
    <row r="3058" spans="1:5" ht="12.75" customHeight="1" x14ac:dyDescent="0.15">
      <c r="A3058" s="206" t="s">
        <v>7511</v>
      </c>
      <c r="B3058" s="207" t="s">
        <v>7512</v>
      </c>
      <c r="C3058" s="207" t="s">
        <v>7510</v>
      </c>
      <c r="D3058" s="206" t="s">
        <v>751</v>
      </c>
      <c r="E3058" s="205" t="str">
        <f t="shared" si="47"/>
        <v>ケラバ水切ＧＬ　茶</v>
      </c>
    </row>
    <row r="3059" spans="1:5" ht="12.75" customHeight="1" x14ac:dyDescent="0.15">
      <c r="A3059" s="263" t="s">
        <v>7513</v>
      </c>
      <c r="B3059" s="203" t="s">
        <v>7514</v>
      </c>
      <c r="C3059" s="203" t="s">
        <v>7515</v>
      </c>
      <c r="D3059" s="203" t="s">
        <v>637</v>
      </c>
      <c r="E3059" s="205" t="str">
        <f t="shared" si="47"/>
        <v>コーナーガード　ＶＣＧ－</v>
      </c>
    </row>
    <row r="3060" spans="1:5" ht="12.75" customHeight="1" x14ac:dyDescent="0.15">
      <c r="A3060" s="206" t="s">
        <v>7516</v>
      </c>
      <c r="B3060" s="206" t="s">
        <v>7517</v>
      </c>
      <c r="C3060" s="206" t="s">
        <v>7518</v>
      </c>
      <c r="D3060" s="206" t="s">
        <v>736</v>
      </c>
      <c r="E3060" s="205" t="str">
        <f t="shared" si="47"/>
        <v>コーナーパッチ出隅　Ｖ－１０</v>
      </c>
    </row>
    <row r="3061" spans="1:5" ht="12.75" customHeight="1" x14ac:dyDescent="0.15">
      <c r="A3061" s="206" t="s">
        <v>7519</v>
      </c>
      <c r="B3061" s="206" t="s">
        <v>7520</v>
      </c>
      <c r="C3061" s="206" t="s">
        <v>7518</v>
      </c>
      <c r="D3061" s="206" t="s">
        <v>736</v>
      </c>
      <c r="E3061" s="205" t="str">
        <f t="shared" si="47"/>
        <v>コーナーパッチ出隅　Ｖ－１２</v>
      </c>
    </row>
    <row r="3062" spans="1:5" ht="12.75" customHeight="1" x14ac:dyDescent="0.15">
      <c r="A3062" s="206" t="s">
        <v>7521</v>
      </c>
      <c r="B3062" s="206" t="s">
        <v>7522</v>
      </c>
      <c r="C3062" s="206" t="s">
        <v>7518</v>
      </c>
      <c r="D3062" s="206" t="s">
        <v>736</v>
      </c>
      <c r="E3062" s="205" t="str">
        <f t="shared" si="47"/>
        <v>コーナーパッチ出隅　Ｖ－１６</v>
      </c>
    </row>
    <row r="3063" spans="1:5" ht="12.75" customHeight="1" x14ac:dyDescent="0.15">
      <c r="A3063" s="206" t="s">
        <v>7523</v>
      </c>
      <c r="B3063" s="206" t="s">
        <v>7524</v>
      </c>
      <c r="C3063" s="206" t="s">
        <v>7518</v>
      </c>
      <c r="D3063" s="206" t="s">
        <v>736</v>
      </c>
      <c r="E3063" s="205" t="str">
        <f t="shared" si="47"/>
        <v>コーナーパッチ出隅　Ｖ－２１</v>
      </c>
    </row>
    <row r="3064" spans="1:5" ht="12.75" customHeight="1" x14ac:dyDescent="0.15">
      <c r="A3064" s="206" t="s">
        <v>7525</v>
      </c>
      <c r="B3064" s="206" t="s">
        <v>7526</v>
      </c>
      <c r="C3064" s="206" t="s">
        <v>7518</v>
      </c>
      <c r="D3064" s="206" t="s">
        <v>736</v>
      </c>
      <c r="E3064" s="205" t="str">
        <f t="shared" si="47"/>
        <v>コーナーパッチ出隅　Ｖ－２４</v>
      </c>
    </row>
    <row r="3065" spans="1:5" ht="12.75" customHeight="1" x14ac:dyDescent="0.15">
      <c r="A3065" s="206" t="s">
        <v>7527</v>
      </c>
      <c r="B3065" s="206" t="s">
        <v>7528</v>
      </c>
      <c r="C3065" s="206" t="s">
        <v>7518</v>
      </c>
      <c r="D3065" s="206" t="s">
        <v>736</v>
      </c>
      <c r="E3065" s="205" t="str">
        <f t="shared" si="47"/>
        <v>コーナーパッチ出隅　Ｖ－４３</v>
      </c>
    </row>
    <row r="3066" spans="1:5" ht="12.75" customHeight="1" x14ac:dyDescent="0.15">
      <c r="A3066" s="206" t="s">
        <v>7529</v>
      </c>
      <c r="B3066" s="206" t="s">
        <v>7530</v>
      </c>
      <c r="C3066" s="206" t="s">
        <v>7518</v>
      </c>
      <c r="D3066" s="206" t="s">
        <v>736</v>
      </c>
      <c r="E3066" s="205" t="str">
        <f t="shared" si="47"/>
        <v>コーナーパッチ入隅　Ｖ－１０</v>
      </c>
    </row>
    <row r="3067" spans="1:5" ht="12.75" customHeight="1" x14ac:dyDescent="0.15">
      <c r="A3067" s="206" t="s">
        <v>7531</v>
      </c>
      <c r="B3067" s="206" t="s">
        <v>7532</v>
      </c>
      <c r="C3067" s="206" t="s">
        <v>7518</v>
      </c>
      <c r="D3067" s="206" t="s">
        <v>736</v>
      </c>
      <c r="E3067" s="205" t="str">
        <f t="shared" si="47"/>
        <v>コーナーパッチ入隅　Ｖ－１２</v>
      </c>
    </row>
    <row r="3068" spans="1:5" ht="12.75" customHeight="1" x14ac:dyDescent="0.15">
      <c r="A3068" s="206" t="s">
        <v>7533</v>
      </c>
      <c r="B3068" s="206" t="s">
        <v>7534</v>
      </c>
      <c r="C3068" s="206" t="s">
        <v>7518</v>
      </c>
      <c r="D3068" s="206" t="s">
        <v>736</v>
      </c>
      <c r="E3068" s="205" t="str">
        <f t="shared" si="47"/>
        <v>コーナーパッチ入隅　Ｖ－１６</v>
      </c>
    </row>
    <row r="3069" spans="1:5" ht="12.75" customHeight="1" x14ac:dyDescent="0.15">
      <c r="A3069" s="206" t="s">
        <v>7535</v>
      </c>
      <c r="B3069" s="206" t="s">
        <v>7536</v>
      </c>
      <c r="C3069" s="206" t="s">
        <v>7518</v>
      </c>
      <c r="D3069" s="206" t="s">
        <v>736</v>
      </c>
      <c r="E3069" s="205" t="str">
        <f t="shared" si="47"/>
        <v>コーナーパッチ入隅　Ｖ－２１</v>
      </c>
    </row>
    <row r="3070" spans="1:5" ht="12.75" customHeight="1" x14ac:dyDescent="0.15">
      <c r="A3070" s="206" t="s">
        <v>7537</v>
      </c>
      <c r="B3070" s="206" t="s">
        <v>7538</v>
      </c>
      <c r="C3070" s="206" t="s">
        <v>7518</v>
      </c>
      <c r="D3070" s="206" t="s">
        <v>736</v>
      </c>
      <c r="E3070" s="205" t="str">
        <f t="shared" si="47"/>
        <v>コーナーパッチ入隅　Ｖ－２４</v>
      </c>
    </row>
    <row r="3071" spans="1:5" ht="12.75" customHeight="1" x14ac:dyDescent="0.15">
      <c r="A3071" s="206" t="s">
        <v>7539</v>
      </c>
      <c r="B3071" s="206" t="s">
        <v>7540</v>
      </c>
      <c r="C3071" s="206" t="s">
        <v>7518</v>
      </c>
      <c r="D3071" s="206" t="s">
        <v>736</v>
      </c>
      <c r="E3071" s="205" t="str">
        <f t="shared" si="47"/>
        <v>コーナーパッチ入隅　Ｖ－４３</v>
      </c>
    </row>
    <row r="3072" spans="1:5" ht="12.75" customHeight="1" x14ac:dyDescent="0.15">
      <c r="A3072" s="206" t="s">
        <v>7541</v>
      </c>
      <c r="B3072" s="206" t="s">
        <v>7542</v>
      </c>
      <c r="C3072" s="206" t="s">
        <v>7543</v>
      </c>
      <c r="D3072" s="206" t="s">
        <v>736</v>
      </c>
      <c r="E3072" s="205" t="str">
        <f t="shared" si="47"/>
        <v>コーナーブレード　</v>
      </c>
    </row>
    <row r="3073" spans="1:5" ht="12.75" customHeight="1" x14ac:dyDescent="0.15">
      <c r="A3073" s="206" t="s">
        <v>7544</v>
      </c>
      <c r="B3073" s="206" t="s">
        <v>7545</v>
      </c>
      <c r="C3073" s="206" t="s">
        <v>0</v>
      </c>
      <c r="D3073" s="206" t="s">
        <v>751</v>
      </c>
      <c r="E3073" s="205" t="str">
        <f t="shared" si="47"/>
        <v>コーナー用ＦＤアング</v>
      </c>
    </row>
    <row r="3074" spans="1:5" ht="12.75" customHeight="1" x14ac:dyDescent="0.15">
      <c r="A3074" s="206" t="s">
        <v>7546</v>
      </c>
      <c r="B3074" s="207" t="s">
        <v>7547</v>
      </c>
      <c r="C3074" s="206" t="s">
        <v>2879</v>
      </c>
      <c r="D3074" s="206" t="s">
        <v>751</v>
      </c>
      <c r="E3074" s="205" t="str">
        <f t="shared" si="47"/>
        <v>ライナーコーピング１３５　</v>
      </c>
    </row>
    <row r="3075" spans="1:5" ht="12.75" customHeight="1" x14ac:dyDescent="0.15">
      <c r="A3075" s="206" t="s">
        <v>7548</v>
      </c>
      <c r="B3075" s="207" t="s">
        <v>7549</v>
      </c>
      <c r="C3075" s="206" t="s">
        <v>2879</v>
      </c>
      <c r="D3075" s="206" t="s">
        <v>751</v>
      </c>
      <c r="E3075" s="205" t="str">
        <f t="shared" ref="E3075:E3138" si="48">DBCS(B3075)</f>
        <v>ライナーコーピング１３５　Ｔ－１１</v>
      </c>
    </row>
    <row r="3076" spans="1:5" ht="12.75" customHeight="1" x14ac:dyDescent="0.15">
      <c r="A3076" s="206" t="s">
        <v>7550</v>
      </c>
      <c r="B3076" s="207" t="s">
        <v>7551</v>
      </c>
      <c r="C3076" s="206" t="s">
        <v>2879</v>
      </c>
      <c r="D3076" s="206" t="s">
        <v>751</v>
      </c>
      <c r="E3076" s="205" t="str">
        <f t="shared" si="48"/>
        <v>ライナーコーピング１３５　Ｔ－３</v>
      </c>
    </row>
    <row r="3077" spans="1:5" ht="12.75" customHeight="1" x14ac:dyDescent="0.15">
      <c r="A3077" s="206" t="s">
        <v>7552</v>
      </c>
      <c r="B3077" s="207" t="s">
        <v>7553</v>
      </c>
      <c r="C3077" s="206" t="s">
        <v>2882</v>
      </c>
      <c r="D3077" s="206" t="s">
        <v>766</v>
      </c>
      <c r="E3077" s="205" t="str">
        <f t="shared" si="48"/>
        <v>ライナーコピング１３５　出隅</v>
      </c>
    </row>
    <row r="3078" spans="1:5" ht="12.75" customHeight="1" x14ac:dyDescent="0.15">
      <c r="A3078" s="206" t="s">
        <v>7554</v>
      </c>
      <c r="B3078" s="207" t="s">
        <v>7555</v>
      </c>
      <c r="C3078" s="206" t="s">
        <v>2882</v>
      </c>
      <c r="D3078" s="206" t="s">
        <v>766</v>
      </c>
      <c r="E3078" s="205" t="str">
        <f t="shared" si="48"/>
        <v>ライナーコピング１３５　出隅　Ｔ－１１</v>
      </c>
    </row>
    <row r="3079" spans="1:5" ht="12.75" customHeight="1" x14ac:dyDescent="0.15">
      <c r="A3079" s="206" t="s">
        <v>7556</v>
      </c>
      <c r="B3079" s="207" t="s">
        <v>7557</v>
      </c>
      <c r="C3079" s="206" t="s">
        <v>2882</v>
      </c>
      <c r="D3079" s="206" t="s">
        <v>766</v>
      </c>
      <c r="E3079" s="205" t="str">
        <f t="shared" si="48"/>
        <v>ライナーコピング１３５　出隅　Ｔ－３</v>
      </c>
    </row>
    <row r="3080" spans="1:5" ht="12.75" customHeight="1" x14ac:dyDescent="0.15">
      <c r="A3080" s="206" t="s">
        <v>7558</v>
      </c>
      <c r="B3080" s="207" t="s">
        <v>7559</v>
      </c>
      <c r="C3080" s="206" t="s">
        <v>0</v>
      </c>
      <c r="D3080" s="206" t="s">
        <v>766</v>
      </c>
      <c r="E3080" s="205" t="str">
        <f t="shared" si="48"/>
        <v>ライナーコピング１３５　小口Ａ</v>
      </c>
    </row>
    <row r="3081" spans="1:5" ht="12.75" customHeight="1" x14ac:dyDescent="0.15">
      <c r="A3081" s="206" t="s">
        <v>7560</v>
      </c>
      <c r="B3081" s="207" t="s">
        <v>7561</v>
      </c>
      <c r="C3081" s="206" t="s">
        <v>0</v>
      </c>
      <c r="D3081" s="206" t="s">
        <v>766</v>
      </c>
      <c r="E3081" s="205" t="str">
        <f t="shared" si="48"/>
        <v>ライナーコピング１３５　小口Ａ　Ｔ－１１</v>
      </c>
    </row>
    <row r="3082" spans="1:5" ht="12.75" customHeight="1" x14ac:dyDescent="0.15">
      <c r="A3082" s="206" t="s">
        <v>7562</v>
      </c>
      <c r="B3082" s="207" t="s">
        <v>7563</v>
      </c>
      <c r="C3082" s="206" t="s">
        <v>0</v>
      </c>
      <c r="D3082" s="206" t="s">
        <v>766</v>
      </c>
      <c r="E3082" s="205" t="str">
        <f t="shared" si="48"/>
        <v>ライナーコピング１３５　小口Ａ　Ｔ－３</v>
      </c>
    </row>
    <row r="3083" spans="1:5" ht="12.75" customHeight="1" x14ac:dyDescent="0.15">
      <c r="A3083" s="206" t="s">
        <v>7564</v>
      </c>
      <c r="B3083" s="207" t="s">
        <v>7565</v>
      </c>
      <c r="C3083" s="206" t="s">
        <v>0</v>
      </c>
      <c r="D3083" s="206" t="s">
        <v>766</v>
      </c>
      <c r="E3083" s="205" t="str">
        <f t="shared" si="48"/>
        <v>ライナーコピング１３５　小口Ｂ</v>
      </c>
    </row>
    <row r="3084" spans="1:5" ht="12.75" customHeight="1" x14ac:dyDescent="0.15">
      <c r="A3084" s="206" t="s">
        <v>7566</v>
      </c>
      <c r="B3084" s="207" t="s">
        <v>7567</v>
      </c>
      <c r="C3084" s="206" t="s">
        <v>0</v>
      </c>
      <c r="D3084" s="206" t="s">
        <v>766</v>
      </c>
      <c r="E3084" s="205" t="str">
        <f t="shared" si="48"/>
        <v>ライナーコピング１３５　小口Ｂ　Ｔ－１１</v>
      </c>
    </row>
    <row r="3085" spans="1:5" ht="12.75" customHeight="1" x14ac:dyDescent="0.15">
      <c r="A3085" s="206" t="s">
        <v>7568</v>
      </c>
      <c r="B3085" s="207" t="s">
        <v>7569</v>
      </c>
      <c r="C3085" s="206" t="s">
        <v>0</v>
      </c>
      <c r="D3085" s="206" t="s">
        <v>766</v>
      </c>
      <c r="E3085" s="205" t="str">
        <f t="shared" si="48"/>
        <v>ライナーコピング１３５　小口Ｂ　Ｔ－３</v>
      </c>
    </row>
    <row r="3086" spans="1:5" ht="12.75" customHeight="1" x14ac:dyDescent="0.15">
      <c r="A3086" s="206" t="s">
        <v>7570</v>
      </c>
      <c r="B3086" s="207" t="s">
        <v>7571</v>
      </c>
      <c r="C3086" s="206" t="s">
        <v>2882</v>
      </c>
      <c r="D3086" s="206" t="s">
        <v>766</v>
      </c>
      <c r="E3086" s="205" t="str">
        <f t="shared" si="48"/>
        <v>ライナーコピング１３５　入隅</v>
      </c>
    </row>
    <row r="3087" spans="1:5" ht="12.75" customHeight="1" x14ac:dyDescent="0.15">
      <c r="A3087" s="206" t="s">
        <v>7572</v>
      </c>
      <c r="B3087" s="207" t="s">
        <v>7573</v>
      </c>
      <c r="C3087" s="206" t="s">
        <v>2882</v>
      </c>
      <c r="D3087" s="206" t="s">
        <v>766</v>
      </c>
      <c r="E3087" s="205" t="str">
        <f t="shared" si="48"/>
        <v>ライナーコピング１３５　入隅　Ｔ－１１</v>
      </c>
    </row>
    <row r="3088" spans="1:5" ht="12.75" customHeight="1" x14ac:dyDescent="0.15">
      <c r="A3088" s="206" t="s">
        <v>7574</v>
      </c>
      <c r="B3088" s="207" t="s">
        <v>7575</v>
      </c>
      <c r="C3088" s="206" t="s">
        <v>2882</v>
      </c>
      <c r="D3088" s="206" t="s">
        <v>766</v>
      </c>
      <c r="E3088" s="205" t="str">
        <f t="shared" si="48"/>
        <v>ライナーコピング１３５　入隅　Ｔ－３</v>
      </c>
    </row>
    <row r="3089" spans="1:5" ht="12.75" customHeight="1" x14ac:dyDescent="0.15">
      <c r="A3089" s="206" t="s">
        <v>7576</v>
      </c>
      <c r="B3089" s="207" t="s">
        <v>7577</v>
      </c>
      <c r="C3089" s="206" t="s">
        <v>2891</v>
      </c>
      <c r="D3089" s="206" t="s">
        <v>680</v>
      </c>
      <c r="E3089" s="205" t="str">
        <f t="shared" si="48"/>
        <v>ライナーコピング１３５　部品セット</v>
      </c>
    </row>
    <row r="3090" spans="1:5" ht="12.75" customHeight="1" x14ac:dyDescent="0.15">
      <c r="A3090" s="206" t="s">
        <v>7578</v>
      </c>
      <c r="B3090" s="207" t="s">
        <v>7579</v>
      </c>
      <c r="C3090" s="206" t="s">
        <v>2891</v>
      </c>
      <c r="D3090" s="206" t="s">
        <v>680</v>
      </c>
      <c r="E3090" s="205" t="str">
        <f t="shared" si="48"/>
        <v>ライナーコピング１３５　部品セット　Ｔ－１１</v>
      </c>
    </row>
    <row r="3091" spans="1:5" ht="12.75" customHeight="1" x14ac:dyDescent="0.15">
      <c r="A3091" s="206" t="s">
        <v>7580</v>
      </c>
      <c r="B3091" s="207" t="s">
        <v>7581</v>
      </c>
      <c r="C3091" s="206" t="s">
        <v>2891</v>
      </c>
      <c r="D3091" s="206" t="s">
        <v>680</v>
      </c>
      <c r="E3091" s="205" t="str">
        <f t="shared" si="48"/>
        <v>ライナーコピング１３５　部品セット　Ｔ－３</v>
      </c>
    </row>
    <row r="3092" spans="1:5" ht="12.75" customHeight="1" x14ac:dyDescent="0.15">
      <c r="A3092" s="206" t="s">
        <v>7582</v>
      </c>
      <c r="B3092" s="207" t="s">
        <v>7583</v>
      </c>
      <c r="C3092" s="206" t="s">
        <v>2879</v>
      </c>
      <c r="D3092" s="206" t="s">
        <v>751</v>
      </c>
      <c r="E3092" s="205" t="str">
        <f t="shared" si="48"/>
        <v>ライナーコピング１５０</v>
      </c>
    </row>
    <row r="3093" spans="1:5" ht="12.75" customHeight="1" x14ac:dyDescent="0.15">
      <c r="A3093" s="206" t="s">
        <v>7584</v>
      </c>
      <c r="B3093" s="207" t="s">
        <v>7585</v>
      </c>
      <c r="C3093" s="206" t="s">
        <v>2879</v>
      </c>
      <c r="D3093" s="206" t="s">
        <v>751</v>
      </c>
      <c r="E3093" s="205" t="str">
        <f t="shared" si="48"/>
        <v>ライナーコピング１５０　Ｔ－１１</v>
      </c>
    </row>
    <row r="3094" spans="1:5" ht="12.75" customHeight="1" x14ac:dyDescent="0.15">
      <c r="A3094" s="206" t="s">
        <v>7586</v>
      </c>
      <c r="B3094" s="207" t="s">
        <v>7587</v>
      </c>
      <c r="C3094" s="206" t="s">
        <v>2879</v>
      </c>
      <c r="D3094" s="206" t="s">
        <v>751</v>
      </c>
      <c r="E3094" s="205" t="str">
        <f t="shared" si="48"/>
        <v>ライナーコピング１５０　Ｔ－３</v>
      </c>
    </row>
    <row r="3095" spans="1:5" ht="12.75" customHeight="1" x14ac:dyDescent="0.15">
      <c r="A3095" s="206" t="s">
        <v>7588</v>
      </c>
      <c r="B3095" s="207" t="s">
        <v>7589</v>
      </c>
      <c r="C3095" s="206" t="s">
        <v>2882</v>
      </c>
      <c r="D3095" s="206" t="s">
        <v>766</v>
      </c>
      <c r="E3095" s="205" t="str">
        <f t="shared" si="48"/>
        <v>ライナーコピング１５０　出隅</v>
      </c>
    </row>
    <row r="3096" spans="1:5" ht="12.75" customHeight="1" x14ac:dyDescent="0.15">
      <c r="A3096" s="206" t="s">
        <v>7590</v>
      </c>
      <c r="B3096" s="207" t="s">
        <v>7591</v>
      </c>
      <c r="C3096" s="206" t="s">
        <v>2882</v>
      </c>
      <c r="D3096" s="206" t="s">
        <v>766</v>
      </c>
      <c r="E3096" s="205" t="str">
        <f t="shared" si="48"/>
        <v>ライナーコピング１５０　出隅　Ｔ－１１</v>
      </c>
    </row>
    <row r="3097" spans="1:5" ht="12.75" customHeight="1" x14ac:dyDescent="0.15">
      <c r="A3097" s="206" t="s">
        <v>7592</v>
      </c>
      <c r="B3097" s="207" t="s">
        <v>7593</v>
      </c>
      <c r="C3097" s="206" t="s">
        <v>2882</v>
      </c>
      <c r="D3097" s="206" t="s">
        <v>766</v>
      </c>
      <c r="E3097" s="205" t="str">
        <f t="shared" si="48"/>
        <v>ライナーコピング１５０　出隅　Ｔ－３</v>
      </c>
    </row>
    <row r="3098" spans="1:5" ht="12.75" customHeight="1" x14ac:dyDescent="0.15">
      <c r="A3098" s="206" t="s">
        <v>7594</v>
      </c>
      <c r="B3098" s="207" t="s">
        <v>7595</v>
      </c>
      <c r="C3098" s="206" t="s">
        <v>0</v>
      </c>
      <c r="D3098" s="206" t="s">
        <v>766</v>
      </c>
      <c r="E3098" s="205" t="str">
        <f t="shared" si="48"/>
        <v>ライナーコピング１５０　小口Ａ</v>
      </c>
    </row>
    <row r="3099" spans="1:5" ht="12.75" customHeight="1" x14ac:dyDescent="0.15">
      <c r="A3099" s="206" t="s">
        <v>7596</v>
      </c>
      <c r="B3099" s="207" t="s">
        <v>7597</v>
      </c>
      <c r="C3099" s="206" t="s">
        <v>0</v>
      </c>
      <c r="D3099" s="206" t="s">
        <v>766</v>
      </c>
      <c r="E3099" s="205" t="str">
        <f t="shared" si="48"/>
        <v>ライナーコピング１５０　小口Ａ　Ｔ－１１</v>
      </c>
    </row>
    <row r="3100" spans="1:5" ht="12.75" customHeight="1" x14ac:dyDescent="0.15">
      <c r="A3100" s="206" t="s">
        <v>7598</v>
      </c>
      <c r="B3100" s="207" t="s">
        <v>7599</v>
      </c>
      <c r="C3100" s="206" t="s">
        <v>0</v>
      </c>
      <c r="D3100" s="206" t="s">
        <v>766</v>
      </c>
      <c r="E3100" s="205" t="str">
        <f t="shared" si="48"/>
        <v>ライナーコピング１５０　小口Ａ　Ｔ－３</v>
      </c>
    </row>
    <row r="3101" spans="1:5" ht="12.75" customHeight="1" x14ac:dyDescent="0.15">
      <c r="A3101" s="206" t="s">
        <v>7600</v>
      </c>
      <c r="B3101" s="207" t="s">
        <v>7601</v>
      </c>
      <c r="C3101" s="206" t="s">
        <v>0</v>
      </c>
      <c r="D3101" s="206" t="s">
        <v>766</v>
      </c>
      <c r="E3101" s="205" t="str">
        <f t="shared" si="48"/>
        <v>ライナーコピング１５０　小口Ｂ</v>
      </c>
    </row>
    <row r="3102" spans="1:5" ht="12.75" customHeight="1" x14ac:dyDescent="0.15">
      <c r="A3102" s="206" t="s">
        <v>7602</v>
      </c>
      <c r="B3102" s="207" t="s">
        <v>7603</v>
      </c>
      <c r="C3102" s="206" t="s">
        <v>0</v>
      </c>
      <c r="D3102" s="206" t="s">
        <v>766</v>
      </c>
      <c r="E3102" s="205" t="str">
        <f t="shared" si="48"/>
        <v>ライナーコピング１５０　小口Ｂ　Ｔ－１１</v>
      </c>
    </row>
    <row r="3103" spans="1:5" ht="12.75" customHeight="1" x14ac:dyDescent="0.15">
      <c r="A3103" s="206" t="s">
        <v>7604</v>
      </c>
      <c r="B3103" s="207" t="s">
        <v>7605</v>
      </c>
      <c r="C3103" s="206" t="s">
        <v>0</v>
      </c>
      <c r="D3103" s="206" t="s">
        <v>766</v>
      </c>
      <c r="E3103" s="205" t="str">
        <f t="shared" si="48"/>
        <v>ライナーコピング１５０　小口Ｂ　Ｔ－３</v>
      </c>
    </row>
    <row r="3104" spans="1:5" ht="12.75" customHeight="1" x14ac:dyDescent="0.15">
      <c r="A3104" s="206" t="s">
        <v>7606</v>
      </c>
      <c r="B3104" s="207" t="s">
        <v>7607</v>
      </c>
      <c r="C3104" s="206" t="s">
        <v>2882</v>
      </c>
      <c r="D3104" s="206" t="s">
        <v>766</v>
      </c>
      <c r="E3104" s="205" t="str">
        <f t="shared" si="48"/>
        <v>ライナーコピング１５０　入隅</v>
      </c>
    </row>
    <row r="3105" spans="1:5" ht="12.75" customHeight="1" x14ac:dyDescent="0.15">
      <c r="A3105" s="206" t="s">
        <v>7608</v>
      </c>
      <c r="B3105" s="207" t="s">
        <v>7609</v>
      </c>
      <c r="C3105" s="206" t="s">
        <v>2882</v>
      </c>
      <c r="D3105" s="206" t="s">
        <v>766</v>
      </c>
      <c r="E3105" s="205" t="str">
        <f t="shared" si="48"/>
        <v>ライナーコピング１５０　入隅　Ｔ－１１</v>
      </c>
    </row>
    <row r="3106" spans="1:5" ht="12.75" customHeight="1" x14ac:dyDescent="0.15">
      <c r="A3106" s="206" t="s">
        <v>7610</v>
      </c>
      <c r="B3106" s="207" t="s">
        <v>7611</v>
      </c>
      <c r="C3106" s="206" t="s">
        <v>2882</v>
      </c>
      <c r="D3106" s="206" t="s">
        <v>766</v>
      </c>
      <c r="E3106" s="205" t="str">
        <f t="shared" si="48"/>
        <v>ライナーコピング１５０　入隅　Ｔ－３</v>
      </c>
    </row>
    <row r="3107" spans="1:5" ht="12.75" customHeight="1" x14ac:dyDescent="0.15">
      <c r="A3107" s="206" t="s">
        <v>7612</v>
      </c>
      <c r="B3107" s="207" t="s">
        <v>7613</v>
      </c>
      <c r="C3107" s="206" t="s">
        <v>2891</v>
      </c>
      <c r="D3107" s="206" t="s">
        <v>680</v>
      </c>
      <c r="E3107" s="205" t="str">
        <f t="shared" si="48"/>
        <v>ライナーコピング１５０　部品セット</v>
      </c>
    </row>
    <row r="3108" spans="1:5" ht="12.75" customHeight="1" x14ac:dyDescent="0.15">
      <c r="A3108" s="206" t="s">
        <v>7614</v>
      </c>
      <c r="B3108" s="207" t="s">
        <v>7615</v>
      </c>
      <c r="C3108" s="206" t="s">
        <v>2891</v>
      </c>
      <c r="D3108" s="206" t="s">
        <v>680</v>
      </c>
      <c r="E3108" s="205" t="str">
        <f t="shared" si="48"/>
        <v>ライナーコピング１５０　部品セット　Ｔ－１１</v>
      </c>
    </row>
    <row r="3109" spans="1:5" ht="12.75" customHeight="1" x14ac:dyDescent="0.15">
      <c r="A3109" s="206" t="s">
        <v>7616</v>
      </c>
      <c r="B3109" s="207" t="s">
        <v>7617</v>
      </c>
      <c r="C3109" s="206" t="s">
        <v>2891</v>
      </c>
      <c r="D3109" s="206" t="s">
        <v>680</v>
      </c>
      <c r="E3109" s="205" t="str">
        <f t="shared" si="48"/>
        <v>ライナーコピング１５０　部品セット　Ｔ－３</v>
      </c>
    </row>
    <row r="3110" spans="1:5" ht="12.75" customHeight="1" x14ac:dyDescent="0.15">
      <c r="A3110" s="206" t="s">
        <v>7618</v>
      </c>
      <c r="B3110" s="207" t="s">
        <v>7619</v>
      </c>
      <c r="C3110" s="206" t="s">
        <v>2879</v>
      </c>
      <c r="D3110" s="206" t="s">
        <v>751</v>
      </c>
      <c r="E3110" s="205" t="str">
        <f t="shared" si="48"/>
        <v>ライナーコピング１７５</v>
      </c>
    </row>
    <row r="3111" spans="1:5" ht="12.75" customHeight="1" x14ac:dyDescent="0.15">
      <c r="A3111" s="206" t="s">
        <v>7620</v>
      </c>
      <c r="B3111" s="207" t="s">
        <v>7621</v>
      </c>
      <c r="C3111" s="206" t="s">
        <v>2879</v>
      </c>
      <c r="D3111" s="206" t="s">
        <v>751</v>
      </c>
      <c r="E3111" s="205" t="str">
        <f t="shared" si="48"/>
        <v>ライナーコピング１７５　Ｔ－１１</v>
      </c>
    </row>
    <row r="3112" spans="1:5" ht="12.75" customHeight="1" x14ac:dyDescent="0.15">
      <c r="A3112" s="206" t="s">
        <v>7622</v>
      </c>
      <c r="B3112" s="207" t="s">
        <v>7623</v>
      </c>
      <c r="C3112" s="206" t="s">
        <v>2879</v>
      </c>
      <c r="D3112" s="206" t="s">
        <v>751</v>
      </c>
      <c r="E3112" s="205" t="str">
        <f t="shared" si="48"/>
        <v>ライナーコピング１７５　Ｔ－３</v>
      </c>
    </row>
    <row r="3113" spans="1:5" ht="12.75" customHeight="1" x14ac:dyDescent="0.15">
      <c r="A3113" s="206" t="s">
        <v>7624</v>
      </c>
      <c r="B3113" s="207" t="s">
        <v>7625</v>
      </c>
      <c r="C3113" s="206" t="s">
        <v>2882</v>
      </c>
      <c r="D3113" s="206" t="s">
        <v>766</v>
      </c>
      <c r="E3113" s="205" t="str">
        <f t="shared" si="48"/>
        <v>ライナーコピング１７５　出隅</v>
      </c>
    </row>
    <row r="3114" spans="1:5" ht="12.75" customHeight="1" x14ac:dyDescent="0.15">
      <c r="A3114" s="206" t="s">
        <v>7626</v>
      </c>
      <c r="B3114" s="207" t="s">
        <v>7627</v>
      </c>
      <c r="C3114" s="206" t="s">
        <v>2882</v>
      </c>
      <c r="D3114" s="206" t="s">
        <v>766</v>
      </c>
      <c r="E3114" s="205" t="str">
        <f t="shared" si="48"/>
        <v>ライナーコピング１７５　出隅　Ｔ－１１</v>
      </c>
    </row>
    <row r="3115" spans="1:5" ht="12.75" customHeight="1" x14ac:dyDescent="0.15">
      <c r="A3115" s="206" t="s">
        <v>7628</v>
      </c>
      <c r="B3115" s="207" t="s">
        <v>7629</v>
      </c>
      <c r="C3115" s="206" t="s">
        <v>2882</v>
      </c>
      <c r="D3115" s="206" t="s">
        <v>766</v>
      </c>
      <c r="E3115" s="205" t="str">
        <f t="shared" si="48"/>
        <v>ライナーコピング１７５　出隅　Ｔ－３</v>
      </c>
    </row>
    <row r="3116" spans="1:5" ht="12.75" customHeight="1" x14ac:dyDescent="0.15">
      <c r="A3116" s="206" t="s">
        <v>7630</v>
      </c>
      <c r="B3116" s="207" t="s">
        <v>7631</v>
      </c>
      <c r="C3116" s="206" t="s">
        <v>0</v>
      </c>
      <c r="D3116" s="206" t="s">
        <v>766</v>
      </c>
      <c r="E3116" s="205" t="str">
        <f t="shared" si="48"/>
        <v>ライナーコピング１７５　小口Ａ</v>
      </c>
    </row>
    <row r="3117" spans="1:5" ht="12.75" customHeight="1" x14ac:dyDescent="0.15">
      <c r="A3117" s="206" t="s">
        <v>7632</v>
      </c>
      <c r="B3117" s="207" t="s">
        <v>7633</v>
      </c>
      <c r="C3117" s="206" t="s">
        <v>834</v>
      </c>
      <c r="D3117" s="206" t="s">
        <v>766</v>
      </c>
      <c r="E3117" s="205" t="str">
        <f t="shared" si="48"/>
        <v>ライナーコピング１７５　小口Ａ　Ｔ－１１</v>
      </c>
    </row>
    <row r="3118" spans="1:5" ht="12.75" customHeight="1" x14ac:dyDescent="0.15">
      <c r="A3118" s="206" t="s">
        <v>7634</v>
      </c>
      <c r="B3118" s="207" t="s">
        <v>7635</v>
      </c>
      <c r="C3118" s="206" t="s">
        <v>0</v>
      </c>
      <c r="D3118" s="206" t="s">
        <v>766</v>
      </c>
      <c r="E3118" s="205" t="str">
        <f t="shared" si="48"/>
        <v>ライナーコピング１７５　小口Ａ　Ｔ－３</v>
      </c>
    </row>
    <row r="3119" spans="1:5" ht="12.75" customHeight="1" x14ac:dyDescent="0.15">
      <c r="A3119" s="206" t="s">
        <v>7636</v>
      </c>
      <c r="B3119" s="207" t="s">
        <v>7637</v>
      </c>
      <c r="C3119" s="206" t="s">
        <v>0</v>
      </c>
      <c r="D3119" s="206" t="s">
        <v>766</v>
      </c>
      <c r="E3119" s="205" t="str">
        <f t="shared" si="48"/>
        <v>ライナーコピング１７５　小口Ｂ</v>
      </c>
    </row>
    <row r="3120" spans="1:5" ht="12.75" customHeight="1" x14ac:dyDescent="0.15">
      <c r="A3120" s="206" t="s">
        <v>7638</v>
      </c>
      <c r="B3120" s="207" t="s">
        <v>7639</v>
      </c>
      <c r="C3120" s="206" t="s">
        <v>834</v>
      </c>
      <c r="D3120" s="206" t="s">
        <v>766</v>
      </c>
      <c r="E3120" s="205" t="str">
        <f t="shared" si="48"/>
        <v>ライナーコピング１７５　小口Ｂ　Ｔ－１１</v>
      </c>
    </row>
    <row r="3121" spans="1:5" ht="12.75" customHeight="1" x14ac:dyDescent="0.15">
      <c r="A3121" s="206" t="s">
        <v>7640</v>
      </c>
      <c r="B3121" s="207" t="s">
        <v>7641</v>
      </c>
      <c r="C3121" s="206" t="s">
        <v>0</v>
      </c>
      <c r="D3121" s="206" t="s">
        <v>766</v>
      </c>
      <c r="E3121" s="205" t="str">
        <f t="shared" si="48"/>
        <v>ライナーコピング１７５　小口Ｂ　Ｔ－３</v>
      </c>
    </row>
    <row r="3122" spans="1:5" ht="12.75" customHeight="1" x14ac:dyDescent="0.15">
      <c r="A3122" s="206" t="s">
        <v>7642</v>
      </c>
      <c r="B3122" s="207" t="s">
        <v>7643</v>
      </c>
      <c r="C3122" s="206" t="s">
        <v>2882</v>
      </c>
      <c r="D3122" s="206" t="s">
        <v>766</v>
      </c>
      <c r="E3122" s="205" t="str">
        <f t="shared" si="48"/>
        <v>ライナーコピング１７５　入隅</v>
      </c>
    </row>
    <row r="3123" spans="1:5" ht="12.75" customHeight="1" x14ac:dyDescent="0.15">
      <c r="A3123" s="206" t="s">
        <v>7644</v>
      </c>
      <c r="B3123" s="207" t="s">
        <v>7645</v>
      </c>
      <c r="C3123" s="206" t="s">
        <v>2882</v>
      </c>
      <c r="D3123" s="206" t="s">
        <v>766</v>
      </c>
      <c r="E3123" s="205" t="str">
        <f t="shared" si="48"/>
        <v>ライナーコピング１７５　入隅　Ｔ－１１</v>
      </c>
    </row>
    <row r="3124" spans="1:5" ht="12.75" customHeight="1" x14ac:dyDescent="0.15">
      <c r="A3124" s="206" t="s">
        <v>7646</v>
      </c>
      <c r="B3124" s="207" t="s">
        <v>7647</v>
      </c>
      <c r="C3124" s="206" t="s">
        <v>2882</v>
      </c>
      <c r="D3124" s="206" t="s">
        <v>766</v>
      </c>
      <c r="E3124" s="205" t="str">
        <f t="shared" si="48"/>
        <v>ライナーコピング１７５　入隅　Ｔ－３</v>
      </c>
    </row>
    <row r="3125" spans="1:5" ht="12.75" customHeight="1" x14ac:dyDescent="0.15">
      <c r="A3125" s="206" t="s">
        <v>7648</v>
      </c>
      <c r="B3125" s="207" t="s">
        <v>7649</v>
      </c>
      <c r="C3125" s="206" t="s">
        <v>2916</v>
      </c>
      <c r="D3125" s="206" t="s">
        <v>680</v>
      </c>
      <c r="E3125" s="205" t="str">
        <f t="shared" si="48"/>
        <v>ライナーコピング１７５　部品セット</v>
      </c>
    </row>
    <row r="3126" spans="1:5" ht="12.75" customHeight="1" x14ac:dyDescent="0.15">
      <c r="A3126" s="206" t="s">
        <v>7650</v>
      </c>
      <c r="B3126" s="207" t="s">
        <v>7651</v>
      </c>
      <c r="C3126" s="206" t="s">
        <v>2916</v>
      </c>
      <c r="D3126" s="206" t="s">
        <v>680</v>
      </c>
      <c r="E3126" s="205" t="str">
        <f t="shared" si="48"/>
        <v>ライナーコピング１７５　部品セット　Ｔ－１１</v>
      </c>
    </row>
    <row r="3127" spans="1:5" ht="12.75" customHeight="1" x14ac:dyDescent="0.15">
      <c r="A3127" s="206" t="s">
        <v>7652</v>
      </c>
      <c r="B3127" s="207" t="s">
        <v>7653</v>
      </c>
      <c r="C3127" s="206" t="s">
        <v>2916</v>
      </c>
      <c r="D3127" s="206" t="s">
        <v>680</v>
      </c>
      <c r="E3127" s="205" t="str">
        <f t="shared" si="48"/>
        <v>ライナーコピング１７５　部品セット　Ｔ－３</v>
      </c>
    </row>
    <row r="3128" spans="1:5" ht="12.75" customHeight="1" x14ac:dyDescent="0.15">
      <c r="A3128" s="206" t="s">
        <v>7654</v>
      </c>
      <c r="B3128" s="207" t="s">
        <v>7655</v>
      </c>
      <c r="C3128" s="206" t="s">
        <v>2879</v>
      </c>
      <c r="D3128" s="206" t="s">
        <v>751</v>
      </c>
      <c r="E3128" s="205" t="str">
        <f t="shared" si="48"/>
        <v>ライナーコピング２００</v>
      </c>
    </row>
    <row r="3129" spans="1:5" ht="12.75" customHeight="1" x14ac:dyDescent="0.15">
      <c r="A3129" s="206" t="s">
        <v>7656</v>
      </c>
      <c r="B3129" s="207" t="s">
        <v>7657</v>
      </c>
      <c r="C3129" s="206" t="s">
        <v>2879</v>
      </c>
      <c r="D3129" s="206" t="s">
        <v>751</v>
      </c>
      <c r="E3129" s="205" t="str">
        <f t="shared" si="48"/>
        <v>ライナーコピング２００　Ｔ－１１</v>
      </c>
    </row>
    <row r="3130" spans="1:5" ht="12.75" customHeight="1" x14ac:dyDescent="0.15">
      <c r="A3130" s="206" t="s">
        <v>7658</v>
      </c>
      <c r="B3130" s="207" t="s">
        <v>7659</v>
      </c>
      <c r="C3130" s="206" t="s">
        <v>2879</v>
      </c>
      <c r="D3130" s="206" t="s">
        <v>751</v>
      </c>
      <c r="E3130" s="205" t="str">
        <f t="shared" si="48"/>
        <v>ライナーコピング２００　Ｔ－３</v>
      </c>
    </row>
    <row r="3131" spans="1:5" ht="12.75" customHeight="1" x14ac:dyDescent="0.15">
      <c r="A3131" s="206" t="s">
        <v>7660</v>
      </c>
      <c r="B3131" s="207" t="s">
        <v>7661</v>
      </c>
      <c r="C3131" s="206" t="s">
        <v>2882</v>
      </c>
      <c r="D3131" s="206" t="s">
        <v>766</v>
      </c>
      <c r="E3131" s="205" t="str">
        <f t="shared" si="48"/>
        <v>ライナーコピング２００　出隅</v>
      </c>
    </row>
    <row r="3132" spans="1:5" ht="12.75" customHeight="1" x14ac:dyDescent="0.15">
      <c r="A3132" s="206" t="s">
        <v>7662</v>
      </c>
      <c r="B3132" s="207" t="s">
        <v>7663</v>
      </c>
      <c r="C3132" s="206" t="s">
        <v>2882</v>
      </c>
      <c r="D3132" s="206" t="s">
        <v>766</v>
      </c>
      <c r="E3132" s="205" t="str">
        <f t="shared" si="48"/>
        <v>ライナーコピング２００　出隅　Ｔ－１１</v>
      </c>
    </row>
    <row r="3133" spans="1:5" ht="12.75" customHeight="1" x14ac:dyDescent="0.15">
      <c r="A3133" s="206" t="s">
        <v>7664</v>
      </c>
      <c r="B3133" s="207" t="s">
        <v>7665</v>
      </c>
      <c r="C3133" s="206" t="s">
        <v>2882</v>
      </c>
      <c r="D3133" s="206" t="s">
        <v>766</v>
      </c>
      <c r="E3133" s="205" t="str">
        <f t="shared" si="48"/>
        <v>ライナーコピング２００　出隅　Ｔ－３</v>
      </c>
    </row>
    <row r="3134" spans="1:5" ht="12.75" customHeight="1" x14ac:dyDescent="0.15">
      <c r="A3134" s="206" t="s">
        <v>7666</v>
      </c>
      <c r="B3134" s="207" t="s">
        <v>7667</v>
      </c>
      <c r="C3134" s="206" t="s">
        <v>0</v>
      </c>
      <c r="D3134" s="206" t="s">
        <v>766</v>
      </c>
      <c r="E3134" s="205" t="str">
        <f t="shared" si="48"/>
        <v>ライナーコピング２００　小口Ａ</v>
      </c>
    </row>
    <row r="3135" spans="1:5" ht="12.75" customHeight="1" x14ac:dyDescent="0.15">
      <c r="A3135" s="206" t="s">
        <v>7668</v>
      </c>
      <c r="B3135" s="207" t="s">
        <v>7669</v>
      </c>
      <c r="C3135" s="206" t="s">
        <v>0</v>
      </c>
      <c r="D3135" s="206" t="s">
        <v>766</v>
      </c>
      <c r="E3135" s="205" t="str">
        <f t="shared" si="48"/>
        <v>ライナーコピング２００　小口Ａ　Ｔ－１１</v>
      </c>
    </row>
    <row r="3136" spans="1:5" ht="12.75" customHeight="1" x14ac:dyDescent="0.15">
      <c r="A3136" s="206" t="s">
        <v>7670</v>
      </c>
      <c r="B3136" s="207" t="s">
        <v>7671</v>
      </c>
      <c r="C3136" s="206" t="s">
        <v>0</v>
      </c>
      <c r="D3136" s="206" t="s">
        <v>766</v>
      </c>
      <c r="E3136" s="205" t="str">
        <f t="shared" si="48"/>
        <v>ライナーコピング２００　小口Ａ　Ｔ－３</v>
      </c>
    </row>
    <row r="3137" spans="1:5" ht="12.75" customHeight="1" x14ac:dyDescent="0.15">
      <c r="A3137" s="206" t="s">
        <v>7672</v>
      </c>
      <c r="B3137" s="207" t="s">
        <v>7673</v>
      </c>
      <c r="C3137" s="206" t="s">
        <v>0</v>
      </c>
      <c r="D3137" s="206" t="s">
        <v>766</v>
      </c>
      <c r="E3137" s="205" t="str">
        <f t="shared" si="48"/>
        <v>ライナーコピング２００　小口Ｂ</v>
      </c>
    </row>
    <row r="3138" spans="1:5" ht="12.75" customHeight="1" x14ac:dyDescent="0.15">
      <c r="A3138" s="206" t="s">
        <v>7674</v>
      </c>
      <c r="B3138" s="207" t="s">
        <v>7675</v>
      </c>
      <c r="C3138" s="206" t="s">
        <v>0</v>
      </c>
      <c r="D3138" s="206" t="s">
        <v>766</v>
      </c>
      <c r="E3138" s="205" t="str">
        <f t="shared" si="48"/>
        <v>ライナーコピング２００　小口Ｂ　Ｔ－１１</v>
      </c>
    </row>
    <row r="3139" spans="1:5" ht="12.75" customHeight="1" x14ac:dyDescent="0.15">
      <c r="A3139" s="206" t="s">
        <v>7676</v>
      </c>
      <c r="B3139" s="207" t="s">
        <v>7677</v>
      </c>
      <c r="C3139" s="206" t="s">
        <v>0</v>
      </c>
      <c r="D3139" s="206" t="s">
        <v>766</v>
      </c>
      <c r="E3139" s="205" t="str">
        <f t="shared" ref="E3139:E3202" si="49">DBCS(B3139)</f>
        <v>ライナーコピング２００　小口Ｂ　Ｔ－３</v>
      </c>
    </row>
    <row r="3140" spans="1:5" ht="12.75" customHeight="1" x14ac:dyDescent="0.15">
      <c r="A3140" s="206" t="s">
        <v>7678</v>
      </c>
      <c r="B3140" s="207" t="s">
        <v>7679</v>
      </c>
      <c r="C3140" s="206" t="s">
        <v>2882</v>
      </c>
      <c r="D3140" s="206" t="s">
        <v>766</v>
      </c>
      <c r="E3140" s="205" t="str">
        <f t="shared" si="49"/>
        <v>ライナーコピング２００　入隅</v>
      </c>
    </row>
    <row r="3141" spans="1:5" ht="12.75" customHeight="1" x14ac:dyDescent="0.15">
      <c r="A3141" s="206" t="s">
        <v>7680</v>
      </c>
      <c r="B3141" s="207" t="s">
        <v>7681</v>
      </c>
      <c r="C3141" s="206" t="s">
        <v>2882</v>
      </c>
      <c r="D3141" s="206" t="s">
        <v>766</v>
      </c>
      <c r="E3141" s="205" t="str">
        <f t="shared" si="49"/>
        <v>ライナーコピング２００　入隅　Ｔ－１１</v>
      </c>
    </row>
    <row r="3142" spans="1:5" ht="12.75" customHeight="1" x14ac:dyDescent="0.15">
      <c r="A3142" s="206" t="s">
        <v>7682</v>
      </c>
      <c r="B3142" s="207" t="s">
        <v>7683</v>
      </c>
      <c r="C3142" s="206" t="s">
        <v>2882</v>
      </c>
      <c r="D3142" s="206" t="s">
        <v>766</v>
      </c>
      <c r="E3142" s="205" t="str">
        <f t="shared" si="49"/>
        <v>ライナーコピング２００　入隅　Ｔ－３</v>
      </c>
    </row>
    <row r="3143" spans="1:5" ht="12.75" customHeight="1" x14ac:dyDescent="0.15">
      <c r="A3143" s="206" t="s">
        <v>7684</v>
      </c>
      <c r="B3143" s="207" t="s">
        <v>7685</v>
      </c>
      <c r="C3143" s="206" t="s">
        <v>2916</v>
      </c>
      <c r="D3143" s="206" t="s">
        <v>680</v>
      </c>
      <c r="E3143" s="205" t="str">
        <f t="shared" si="49"/>
        <v>ライナーコピング２００　部品セット</v>
      </c>
    </row>
    <row r="3144" spans="1:5" ht="12.75" customHeight="1" x14ac:dyDescent="0.15">
      <c r="A3144" s="206" t="s">
        <v>7686</v>
      </c>
      <c r="B3144" s="207" t="s">
        <v>7687</v>
      </c>
      <c r="C3144" s="206" t="s">
        <v>2916</v>
      </c>
      <c r="D3144" s="206" t="s">
        <v>680</v>
      </c>
      <c r="E3144" s="205" t="str">
        <f t="shared" si="49"/>
        <v>ライナーコピング２００　部品セット　Ｔ－１１</v>
      </c>
    </row>
    <row r="3145" spans="1:5" ht="12.75" customHeight="1" x14ac:dyDescent="0.15">
      <c r="A3145" s="206" t="s">
        <v>7688</v>
      </c>
      <c r="B3145" s="207" t="s">
        <v>7689</v>
      </c>
      <c r="C3145" s="206" t="s">
        <v>2916</v>
      </c>
      <c r="D3145" s="206" t="s">
        <v>680</v>
      </c>
      <c r="E3145" s="205" t="str">
        <f t="shared" si="49"/>
        <v>ライナーコピング２００　部品セット　Ｔ－３</v>
      </c>
    </row>
    <row r="3146" spans="1:5" ht="12.75" customHeight="1" x14ac:dyDescent="0.15">
      <c r="A3146" s="206" t="s">
        <v>7690</v>
      </c>
      <c r="B3146" s="207" t="s">
        <v>7691</v>
      </c>
      <c r="C3146" s="206" t="s">
        <v>2879</v>
      </c>
      <c r="D3146" s="206" t="s">
        <v>751</v>
      </c>
      <c r="E3146" s="205" t="str">
        <f t="shared" si="49"/>
        <v>ライナーコピング２２５</v>
      </c>
    </row>
    <row r="3147" spans="1:5" ht="12.75" customHeight="1" x14ac:dyDescent="0.15">
      <c r="A3147" s="206" t="s">
        <v>7692</v>
      </c>
      <c r="B3147" s="207" t="s">
        <v>7693</v>
      </c>
      <c r="C3147" s="206" t="s">
        <v>2879</v>
      </c>
      <c r="D3147" s="206" t="s">
        <v>751</v>
      </c>
      <c r="E3147" s="205" t="str">
        <f t="shared" si="49"/>
        <v>ライナーコピング２２５　Ｔ－１１</v>
      </c>
    </row>
    <row r="3148" spans="1:5" ht="12.75" customHeight="1" x14ac:dyDescent="0.15">
      <c r="A3148" s="206" t="s">
        <v>7694</v>
      </c>
      <c r="B3148" s="207" t="s">
        <v>7695</v>
      </c>
      <c r="C3148" s="206" t="s">
        <v>2879</v>
      </c>
      <c r="D3148" s="206" t="s">
        <v>751</v>
      </c>
      <c r="E3148" s="205" t="str">
        <f t="shared" si="49"/>
        <v>ライナーコピング２２５　Ｔ－３</v>
      </c>
    </row>
    <row r="3149" spans="1:5" ht="12.75" customHeight="1" x14ac:dyDescent="0.15">
      <c r="A3149" s="206" t="s">
        <v>7696</v>
      </c>
      <c r="B3149" s="207" t="s">
        <v>7697</v>
      </c>
      <c r="C3149" s="206" t="s">
        <v>2882</v>
      </c>
      <c r="D3149" s="206" t="s">
        <v>766</v>
      </c>
      <c r="E3149" s="205" t="str">
        <f t="shared" si="49"/>
        <v>ライナーコピング２２５　出隅　</v>
      </c>
    </row>
    <row r="3150" spans="1:5" ht="12.75" customHeight="1" x14ac:dyDescent="0.15">
      <c r="A3150" s="206" t="s">
        <v>7698</v>
      </c>
      <c r="B3150" s="207" t="s">
        <v>7699</v>
      </c>
      <c r="C3150" s="206" t="s">
        <v>2882</v>
      </c>
      <c r="D3150" s="206" t="s">
        <v>766</v>
      </c>
      <c r="E3150" s="205" t="str">
        <f t="shared" si="49"/>
        <v>ライナーコピング２２５　出隅　Ｔ－１１</v>
      </c>
    </row>
    <row r="3151" spans="1:5" ht="12.75" customHeight="1" x14ac:dyDescent="0.15">
      <c r="A3151" s="206" t="s">
        <v>7700</v>
      </c>
      <c r="B3151" s="207" t="s">
        <v>7701</v>
      </c>
      <c r="C3151" s="206" t="s">
        <v>2882</v>
      </c>
      <c r="D3151" s="206" t="s">
        <v>766</v>
      </c>
      <c r="E3151" s="205" t="str">
        <f t="shared" si="49"/>
        <v>ライナーコピング２２５　出隅　Ｔ－３</v>
      </c>
    </row>
    <row r="3152" spans="1:5" ht="12.75" customHeight="1" x14ac:dyDescent="0.15">
      <c r="A3152" s="206" t="s">
        <v>7702</v>
      </c>
      <c r="B3152" s="207" t="s">
        <v>7703</v>
      </c>
      <c r="C3152" s="206" t="s">
        <v>0</v>
      </c>
      <c r="D3152" s="206" t="s">
        <v>766</v>
      </c>
      <c r="E3152" s="205" t="str">
        <f t="shared" si="49"/>
        <v>ライナーコピング２２５　小口Ａ</v>
      </c>
    </row>
    <row r="3153" spans="1:5" ht="12.75" customHeight="1" x14ac:dyDescent="0.15">
      <c r="A3153" s="206" t="s">
        <v>7704</v>
      </c>
      <c r="B3153" s="207" t="s">
        <v>7705</v>
      </c>
      <c r="C3153" s="206" t="s">
        <v>0</v>
      </c>
      <c r="D3153" s="206" t="s">
        <v>766</v>
      </c>
      <c r="E3153" s="205" t="str">
        <f t="shared" si="49"/>
        <v>ライナーコピング２２５　小口Ａ　Ｔ－１１</v>
      </c>
    </row>
    <row r="3154" spans="1:5" ht="12.75" customHeight="1" x14ac:dyDescent="0.15">
      <c r="A3154" s="206" t="s">
        <v>7706</v>
      </c>
      <c r="B3154" s="207" t="s">
        <v>7707</v>
      </c>
      <c r="C3154" s="206" t="s">
        <v>0</v>
      </c>
      <c r="D3154" s="206" t="s">
        <v>766</v>
      </c>
      <c r="E3154" s="205" t="str">
        <f t="shared" si="49"/>
        <v>ライナーコピング２２５　小口Ａ　Ｔ－３</v>
      </c>
    </row>
    <row r="3155" spans="1:5" ht="12.75" customHeight="1" x14ac:dyDescent="0.15">
      <c r="A3155" s="206" t="s">
        <v>7708</v>
      </c>
      <c r="B3155" s="207" t="s">
        <v>7709</v>
      </c>
      <c r="C3155" s="206" t="s">
        <v>0</v>
      </c>
      <c r="D3155" s="206" t="s">
        <v>766</v>
      </c>
      <c r="E3155" s="205" t="str">
        <f t="shared" si="49"/>
        <v>ライナーコピング２２５　小口Ｂ</v>
      </c>
    </row>
    <row r="3156" spans="1:5" ht="12.75" customHeight="1" x14ac:dyDescent="0.15">
      <c r="A3156" s="206" t="s">
        <v>7710</v>
      </c>
      <c r="B3156" s="207" t="s">
        <v>7711</v>
      </c>
      <c r="C3156" s="206" t="s">
        <v>0</v>
      </c>
      <c r="D3156" s="206" t="s">
        <v>766</v>
      </c>
      <c r="E3156" s="205" t="str">
        <f t="shared" si="49"/>
        <v>ライナーコピング２２５　小口Ｂ　Ｔ－１１</v>
      </c>
    </row>
    <row r="3157" spans="1:5" ht="12.75" customHeight="1" x14ac:dyDescent="0.15">
      <c r="A3157" s="206" t="s">
        <v>7712</v>
      </c>
      <c r="B3157" s="207" t="s">
        <v>7713</v>
      </c>
      <c r="C3157" s="206" t="s">
        <v>0</v>
      </c>
      <c r="D3157" s="206" t="s">
        <v>766</v>
      </c>
      <c r="E3157" s="205" t="str">
        <f t="shared" si="49"/>
        <v>ライナーコピング２２５　小口Ｂ　Ｔ－３</v>
      </c>
    </row>
    <row r="3158" spans="1:5" ht="12.75" customHeight="1" x14ac:dyDescent="0.15">
      <c r="A3158" s="206" t="s">
        <v>7714</v>
      </c>
      <c r="B3158" s="207" t="s">
        <v>7715</v>
      </c>
      <c r="C3158" s="206" t="s">
        <v>2882</v>
      </c>
      <c r="D3158" s="206" t="s">
        <v>766</v>
      </c>
      <c r="E3158" s="205" t="str">
        <f t="shared" si="49"/>
        <v>ライナーコピング２２５　入隅</v>
      </c>
    </row>
    <row r="3159" spans="1:5" ht="12.75" customHeight="1" x14ac:dyDescent="0.15">
      <c r="A3159" s="206" t="s">
        <v>7716</v>
      </c>
      <c r="B3159" s="207" t="s">
        <v>7717</v>
      </c>
      <c r="C3159" s="206" t="s">
        <v>2882</v>
      </c>
      <c r="D3159" s="206" t="s">
        <v>766</v>
      </c>
      <c r="E3159" s="205" t="str">
        <f t="shared" si="49"/>
        <v>ライナーコピング２２５　入隅　Ｔ－１１</v>
      </c>
    </row>
    <row r="3160" spans="1:5" ht="12.75" customHeight="1" x14ac:dyDescent="0.15">
      <c r="A3160" s="206" t="s">
        <v>7718</v>
      </c>
      <c r="B3160" s="207" t="s">
        <v>7719</v>
      </c>
      <c r="C3160" s="206" t="s">
        <v>2882</v>
      </c>
      <c r="D3160" s="206" t="s">
        <v>766</v>
      </c>
      <c r="E3160" s="205" t="str">
        <f t="shared" si="49"/>
        <v>ライナーコピング２２５　入隅　Ｔ－３</v>
      </c>
    </row>
    <row r="3161" spans="1:5" ht="12.75" customHeight="1" x14ac:dyDescent="0.15">
      <c r="A3161" s="206" t="s">
        <v>7720</v>
      </c>
      <c r="B3161" s="207" t="s">
        <v>7721</v>
      </c>
      <c r="C3161" s="206" t="s">
        <v>2916</v>
      </c>
      <c r="D3161" s="206" t="s">
        <v>680</v>
      </c>
      <c r="E3161" s="205" t="str">
        <f t="shared" si="49"/>
        <v>ライナーコピング２２５　部品セット</v>
      </c>
    </row>
    <row r="3162" spans="1:5" ht="12.75" customHeight="1" x14ac:dyDescent="0.15">
      <c r="A3162" s="206" t="s">
        <v>7722</v>
      </c>
      <c r="B3162" s="207" t="s">
        <v>7723</v>
      </c>
      <c r="C3162" s="206" t="s">
        <v>2916</v>
      </c>
      <c r="D3162" s="206" t="s">
        <v>680</v>
      </c>
      <c r="E3162" s="205" t="str">
        <f t="shared" si="49"/>
        <v>ライナーコピング２２５　部品セット　Ｔ－１１</v>
      </c>
    </row>
    <row r="3163" spans="1:5" ht="12.75" customHeight="1" x14ac:dyDescent="0.15">
      <c r="A3163" s="206" t="s">
        <v>7724</v>
      </c>
      <c r="B3163" s="207" t="s">
        <v>7725</v>
      </c>
      <c r="C3163" s="206" t="s">
        <v>2916</v>
      </c>
      <c r="D3163" s="206" t="s">
        <v>680</v>
      </c>
      <c r="E3163" s="205" t="str">
        <f t="shared" si="49"/>
        <v>ライナーコピング２２５　部品セット　Ｔ－３</v>
      </c>
    </row>
    <row r="3164" spans="1:5" ht="12.75" customHeight="1" x14ac:dyDescent="0.15">
      <c r="A3164" s="206" t="s">
        <v>7726</v>
      </c>
      <c r="B3164" s="207" t="s">
        <v>7727</v>
      </c>
      <c r="C3164" s="206" t="s">
        <v>2879</v>
      </c>
      <c r="D3164" s="206" t="s">
        <v>751</v>
      </c>
      <c r="E3164" s="205" t="str">
        <f t="shared" si="49"/>
        <v>ライナーコピング２５０　</v>
      </c>
    </row>
    <row r="3165" spans="1:5" ht="12.75" customHeight="1" x14ac:dyDescent="0.15">
      <c r="A3165" s="206" t="s">
        <v>7728</v>
      </c>
      <c r="B3165" s="207" t="s">
        <v>7729</v>
      </c>
      <c r="C3165" s="206" t="s">
        <v>2879</v>
      </c>
      <c r="D3165" s="206" t="s">
        <v>751</v>
      </c>
      <c r="E3165" s="205" t="str">
        <f t="shared" si="49"/>
        <v>ライナーコピング２５０Ｋ</v>
      </c>
    </row>
    <row r="3166" spans="1:5" ht="12.75" customHeight="1" x14ac:dyDescent="0.15">
      <c r="A3166" s="206" t="s">
        <v>7730</v>
      </c>
      <c r="B3166" s="207" t="s">
        <v>7731</v>
      </c>
      <c r="C3166" s="206" t="s">
        <v>2882</v>
      </c>
      <c r="D3166" s="206" t="s">
        <v>766</v>
      </c>
      <c r="E3166" s="205" t="str">
        <f t="shared" si="49"/>
        <v>ライナーコピング２５０Ｋ　出隅</v>
      </c>
    </row>
    <row r="3167" spans="1:5" ht="12.75" customHeight="1" x14ac:dyDescent="0.15">
      <c r="A3167" s="206" t="s">
        <v>7732</v>
      </c>
      <c r="B3167" s="207" t="s">
        <v>7733</v>
      </c>
      <c r="C3167" s="206" t="s">
        <v>0</v>
      </c>
      <c r="D3167" s="206" t="s">
        <v>766</v>
      </c>
      <c r="E3167" s="205" t="str">
        <f t="shared" si="49"/>
        <v>ライナーコピング２５０Ｋ　小口Ａ</v>
      </c>
    </row>
    <row r="3168" spans="1:5" ht="12.75" customHeight="1" x14ac:dyDescent="0.15">
      <c r="A3168" s="206" t="s">
        <v>7734</v>
      </c>
      <c r="B3168" s="207" t="s">
        <v>7735</v>
      </c>
      <c r="C3168" s="206" t="s">
        <v>0</v>
      </c>
      <c r="D3168" s="206" t="s">
        <v>766</v>
      </c>
      <c r="E3168" s="205" t="str">
        <f t="shared" si="49"/>
        <v>ライナーコピング２５０Ｋ　小口Ｂ</v>
      </c>
    </row>
    <row r="3169" spans="1:5" ht="12.75" customHeight="1" x14ac:dyDescent="0.15">
      <c r="A3169" s="206" t="s">
        <v>7736</v>
      </c>
      <c r="B3169" s="207" t="s">
        <v>7737</v>
      </c>
      <c r="C3169" s="206" t="s">
        <v>2882</v>
      </c>
      <c r="D3169" s="206" t="s">
        <v>766</v>
      </c>
      <c r="E3169" s="205" t="str">
        <f t="shared" si="49"/>
        <v>ライナーコピング２５０Ｋ　入隅</v>
      </c>
    </row>
    <row r="3170" spans="1:5" ht="12.75" customHeight="1" x14ac:dyDescent="0.15">
      <c r="A3170" s="206" t="s">
        <v>7738</v>
      </c>
      <c r="B3170" s="207" t="s">
        <v>7739</v>
      </c>
      <c r="C3170" s="206" t="s">
        <v>2916</v>
      </c>
      <c r="D3170" s="206" t="s">
        <v>680</v>
      </c>
      <c r="E3170" s="205" t="str">
        <f t="shared" si="49"/>
        <v>ライナーコピング２５０Ｋ　部品セット</v>
      </c>
    </row>
    <row r="3171" spans="1:5" ht="12.75" customHeight="1" x14ac:dyDescent="0.15">
      <c r="A3171" s="206" t="s">
        <v>7740</v>
      </c>
      <c r="B3171" s="207" t="s">
        <v>7741</v>
      </c>
      <c r="C3171" s="206" t="s">
        <v>2879</v>
      </c>
      <c r="D3171" s="206" t="s">
        <v>751</v>
      </c>
      <c r="E3171" s="205" t="str">
        <f t="shared" si="49"/>
        <v>ライナーコピング２５０　Ｔ－１１</v>
      </c>
    </row>
    <row r="3172" spans="1:5" ht="12.75" customHeight="1" x14ac:dyDescent="0.15">
      <c r="A3172" s="206" t="s">
        <v>7742</v>
      </c>
      <c r="B3172" s="207" t="s">
        <v>7743</v>
      </c>
      <c r="C3172" s="206" t="s">
        <v>2879</v>
      </c>
      <c r="D3172" s="206" t="s">
        <v>751</v>
      </c>
      <c r="E3172" s="205" t="str">
        <f t="shared" si="49"/>
        <v>ライナーコピング２５０　Ｔ－３</v>
      </c>
    </row>
    <row r="3173" spans="1:5" ht="12.75" customHeight="1" x14ac:dyDescent="0.15">
      <c r="A3173" s="206" t="s">
        <v>7744</v>
      </c>
      <c r="B3173" s="207" t="s">
        <v>7745</v>
      </c>
      <c r="C3173" s="206" t="s">
        <v>2882</v>
      </c>
      <c r="D3173" s="206" t="s">
        <v>766</v>
      </c>
      <c r="E3173" s="205" t="str">
        <f t="shared" si="49"/>
        <v>ライナーコピング２５０　出隅</v>
      </c>
    </row>
    <row r="3174" spans="1:5" ht="12.75" customHeight="1" x14ac:dyDescent="0.15">
      <c r="A3174" s="206" t="s">
        <v>7746</v>
      </c>
      <c r="B3174" s="207" t="s">
        <v>7747</v>
      </c>
      <c r="C3174" s="206" t="s">
        <v>2882</v>
      </c>
      <c r="D3174" s="206" t="s">
        <v>766</v>
      </c>
      <c r="E3174" s="205" t="str">
        <f t="shared" si="49"/>
        <v>ライナーコピング２５０　出隅　Ｔ－１１</v>
      </c>
    </row>
    <row r="3175" spans="1:5" ht="12.75" customHeight="1" x14ac:dyDescent="0.15">
      <c r="A3175" s="206" t="s">
        <v>7748</v>
      </c>
      <c r="B3175" s="207" t="s">
        <v>7749</v>
      </c>
      <c r="C3175" s="206" t="s">
        <v>2882</v>
      </c>
      <c r="D3175" s="206" t="s">
        <v>766</v>
      </c>
      <c r="E3175" s="205" t="str">
        <f t="shared" si="49"/>
        <v>ライナーコピング２５０　出隅　Ｔ－３</v>
      </c>
    </row>
    <row r="3176" spans="1:5" ht="12.75" customHeight="1" x14ac:dyDescent="0.15">
      <c r="A3176" s="206" t="s">
        <v>7750</v>
      </c>
      <c r="B3176" s="207" t="s">
        <v>7751</v>
      </c>
      <c r="C3176" s="206" t="s">
        <v>0</v>
      </c>
      <c r="D3176" s="206" t="s">
        <v>766</v>
      </c>
      <c r="E3176" s="205" t="str">
        <f t="shared" si="49"/>
        <v>ライナーコピング２５０　小口Ａ</v>
      </c>
    </row>
    <row r="3177" spans="1:5" ht="12.75" customHeight="1" x14ac:dyDescent="0.15">
      <c r="A3177" s="206" t="s">
        <v>7752</v>
      </c>
      <c r="B3177" s="207" t="s">
        <v>7753</v>
      </c>
      <c r="C3177" s="206" t="s">
        <v>0</v>
      </c>
      <c r="D3177" s="206" t="s">
        <v>766</v>
      </c>
      <c r="E3177" s="205" t="str">
        <f t="shared" si="49"/>
        <v>ライナーコピング２５０　小口Ａ　Ｔ－１１</v>
      </c>
    </row>
    <row r="3178" spans="1:5" ht="12.75" customHeight="1" x14ac:dyDescent="0.15">
      <c r="A3178" s="206" t="s">
        <v>7754</v>
      </c>
      <c r="B3178" s="207" t="s">
        <v>7755</v>
      </c>
      <c r="C3178" s="206" t="s">
        <v>0</v>
      </c>
      <c r="D3178" s="206" t="s">
        <v>766</v>
      </c>
      <c r="E3178" s="205" t="str">
        <f t="shared" si="49"/>
        <v>ライナーコピング２５０　小口Ａ　Ｔ－３</v>
      </c>
    </row>
    <row r="3179" spans="1:5" ht="12.75" customHeight="1" x14ac:dyDescent="0.15">
      <c r="A3179" s="206" t="s">
        <v>7756</v>
      </c>
      <c r="B3179" s="207" t="s">
        <v>7757</v>
      </c>
      <c r="C3179" s="206" t="s">
        <v>0</v>
      </c>
      <c r="D3179" s="206" t="s">
        <v>766</v>
      </c>
      <c r="E3179" s="205" t="str">
        <f t="shared" si="49"/>
        <v>ライナーコピング２５０　小口Ｂ</v>
      </c>
    </row>
    <row r="3180" spans="1:5" ht="12.75" customHeight="1" x14ac:dyDescent="0.15">
      <c r="A3180" s="206" t="s">
        <v>7758</v>
      </c>
      <c r="B3180" s="207" t="s">
        <v>7759</v>
      </c>
      <c r="C3180" s="206" t="s">
        <v>0</v>
      </c>
      <c r="D3180" s="206" t="s">
        <v>766</v>
      </c>
      <c r="E3180" s="205" t="str">
        <f t="shared" si="49"/>
        <v>ライナーコピング２５０　小口Ｂ　Ｔ－１１</v>
      </c>
    </row>
    <row r="3181" spans="1:5" ht="12.75" customHeight="1" x14ac:dyDescent="0.15">
      <c r="A3181" s="206" t="s">
        <v>7760</v>
      </c>
      <c r="B3181" s="207" t="s">
        <v>7761</v>
      </c>
      <c r="C3181" s="206" t="s">
        <v>0</v>
      </c>
      <c r="D3181" s="206" t="s">
        <v>766</v>
      </c>
      <c r="E3181" s="205" t="str">
        <f t="shared" si="49"/>
        <v>ライナーコピング２５０　小口Ｂ　Ｔ－３</v>
      </c>
    </row>
    <row r="3182" spans="1:5" ht="12.75" customHeight="1" x14ac:dyDescent="0.15">
      <c r="A3182" s="206" t="s">
        <v>7762</v>
      </c>
      <c r="B3182" s="207" t="s">
        <v>7763</v>
      </c>
      <c r="C3182" s="206" t="s">
        <v>2882</v>
      </c>
      <c r="D3182" s="206" t="s">
        <v>766</v>
      </c>
      <c r="E3182" s="205" t="str">
        <f t="shared" si="49"/>
        <v>ライナーコピング２５０　入隅</v>
      </c>
    </row>
    <row r="3183" spans="1:5" ht="12.75" customHeight="1" x14ac:dyDescent="0.15">
      <c r="A3183" s="206" t="s">
        <v>7764</v>
      </c>
      <c r="B3183" s="207" t="s">
        <v>7765</v>
      </c>
      <c r="C3183" s="206" t="s">
        <v>2882</v>
      </c>
      <c r="D3183" s="206" t="s">
        <v>766</v>
      </c>
      <c r="E3183" s="205" t="str">
        <f t="shared" si="49"/>
        <v>ライナーコピング２５０　入隅　Ｔ－１１</v>
      </c>
    </row>
    <row r="3184" spans="1:5" ht="12.75" customHeight="1" x14ac:dyDescent="0.15">
      <c r="A3184" s="206" t="s">
        <v>7766</v>
      </c>
      <c r="B3184" s="207" t="s">
        <v>7767</v>
      </c>
      <c r="C3184" s="206" t="s">
        <v>2882</v>
      </c>
      <c r="D3184" s="206" t="s">
        <v>766</v>
      </c>
      <c r="E3184" s="205" t="str">
        <f t="shared" si="49"/>
        <v>ライナーコピング２５０　入隅　Ｔ－３</v>
      </c>
    </row>
    <row r="3185" spans="1:5" ht="12.75" customHeight="1" x14ac:dyDescent="0.15">
      <c r="A3185" s="206" t="s">
        <v>7768</v>
      </c>
      <c r="B3185" s="207" t="s">
        <v>7769</v>
      </c>
      <c r="C3185" s="206" t="s">
        <v>2916</v>
      </c>
      <c r="D3185" s="206" t="s">
        <v>680</v>
      </c>
      <c r="E3185" s="205" t="str">
        <f t="shared" si="49"/>
        <v>ライナーコピング２５０　部品セット</v>
      </c>
    </row>
    <row r="3186" spans="1:5" ht="12.75" customHeight="1" x14ac:dyDescent="0.15">
      <c r="A3186" s="206" t="s">
        <v>7770</v>
      </c>
      <c r="B3186" s="207" t="s">
        <v>7771</v>
      </c>
      <c r="C3186" s="206" t="s">
        <v>2916</v>
      </c>
      <c r="D3186" s="206" t="s">
        <v>680</v>
      </c>
      <c r="E3186" s="205" t="str">
        <f t="shared" si="49"/>
        <v>ライナーコピング２５０　部品セット　Ｔ－１１</v>
      </c>
    </row>
    <row r="3187" spans="1:5" ht="12.75" customHeight="1" x14ac:dyDescent="0.15">
      <c r="A3187" s="206" t="s">
        <v>7772</v>
      </c>
      <c r="B3187" s="207" t="s">
        <v>7773</v>
      </c>
      <c r="C3187" s="206" t="s">
        <v>2916</v>
      </c>
      <c r="D3187" s="206" t="s">
        <v>680</v>
      </c>
      <c r="E3187" s="205" t="str">
        <f t="shared" si="49"/>
        <v>ライナーコピング２５０　部品セット　Ｔ－３</v>
      </c>
    </row>
    <row r="3188" spans="1:5" ht="12.75" customHeight="1" x14ac:dyDescent="0.15">
      <c r="A3188" s="206" t="s">
        <v>7774</v>
      </c>
      <c r="B3188" s="207" t="s">
        <v>7775</v>
      </c>
      <c r="C3188" s="206" t="s">
        <v>2879</v>
      </c>
      <c r="D3188" s="206" t="s">
        <v>751</v>
      </c>
      <c r="E3188" s="205" t="str">
        <f t="shared" si="49"/>
        <v>ライナーコピング２７５　</v>
      </c>
    </row>
    <row r="3189" spans="1:5" ht="12.75" customHeight="1" x14ac:dyDescent="0.15">
      <c r="A3189" s="206" t="s">
        <v>7776</v>
      </c>
      <c r="B3189" s="207" t="s">
        <v>7777</v>
      </c>
      <c r="C3189" s="206" t="s">
        <v>2879</v>
      </c>
      <c r="D3189" s="206" t="s">
        <v>751</v>
      </c>
      <c r="E3189" s="205" t="str">
        <f t="shared" si="49"/>
        <v>ライナーコピング２７５　Ｔ－１１</v>
      </c>
    </row>
    <row r="3190" spans="1:5" ht="12.75" customHeight="1" x14ac:dyDescent="0.15">
      <c r="A3190" s="206" t="s">
        <v>7778</v>
      </c>
      <c r="B3190" s="207" t="s">
        <v>7779</v>
      </c>
      <c r="C3190" s="206" t="s">
        <v>2879</v>
      </c>
      <c r="D3190" s="206" t="s">
        <v>751</v>
      </c>
      <c r="E3190" s="205" t="str">
        <f t="shared" si="49"/>
        <v>ライナーコピング２７５　Ｔ－３</v>
      </c>
    </row>
    <row r="3191" spans="1:5" ht="12.75" customHeight="1" x14ac:dyDescent="0.15">
      <c r="A3191" s="206" t="s">
        <v>7780</v>
      </c>
      <c r="B3191" s="207" t="s">
        <v>7781</v>
      </c>
      <c r="C3191" s="206" t="s">
        <v>2882</v>
      </c>
      <c r="D3191" s="206" t="s">
        <v>766</v>
      </c>
      <c r="E3191" s="205" t="str">
        <f t="shared" si="49"/>
        <v>ライナーコピング２７５　出隅</v>
      </c>
    </row>
    <row r="3192" spans="1:5" ht="12.75" customHeight="1" x14ac:dyDescent="0.15">
      <c r="A3192" s="206" t="s">
        <v>7782</v>
      </c>
      <c r="B3192" s="207" t="s">
        <v>7783</v>
      </c>
      <c r="C3192" s="206" t="s">
        <v>2882</v>
      </c>
      <c r="D3192" s="206" t="s">
        <v>766</v>
      </c>
      <c r="E3192" s="205" t="str">
        <f t="shared" si="49"/>
        <v>ライナーコピング２７５　出隅　Ｔ－１１</v>
      </c>
    </row>
    <row r="3193" spans="1:5" ht="12.75" customHeight="1" x14ac:dyDescent="0.15">
      <c r="A3193" s="206" t="s">
        <v>7784</v>
      </c>
      <c r="B3193" s="207" t="s">
        <v>7785</v>
      </c>
      <c r="C3193" s="206" t="s">
        <v>2882</v>
      </c>
      <c r="D3193" s="206" t="s">
        <v>766</v>
      </c>
      <c r="E3193" s="205" t="str">
        <f t="shared" si="49"/>
        <v>ライナーコピング２７５　出隅　Ｔ－３</v>
      </c>
    </row>
    <row r="3194" spans="1:5" ht="12.75" customHeight="1" x14ac:dyDescent="0.15">
      <c r="A3194" s="206" t="s">
        <v>7786</v>
      </c>
      <c r="B3194" s="207" t="s">
        <v>7787</v>
      </c>
      <c r="C3194" s="206" t="s">
        <v>0</v>
      </c>
      <c r="D3194" s="206" t="s">
        <v>766</v>
      </c>
      <c r="E3194" s="205" t="str">
        <f t="shared" si="49"/>
        <v>ライナーコピング２７５　小口Ａ</v>
      </c>
    </row>
    <row r="3195" spans="1:5" ht="12.75" customHeight="1" x14ac:dyDescent="0.15">
      <c r="A3195" s="206" t="s">
        <v>7788</v>
      </c>
      <c r="B3195" s="207" t="s">
        <v>7789</v>
      </c>
      <c r="C3195" s="206" t="s">
        <v>0</v>
      </c>
      <c r="D3195" s="206" t="s">
        <v>766</v>
      </c>
      <c r="E3195" s="205" t="str">
        <f t="shared" si="49"/>
        <v>ライナーコピング２７５　小口Ａ　Ｔ－１１</v>
      </c>
    </row>
    <row r="3196" spans="1:5" ht="12.75" customHeight="1" x14ac:dyDescent="0.15">
      <c r="A3196" s="206" t="s">
        <v>7790</v>
      </c>
      <c r="B3196" s="207" t="s">
        <v>7791</v>
      </c>
      <c r="C3196" s="206" t="s">
        <v>0</v>
      </c>
      <c r="D3196" s="206" t="s">
        <v>766</v>
      </c>
      <c r="E3196" s="205" t="str">
        <f t="shared" si="49"/>
        <v>ライナーコピング２７５　小口Ａ　Ｔ－３</v>
      </c>
    </row>
    <row r="3197" spans="1:5" ht="12.75" customHeight="1" x14ac:dyDescent="0.15">
      <c r="A3197" s="206" t="s">
        <v>7792</v>
      </c>
      <c r="B3197" s="207" t="s">
        <v>7793</v>
      </c>
      <c r="C3197" s="206" t="s">
        <v>0</v>
      </c>
      <c r="D3197" s="206" t="s">
        <v>766</v>
      </c>
      <c r="E3197" s="205" t="str">
        <f t="shared" si="49"/>
        <v>ライナーコピング２７５　小口Ｂ</v>
      </c>
    </row>
    <row r="3198" spans="1:5" ht="12.75" customHeight="1" x14ac:dyDescent="0.15">
      <c r="A3198" s="206" t="s">
        <v>7794</v>
      </c>
      <c r="B3198" s="207" t="s">
        <v>7795</v>
      </c>
      <c r="C3198" s="206" t="s">
        <v>0</v>
      </c>
      <c r="D3198" s="206" t="s">
        <v>766</v>
      </c>
      <c r="E3198" s="205" t="str">
        <f t="shared" si="49"/>
        <v>ライナーコピング２７５　小口Ｂ　Ｔ－１１</v>
      </c>
    </row>
    <row r="3199" spans="1:5" ht="12.75" customHeight="1" x14ac:dyDescent="0.15">
      <c r="A3199" s="206" t="s">
        <v>7796</v>
      </c>
      <c r="B3199" s="207" t="s">
        <v>7797</v>
      </c>
      <c r="C3199" s="206" t="s">
        <v>0</v>
      </c>
      <c r="D3199" s="206" t="s">
        <v>766</v>
      </c>
      <c r="E3199" s="205" t="str">
        <f t="shared" si="49"/>
        <v>ライナーコピング２７５　小口Ｂ　Ｔ－３</v>
      </c>
    </row>
    <row r="3200" spans="1:5" ht="12.75" customHeight="1" x14ac:dyDescent="0.15">
      <c r="A3200" s="206" t="s">
        <v>7798</v>
      </c>
      <c r="B3200" s="207" t="s">
        <v>7799</v>
      </c>
      <c r="C3200" s="206" t="s">
        <v>2882</v>
      </c>
      <c r="D3200" s="206" t="s">
        <v>766</v>
      </c>
      <c r="E3200" s="205" t="str">
        <f t="shared" si="49"/>
        <v>ライナーコピング２７５　入隅</v>
      </c>
    </row>
    <row r="3201" spans="1:5" ht="12.75" customHeight="1" x14ac:dyDescent="0.15">
      <c r="A3201" s="206" t="s">
        <v>7800</v>
      </c>
      <c r="B3201" s="207" t="s">
        <v>7801</v>
      </c>
      <c r="C3201" s="206" t="s">
        <v>2882</v>
      </c>
      <c r="D3201" s="206" t="s">
        <v>766</v>
      </c>
      <c r="E3201" s="205" t="str">
        <f t="shared" si="49"/>
        <v>ライナーコピング２７５　入隅　Ｔ－１１</v>
      </c>
    </row>
    <row r="3202" spans="1:5" ht="12.75" customHeight="1" x14ac:dyDescent="0.15">
      <c r="A3202" s="206" t="s">
        <v>7802</v>
      </c>
      <c r="B3202" s="207" t="s">
        <v>7803</v>
      </c>
      <c r="C3202" s="206" t="s">
        <v>2882</v>
      </c>
      <c r="D3202" s="206" t="s">
        <v>766</v>
      </c>
      <c r="E3202" s="205" t="str">
        <f t="shared" si="49"/>
        <v>ライナーコピング２７５　入隅　Ｔ－３</v>
      </c>
    </row>
    <row r="3203" spans="1:5" ht="12.75" customHeight="1" x14ac:dyDescent="0.15">
      <c r="A3203" s="206" t="s">
        <v>7804</v>
      </c>
      <c r="B3203" s="207" t="s">
        <v>7805</v>
      </c>
      <c r="C3203" s="206" t="s">
        <v>2916</v>
      </c>
      <c r="D3203" s="206" t="s">
        <v>680</v>
      </c>
      <c r="E3203" s="205" t="str">
        <f t="shared" ref="E3203:E3266" si="50">DBCS(B3203)</f>
        <v>ライナーコピング２７５　部品セット</v>
      </c>
    </row>
    <row r="3204" spans="1:5" ht="12.75" customHeight="1" x14ac:dyDescent="0.15">
      <c r="A3204" s="206" t="s">
        <v>7806</v>
      </c>
      <c r="B3204" s="207" t="s">
        <v>7807</v>
      </c>
      <c r="C3204" s="206" t="s">
        <v>2916</v>
      </c>
      <c r="D3204" s="206" t="s">
        <v>680</v>
      </c>
      <c r="E3204" s="205" t="str">
        <f t="shared" si="50"/>
        <v>ライナーコピング２７５　部品セット　Ｔ－１１</v>
      </c>
    </row>
    <row r="3205" spans="1:5" ht="12.75" customHeight="1" x14ac:dyDescent="0.15">
      <c r="A3205" s="206" t="s">
        <v>7808</v>
      </c>
      <c r="B3205" s="207" t="s">
        <v>7809</v>
      </c>
      <c r="C3205" s="206" t="s">
        <v>2916</v>
      </c>
      <c r="D3205" s="206" t="s">
        <v>680</v>
      </c>
      <c r="E3205" s="205" t="str">
        <f t="shared" si="50"/>
        <v>ライナーコピング２７５　部品セット　Ｔ－３</v>
      </c>
    </row>
    <row r="3206" spans="1:5" ht="12.75" customHeight="1" x14ac:dyDescent="0.15">
      <c r="A3206" s="206" t="s">
        <v>7810</v>
      </c>
      <c r="B3206" s="207" t="s">
        <v>7811</v>
      </c>
      <c r="C3206" s="206" t="s">
        <v>2879</v>
      </c>
      <c r="D3206" s="206" t="s">
        <v>751</v>
      </c>
      <c r="E3206" s="205" t="str">
        <f t="shared" si="50"/>
        <v>ライナーコピング３００　　</v>
      </c>
    </row>
    <row r="3207" spans="1:5" ht="12.75" customHeight="1" x14ac:dyDescent="0.15">
      <c r="A3207" s="206" t="s">
        <v>7812</v>
      </c>
      <c r="B3207" s="207" t="s">
        <v>7813</v>
      </c>
      <c r="C3207" s="206" t="s">
        <v>2879</v>
      </c>
      <c r="D3207" s="206" t="s">
        <v>751</v>
      </c>
      <c r="E3207" s="205" t="str">
        <f t="shared" si="50"/>
        <v>ライナーコピング３００　Ｔ－１１</v>
      </c>
    </row>
    <row r="3208" spans="1:5" ht="12.75" customHeight="1" x14ac:dyDescent="0.15">
      <c r="A3208" s="206" t="s">
        <v>7814</v>
      </c>
      <c r="B3208" s="207" t="s">
        <v>7815</v>
      </c>
      <c r="C3208" s="206" t="s">
        <v>2882</v>
      </c>
      <c r="D3208" s="206" t="s">
        <v>766</v>
      </c>
      <c r="E3208" s="205" t="str">
        <f t="shared" si="50"/>
        <v>ライナーコピング３００　出隅　Ｔ－１１</v>
      </c>
    </row>
    <row r="3209" spans="1:5" ht="12.75" customHeight="1" x14ac:dyDescent="0.15">
      <c r="A3209" s="206" t="s">
        <v>7816</v>
      </c>
      <c r="B3209" s="207" t="s">
        <v>7817</v>
      </c>
      <c r="C3209" s="206" t="s">
        <v>0</v>
      </c>
      <c r="D3209" s="206" t="s">
        <v>766</v>
      </c>
      <c r="E3209" s="205" t="str">
        <f t="shared" si="50"/>
        <v>ライナーコピング３００　小口Ａ　Ｔ－１１</v>
      </c>
    </row>
    <row r="3210" spans="1:5" ht="12.75" customHeight="1" x14ac:dyDescent="0.15">
      <c r="A3210" s="206" t="s">
        <v>7818</v>
      </c>
      <c r="B3210" s="207" t="s">
        <v>7819</v>
      </c>
      <c r="C3210" s="206" t="s">
        <v>0</v>
      </c>
      <c r="D3210" s="206" t="s">
        <v>766</v>
      </c>
      <c r="E3210" s="205" t="str">
        <f t="shared" si="50"/>
        <v>ライナーコピング３００　小口Ｂ　Ｔ－１１</v>
      </c>
    </row>
    <row r="3211" spans="1:5" ht="12.75" customHeight="1" x14ac:dyDescent="0.15">
      <c r="A3211" s="206" t="s">
        <v>7820</v>
      </c>
      <c r="B3211" s="207" t="s">
        <v>7821</v>
      </c>
      <c r="C3211" s="206" t="s">
        <v>2882</v>
      </c>
      <c r="D3211" s="206" t="s">
        <v>766</v>
      </c>
      <c r="E3211" s="205" t="str">
        <f t="shared" si="50"/>
        <v>ライナーコピング３００　入隅　Ｔ－１１</v>
      </c>
    </row>
    <row r="3212" spans="1:5" ht="12.75" customHeight="1" x14ac:dyDescent="0.15">
      <c r="A3212" s="206" t="s">
        <v>7822</v>
      </c>
      <c r="B3212" s="207" t="s">
        <v>7823</v>
      </c>
      <c r="C3212" s="206" t="s">
        <v>2916</v>
      </c>
      <c r="D3212" s="206" t="s">
        <v>680</v>
      </c>
      <c r="E3212" s="205" t="str">
        <f t="shared" si="50"/>
        <v>ライナーコピング３００　部品セット　Ｔ－１１</v>
      </c>
    </row>
    <row r="3213" spans="1:5" ht="12.75" customHeight="1" x14ac:dyDescent="0.15">
      <c r="A3213" s="206" t="s">
        <v>7824</v>
      </c>
      <c r="B3213" s="207" t="s">
        <v>7825</v>
      </c>
      <c r="C3213" s="206" t="s">
        <v>2879</v>
      </c>
      <c r="D3213" s="206" t="s">
        <v>751</v>
      </c>
      <c r="E3213" s="205" t="str">
        <f t="shared" si="50"/>
        <v>ライナーコピング３００Ｋ</v>
      </c>
    </row>
    <row r="3214" spans="1:5" ht="12.75" customHeight="1" x14ac:dyDescent="0.15">
      <c r="A3214" s="206" t="s">
        <v>7826</v>
      </c>
      <c r="B3214" s="207" t="s">
        <v>7827</v>
      </c>
      <c r="C3214" s="206" t="s">
        <v>2882</v>
      </c>
      <c r="D3214" s="206" t="s">
        <v>766</v>
      </c>
      <c r="E3214" s="205" t="str">
        <f t="shared" si="50"/>
        <v>ライナーコピング３００Ｋ　出隅</v>
      </c>
    </row>
    <row r="3215" spans="1:5" ht="12.75" customHeight="1" x14ac:dyDescent="0.15">
      <c r="A3215" s="206" t="s">
        <v>7828</v>
      </c>
      <c r="B3215" s="207" t="s">
        <v>7829</v>
      </c>
      <c r="C3215" s="206" t="s">
        <v>0</v>
      </c>
      <c r="D3215" s="206" t="s">
        <v>766</v>
      </c>
      <c r="E3215" s="205" t="str">
        <f t="shared" si="50"/>
        <v>ライナーコピング３００Ｋ　小口Ａ</v>
      </c>
    </row>
    <row r="3216" spans="1:5" ht="12.75" customHeight="1" x14ac:dyDescent="0.15">
      <c r="A3216" s="206" t="s">
        <v>7830</v>
      </c>
      <c r="B3216" s="207" t="s">
        <v>7831</v>
      </c>
      <c r="C3216" s="206" t="s">
        <v>0</v>
      </c>
      <c r="D3216" s="206" t="s">
        <v>766</v>
      </c>
      <c r="E3216" s="205" t="str">
        <f t="shared" si="50"/>
        <v>ライナーコピング３００Ｋ　小口Ｂ</v>
      </c>
    </row>
    <row r="3217" spans="1:5" ht="12.75" customHeight="1" x14ac:dyDescent="0.15">
      <c r="A3217" s="206" t="s">
        <v>7832</v>
      </c>
      <c r="B3217" s="207" t="s">
        <v>7833</v>
      </c>
      <c r="C3217" s="206" t="s">
        <v>2882</v>
      </c>
      <c r="D3217" s="206" t="s">
        <v>766</v>
      </c>
      <c r="E3217" s="205" t="str">
        <f t="shared" si="50"/>
        <v>ライナーコピング３００Ｋ　入隅</v>
      </c>
    </row>
    <row r="3218" spans="1:5" ht="12.75" customHeight="1" x14ac:dyDescent="0.15">
      <c r="A3218" s="206" t="s">
        <v>7834</v>
      </c>
      <c r="B3218" s="207" t="s">
        <v>7835</v>
      </c>
      <c r="C3218" s="206" t="s">
        <v>2916</v>
      </c>
      <c r="D3218" s="206" t="s">
        <v>680</v>
      </c>
      <c r="E3218" s="205" t="str">
        <f t="shared" si="50"/>
        <v>ライナーコピング３００Ｋ　部品セット</v>
      </c>
    </row>
    <row r="3219" spans="1:5" ht="12.75" customHeight="1" x14ac:dyDescent="0.15">
      <c r="A3219" s="206" t="s">
        <v>7836</v>
      </c>
      <c r="B3219" s="207" t="s">
        <v>7837</v>
      </c>
      <c r="C3219" s="206" t="s">
        <v>2879</v>
      </c>
      <c r="D3219" s="206" t="s">
        <v>751</v>
      </c>
      <c r="E3219" s="205" t="str">
        <f t="shared" si="50"/>
        <v>ライナーコピング３００　Ｔ－３</v>
      </c>
    </row>
    <row r="3220" spans="1:5" ht="12.75" customHeight="1" x14ac:dyDescent="0.15">
      <c r="A3220" s="206" t="s">
        <v>7838</v>
      </c>
      <c r="B3220" s="207" t="s">
        <v>7839</v>
      </c>
      <c r="C3220" s="206" t="s">
        <v>2882</v>
      </c>
      <c r="D3220" s="206" t="s">
        <v>766</v>
      </c>
      <c r="E3220" s="205" t="str">
        <f t="shared" si="50"/>
        <v>ライナーコピング３００　出隅</v>
      </c>
    </row>
    <row r="3221" spans="1:5" ht="12.75" customHeight="1" x14ac:dyDescent="0.15">
      <c r="A3221" s="206" t="s">
        <v>7840</v>
      </c>
      <c r="B3221" s="207" t="s">
        <v>7841</v>
      </c>
      <c r="C3221" s="206" t="s">
        <v>2882</v>
      </c>
      <c r="D3221" s="206" t="s">
        <v>766</v>
      </c>
      <c r="E3221" s="205" t="str">
        <f t="shared" si="50"/>
        <v>ライナーコピング３００　出隅　Ｔ－３</v>
      </c>
    </row>
    <row r="3222" spans="1:5" ht="12.75" customHeight="1" x14ac:dyDescent="0.15">
      <c r="A3222" s="206" t="s">
        <v>7842</v>
      </c>
      <c r="B3222" s="207" t="s">
        <v>7843</v>
      </c>
      <c r="C3222" s="206" t="s">
        <v>0</v>
      </c>
      <c r="D3222" s="206" t="s">
        <v>766</v>
      </c>
      <c r="E3222" s="205" t="str">
        <f t="shared" si="50"/>
        <v>ライナーコピング３００　小口Ａ</v>
      </c>
    </row>
    <row r="3223" spans="1:5" ht="12.75" customHeight="1" x14ac:dyDescent="0.15">
      <c r="A3223" s="206" t="s">
        <v>7844</v>
      </c>
      <c r="B3223" s="207" t="s">
        <v>7845</v>
      </c>
      <c r="C3223" s="206" t="s">
        <v>0</v>
      </c>
      <c r="D3223" s="206" t="s">
        <v>766</v>
      </c>
      <c r="E3223" s="205" t="str">
        <f t="shared" si="50"/>
        <v>ライナーコピング３００　小口Ａ　Ｔ－３</v>
      </c>
    </row>
    <row r="3224" spans="1:5" ht="12.75" customHeight="1" x14ac:dyDescent="0.15">
      <c r="A3224" s="206" t="s">
        <v>7846</v>
      </c>
      <c r="B3224" s="207" t="s">
        <v>7847</v>
      </c>
      <c r="C3224" s="206" t="s">
        <v>0</v>
      </c>
      <c r="D3224" s="206" t="s">
        <v>766</v>
      </c>
      <c r="E3224" s="205" t="str">
        <f t="shared" si="50"/>
        <v>ライナーコピング３００　小口Ｂ</v>
      </c>
    </row>
    <row r="3225" spans="1:5" ht="12.75" customHeight="1" x14ac:dyDescent="0.15">
      <c r="A3225" s="206" t="s">
        <v>7848</v>
      </c>
      <c r="B3225" s="207" t="s">
        <v>7849</v>
      </c>
      <c r="C3225" s="206" t="s">
        <v>0</v>
      </c>
      <c r="D3225" s="206" t="s">
        <v>766</v>
      </c>
      <c r="E3225" s="205" t="str">
        <f t="shared" si="50"/>
        <v>ライナーコピング３００　小口Ｂ　Ｔ－３</v>
      </c>
    </row>
    <row r="3226" spans="1:5" ht="12.75" customHeight="1" x14ac:dyDescent="0.15">
      <c r="A3226" s="206" t="s">
        <v>7850</v>
      </c>
      <c r="B3226" s="207" t="s">
        <v>7851</v>
      </c>
      <c r="C3226" s="206" t="s">
        <v>2882</v>
      </c>
      <c r="D3226" s="206" t="s">
        <v>766</v>
      </c>
      <c r="E3226" s="205" t="str">
        <f t="shared" si="50"/>
        <v>ライナーコピング３００　入隅</v>
      </c>
    </row>
    <row r="3227" spans="1:5" ht="12.75" customHeight="1" x14ac:dyDescent="0.15">
      <c r="A3227" s="206" t="s">
        <v>7852</v>
      </c>
      <c r="B3227" s="207" t="s">
        <v>7853</v>
      </c>
      <c r="C3227" s="206" t="s">
        <v>2882</v>
      </c>
      <c r="D3227" s="206" t="s">
        <v>766</v>
      </c>
      <c r="E3227" s="205" t="str">
        <f t="shared" si="50"/>
        <v>ライナーコピング３００　入隅　Ｔ－３</v>
      </c>
    </row>
    <row r="3228" spans="1:5" ht="12.75" customHeight="1" x14ac:dyDescent="0.15">
      <c r="A3228" s="206" t="s">
        <v>7854</v>
      </c>
      <c r="B3228" s="207" t="s">
        <v>7855</v>
      </c>
      <c r="C3228" s="206" t="s">
        <v>2916</v>
      </c>
      <c r="D3228" s="206" t="s">
        <v>680</v>
      </c>
      <c r="E3228" s="205" t="str">
        <f t="shared" si="50"/>
        <v>ライナーコピング３００　部品セット</v>
      </c>
    </row>
    <row r="3229" spans="1:5" ht="12.75" customHeight="1" x14ac:dyDescent="0.15">
      <c r="A3229" s="206" t="s">
        <v>7856</v>
      </c>
      <c r="B3229" s="207" t="s">
        <v>7857</v>
      </c>
      <c r="C3229" s="206" t="s">
        <v>2916</v>
      </c>
      <c r="D3229" s="206" t="s">
        <v>680</v>
      </c>
      <c r="E3229" s="205" t="str">
        <f t="shared" si="50"/>
        <v>ライナーコピング３００　部品セット　Ｔ－３</v>
      </c>
    </row>
    <row r="3230" spans="1:5" ht="12.75" customHeight="1" x14ac:dyDescent="0.15">
      <c r="A3230" s="206" t="s">
        <v>7858</v>
      </c>
      <c r="B3230" s="207" t="s">
        <v>7859</v>
      </c>
      <c r="C3230" s="206" t="s">
        <v>2879</v>
      </c>
      <c r="D3230" s="206" t="s">
        <v>751</v>
      </c>
      <c r="E3230" s="205" t="str">
        <f t="shared" si="50"/>
        <v>ライナーコピング３２５</v>
      </c>
    </row>
    <row r="3231" spans="1:5" ht="12.75" customHeight="1" x14ac:dyDescent="0.15">
      <c r="A3231" s="206" t="s">
        <v>7860</v>
      </c>
      <c r="B3231" s="207" t="s">
        <v>7861</v>
      </c>
      <c r="C3231" s="206" t="s">
        <v>2879</v>
      </c>
      <c r="D3231" s="206" t="s">
        <v>751</v>
      </c>
      <c r="E3231" s="205" t="str">
        <f t="shared" si="50"/>
        <v>ライナーコピング３２５　Ｔ－１１</v>
      </c>
    </row>
    <row r="3232" spans="1:5" ht="12.75" customHeight="1" x14ac:dyDescent="0.15">
      <c r="A3232" s="206" t="s">
        <v>7862</v>
      </c>
      <c r="B3232" s="207" t="s">
        <v>7863</v>
      </c>
      <c r="C3232" s="206" t="s">
        <v>2882</v>
      </c>
      <c r="D3232" s="206" t="s">
        <v>766</v>
      </c>
      <c r="E3232" s="205" t="str">
        <f t="shared" si="50"/>
        <v>ライナーコピング３２５　出隅　Ｔ－１１</v>
      </c>
    </row>
    <row r="3233" spans="1:5" ht="12.75" customHeight="1" x14ac:dyDescent="0.15">
      <c r="A3233" s="206" t="s">
        <v>7864</v>
      </c>
      <c r="B3233" s="207" t="s">
        <v>7865</v>
      </c>
      <c r="C3233" s="206" t="s">
        <v>0</v>
      </c>
      <c r="D3233" s="206" t="s">
        <v>766</v>
      </c>
      <c r="E3233" s="205" t="str">
        <f t="shared" si="50"/>
        <v>ライナーコピング３２５　小口Ａ　Ｔ－１１</v>
      </c>
    </row>
    <row r="3234" spans="1:5" ht="12.75" customHeight="1" x14ac:dyDescent="0.15">
      <c r="A3234" s="206" t="s">
        <v>7866</v>
      </c>
      <c r="B3234" s="207" t="s">
        <v>7867</v>
      </c>
      <c r="C3234" s="206" t="s">
        <v>0</v>
      </c>
      <c r="D3234" s="206" t="s">
        <v>766</v>
      </c>
      <c r="E3234" s="205" t="str">
        <f t="shared" si="50"/>
        <v>ライナーコピング３２５　小口Ｂ　Ｔ－１１</v>
      </c>
    </row>
    <row r="3235" spans="1:5" ht="12.75" customHeight="1" x14ac:dyDescent="0.15">
      <c r="A3235" s="206" t="s">
        <v>7868</v>
      </c>
      <c r="B3235" s="207" t="s">
        <v>7869</v>
      </c>
      <c r="C3235" s="206" t="s">
        <v>2882</v>
      </c>
      <c r="D3235" s="206" t="s">
        <v>766</v>
      </c>
      <c r="E3235" s="205" t="str">
        <f t="shared" si="50"/>
        <v>ライナーコピング３２５　入隅　Ｔ－１１</v>
      </c>
    </row>
    <row r="3236" spans="1:5" ht="12.75" customHeight="1" x14ac:dyDescent="0.15">
      <c r="A3236" s="206" t="s">
        <v>7870</v>
      </c>
      <c r="B3236" s="207" t="s">
        <v>7871</v>
      </c>
      <c r="C3236" s="206" t="s">
        <v>2916</v>
      </c>
      <c r="D3236" s="206" t="s">
        <v>680</v>
      </c>
      <c r="E3236" s="205" t="str">
        <f t="shared" si="50"/>
        <v>ライナーコピング３２５　部品セット　Ｔ－１１</v>
      </c>
    </row>
    <row r="3237" spans="1:5" ht="12.75" customHeight="1" x14ac:dyDescent="0.15">
      <c r="A3237" s="206" t="s">
        <v>7872</v>
      </c>
      <c r="B3237" s="207" t="s">
        <v>7873</v>
      </c>
      <c r="C3237" s="206" t="s">
        <v>2879</v>
      </c>
      <c r="D3237" s="206" t="s">
        <v>751</v>
      </c>
      <c r="E3237" s="205" t="str">
        <f t="shared" si="50"/>
        <v>ライナーコピング３２５　Ｔ－３</v>
      </c>
    </row>
    <row r="3238" spans="1:5" ht="12.75" customHeight="1" x14ac:dyDescent="0.15">
      <c r="A3238" s="206" t="s">
        <v>7874</v>
      </c>
      <c r="B3238" s="207" t="s">
        <v>7875</v>
      </c>
      <c r="C3238" s="206" t="s">
        <v>2882</v>
      </c>
      <c r="D3238" s="206" t="s">
        <v>766</v>
      </c>
      <c r="E3238" s="205" t="str">
        <f t="shared" si="50"/>
        <v>ライナーコピング３２５　出隅</v>
      </c>
    </row>
    <row r="3239" spans="1:5" ht="12.75" customHeight="1" x14ac:dyDescent="0.15">
      <c r="A3239" s="206" t="s">
        <v>7876</v>
      </c>
      <c r="B3239" s="207" t="s">
        <v>7877</v>
      </c>
      <c r="C3239" s="206" t="s">
        <v>2882</v>
      </c>
      <c r="D3239" s="206" t="s">
        <v>766</v>
      </c>
      <c r="E3239" s="205" t="str">
        <f t="shared" si="50"/>
        <v>ライナーコピング３２５　出隅　Ｔ－３</v>
      </c>
    </row>
    <row r="3240" spans="1:5" ht="12.75" customHeight="1" x14ac:dyDescent="0.15">
      <c r="A3240" s="206" t="s">
        <v>7878</v>
      </c>
      <c r="B3240" s="207" t="s">
        <v>7879</v>
      </c>
      <c r="C3240" s="206" t="s">
        <v>0</v>
      </c>
      <c r="D3240" s="206" t="s">
        <v>766</v>
      </c>
      <c r="E3240" s="205" t="str">
        <f t="shared" si="50"/>
        <v>ライナーコピング３２５　小口Ａ</v>
      </c>
    </row>
    <row r="3241" spans="1:5" ht="12.75" customHeight="1" x14ac:dyDescent="0.15">
      <c r="A3241" s="206" t="s">
        <v>7880</v>
      </c>
      <c r="B3241" s="207" t="s">
        <v>7881</v>
      </c>
      <c r="C3241" s="206" t="s">
        <v>0</v>
      </c>
      <c r="D3241" s="206" t="s">
        <v>766</v>
      </c>
      <c r="E3241" s="205" t="str">
        <f t="shared" si="50"/>
        <v>ライナーコピング３２５　小口Ａ　Ｔ－３</v>
      </c>
    </row>
    <row r="3242" spans="1:5" ht="12.75" customHeight="1" x14ac:dyDescent="0.15">
      <c r="A3242" s="206" t="s">
        <v>7882</v>
      </c>
      <c r="B3242" s="207" t="s">
        <v>7883</v>
      </c>
      <c r="C3242" s="206" t="s">
        <v>0</v>
      </c>
      <c r="D3242" s="206" t="s">
        <v>766</v>
      </c>
      <c r="E3242" s="205" t="str">
        <f t="shared" si="50"/>
        <v>ライナーコピング３２５　小口Ｂ</v>
      </c>
    </row>
    <row r="3243" spans="1:5" ht="12.75" customHeight="1" x14ac:dyDescent="0.15">
      <c r="A3243" s="206" t="s">
        <v>7884</v>
      </c>
      <c r="B3243" s="207" t="s">
        <v>7885</v>
      </c>
      <c r="C3243" s="206" t="s">
        <v>0</v>
      </c>
      <c r="D3243" s="206" t="s">
        <v>766</v>
      </c>
      <c r="E3243" s="205" t="str">
        <f t="shared" si="50"/>
        <v>ライナーコピング３２５　小口Ｂ　Ｔ－３</v>
      </c>
    </row>
    <row r="3244" spans="1:5" ht="12.75" customHeight="1" x14ac:dyDescent="0.15">
      <c r="A3244" s="206" t="s">
        <v>7886</v>
      </c>
      <c r="B3244" s="207" t="s">
        <v>7887</v>
      </c>
      <c r="C3244" s="206" t="s">
        <v>2882</v>
      </c>
      <c r="D3244" s="206" t="s">
        <v>766</v>
      </c>
      <c r="E3244" s="205" t="str">
        <f t="shared" si="50"/>
        <v>ライナーコピング３２５　入隅</v>
      </c>
    </row>
    <row r="3245" spans="1:5" ht="12.75" customHeight="1" x14ac:dyDescent="0.15">
      <c r="A3245" s="206" t="s">
        <v>7888</v>
      </c>
      <c r="B3245" s="207" t="s">
        <v>7889</v>
      </c>
      <c r="C3245" s="206" t="s">
        <v>2882</v>
      </c>
      <c r="D3245" s="206" t="s">
        <v>766</v>
      </c>
      <c r="E3245" s="205" t="str">
        <f t="shared" si="50"/>
        <v>ライナーコピング３２５　入隅　Ｔ－３</v>
      </c>
    </row>
    <row r="3246" spans="1:5" ht="12.75" customHeight="1" x14ac:dyDescent="0.15">
      <c r="A3246" s="206" t="s">
        <v>7890</v>
      </c>
      <c r="B3246" s="207" t="s">
        <v>7891</v>
      </c>
      <c r="C3246" s="206" t="s">
        <v>2916</v>
      </c>
      <c r="D3246" s="206" t="s">
        <v>680</v>
      </c>
      <c r="E3246" s="205" t="str">
        <f t="shared" si="50"/>
        <v>ライナーコピング３２５　部品セット</v>
      </c>
    </row>
    <row r="3247" spans="1:5" ht="12.75" customHeight="1" x14ac:dyDescent="0.15">
      <c r="A3247" s="206" t="s">
        <v>7892</v>
      </c>
      <c r="B3247" s="207" t="s">
        <v>7893</v>
      </c>
      <c r="C3247" s="206" t="s">
        <v>2916</v>
      </c>
      <c r="D3247" s="206" t="s">
        <v>680</v>
      </c>
      <c r="E3247" s="205" t="str">
        <f t="shared" si="50"/>
        <v>ライナーコピング３２５　部品セット　Ｔ－３</v>
      </c>
    </row>
    <row r="3248" spans="1:5" ht="12.75" customHeight="1" x14ac:dyDescent="0.15">
      <c r="A3248" s="206" t="s">
        <v>7894</v>
      </c>
      <c r="B3248" s="207" t="s">
        <v>7895</v>
      </c>
      <c r="C3248" s="206" t="s">
        <v>2879</v>
      </c>
      <c r="D3248" s="206" t="s">
        <v>751</v>
      </c>
      <c r="E3248" s="205" t="str">
        <f t="shared" si="50"/>
        <v>ライナーコピング３５０</v>
      </c>
    </row>
    <row r="3249" spans="1:5" ht="12.75" customHeight="1" x14ac:dyDescent="0.15">
      <c r="A3249" s="206" t="s">
        <v>7896</v>
      </c>
      <c r="B3249" s="207" t="s">
        <v>7897</v>
      </c>
      <c r="C3249" s="206" t="s">
        <v>2879</v>
      </c>
      <c r="D3249" s="206" t="s">
        <v>751</v>
      </c>
      <c r="E3249" s="205" t="str">
        <f t="shared" si="50"/>
        <v>ライナーコピング３５０　Ｔ－１１</v>
      </c>
    </row>
    <row r="3250" spans="1:5" ht="12.75" customHeight="1" x14ac:dyDescent="0.15">
      <c r="A3250" s="206" t="s">
        <v>7898</v>
      </c>
      <c r="B3250" s="207" t="s">
        <v>7899</v>
      </c>
      <c r="C3250" s="206" t="s">
        <v>2882</v>
      </c>
      <c r="D3250" s="206" t="s">
        <v>766</v>
      </c>
      <c r="E3250" s="205" t="str">
        <f t="shared" si="50"/>
        <v>ライナーコピング３５０　出隅　Ｔ－１１</v>
      </c>
    </row>
    <row r="3251" spans="1:5" ht="12.75" customHeight="1" x14ac:dyDescent="0.15">
      <c r="A3251" s="206" t="s">
        <v>7900</v>
      </c>
      <c r="B3251" s="207" t="s">
        <v>7901</v>
      </c>
      <c r="C3251" s="206" t="s">
        <v>0</v>
      </c>
      <c r="D3251" s="206" t="s">
        <v>766</v>
      </c>
      <c r="E3251" s="205" t="str">
        <f t="shared" si="50"/>
        <v>ライナーコピング３５０　小口Ａ　Ｔ－１１</v>
      </c>
    </row>
    <row r="3252" spans="1:5" ht="12.75" customHeight="1" x14ac:dyDescent="0.15">
      <c r="A3252" s="206" t="s">
        <v>7902</v>
      </c>
      <c r="B3252" s="207" t="s">
        <v>7903</v>
      </c>
      <c r="C3252" s="206" t="s">
        <v>0</v>
      </c>
      <c r="D3252" s="206" t="s">
        <v>766</v>
      </c>
      <c r="E3252" s="205" t="str">
        <f t="shared" si="50"/>
        <v>ライナーコピング３５０　小口Ｂ　Ｔ－１１</v>
      </c>
    </row>
    <row r="3253" spans="1:5" ht="12.75" customHeight="1" x14ac:dyDescent="0.15">
      <c r="A3253" s="206" t="s">
        <v>7904</v>
      </c>
      <c r="B3253" s="207" t="s">
        <v>7905</v>
      </c>
      <c r="C3253" s="206" t="s">
        <v>2882</v>
      </c>
      <c r="D3253" s="206" t="s">
        <v>766</v>
      </c>
      <c r="E3253" s="205" t="str">
        <f t="shared" si="50"/>
        <v>ライナーコピング３５０　入隅　Ｔ－１１</v>
      </c>
    </row>
    <row r="3254" spans="1:5" ht="12.75" customHeight="1" x14ac:dyDescent="0.15">
      <c r="A3254" s="206" t="s">
        <v>7906</v>
      </c>
      <c r="B3254" s="207" t="s">
        <v>7907</v>
      </c>
      <c r="C3254" s="206" t="s">
        <v>2916</v>
      </c>
      <c r="D3254" s="206" t="s">
        <v>680</v>
      </c>
      <c r="E3254" s="205" t="str">
        <f t="shared" si="50"/>
        <v>ライナーコピング３５０　部品セット　Ｔ－１１</v>
      </c>
    </row>
    <row r="3255" spans="1:5" ht="12.75" customHeight="1" x14ac:dyDescent="0.15">
      <c r="A3255" s="206" t="s">
        <v>7908</v>
      </c>
      <c r="B3255" s="207" t="s">
        <v>7909</v>
      </c>
      <c r="C3255" s="206" t="s">
        <v>2879</v>
      </c>
      <c r="D3255" s="206" t="s">
        <v>751</v>
      </c>
      <c r="E3255" s="205" t="str">
        <f t="shared" si="50"/>
        <v>ライナーコピング３５０Ｋ</v>
      </c>
    </row>
    <row r="3256" spans="1:5" ht="12.75" customHeight="1" x14ac:dyDescent="0.15">
      <c r="A3256" s="206" t="s">
        <v>7910</v>
      </c>
      <c r="B3256" s="207" t="s">
        <v>7911</v>
      </c>
      <c r="C3256" s="206" t="s">
        <v>2882</v>
      </c>
      <c r="D3256" s="206" t="s">
        <v>766</v>
      </c>
      <c r="E3256" s="205" t="str">
        <f t="shared" si="50"/>
        <v>ライナーコピング３５０Ｋ　出隅</v>
      </c>
    </row>
    <row r="3257" spans="1:5" ht="12.75" customHeight="1" x14ac:dyDescent="0.15">
      <c r="A3257" s="206" t="s">
        <v>7912</v>
      </c>
      <c r="B3257" s="207" t="s">
        <v>7913</v>
      </c>
      <c r="C3257" s="206" t="s">
        <v>0</v>
      </c>
      <c r="D3257" s="206" t="s">
        <v>766</v>
      </c>
      <c r="E3257" s="205" t="str">
        <f t="shared" si="50"/>
        <v>ライナーコピング３５０Ｋ　小口Ａ</v>
      </c>
    </row>
    <row r="3258" spans="1:5" ht="12.75" customHeight="1" x14ac:dyDescent="0.15">
      <c r="A3258" s="206" t="s">
        <v>7914</v>
      </c>
      <c r="B3258" s="207" t="s">
        <v>7915</v>
      </c>
      <c r="C3258" s="206" t="s">
        <v>0</v>
      </c>
      <c r="D3258" s="206" t="s">
        <v>766</v>
      </c>
      <c r="E3258" s="205" t="str">
        <f t="shared" si="50"/>
        <v>ライナーコピング３５０Ｋ　小口Ｂ</v>
      </c>
    </row>
    <row r="3259" spans="1:5" ht="12.75" customHeight="1" x14ac:dyDescent="0.15">
      <c r="A3259" s="206" t="s">
        <v>7916</v>
      </c>
      <c r="B3259" s="207" t="s">
        <v>7917</v>
      </c>
      <c r="C3259" s="206" t="s">
        <v>2882</v>
      </c>
      <c r="D3259" s="206" t="s">
        <v>766</v>
      </c>
      <c r="E3259" s="205" t="str">
        <f t="shared" si="50"/>
        <v>ライナーコピング３５０Ｋ　入隅</v>
      </c>
    </row>
    <row r="3260" spans="1:5" ht="12.75" customHeight="1" x14ac:dyDescent="0.15">
      <c r="A3260" s="206" t="s">
        <v>7918</v>
      </c>
      <c r="B3260" s="207" t="s">
        <v>7919</v>
      </c>
      <c r="C3260" s="206" t="s">
        <v>2916</v>
      </c>
      <c r="D3260" s="206" t="s">
        <v>680</v>
      </c>
      <c r="E3260" s="205" t="str">
        <f t="shared" si="50"/>
        <v>ライナーコピング３５０Ｋ　部品セット</v>
      </c>
    </row>
    <row r="3261" spans="1:5" ht="12.75" customHeight="1" x14ac:dyDescent="0.15">
      <c r="A3261" s="206" t="s">
        <v>7920</v>
      </c>
      <c r="B3261" s="207" t="s">
        <v>7921</v>
      </c>
      <c r="C3261" s="206" t="s">
        <v>2879</v>
      </c>
      <c r="D3261" s="206" t="s">
        <v>751</v>
      </c>
      <c r="E3261" s="205" t="str">
        <f t="shared" si="50"/>
        <v>ライナーコピング３５０　Ｔ－３</v>
      </c>
    </row>
    <row r="3262" spans="1:5" ht="12.75" customHeight="1" x14ac:dyDescent="0.15">
      <c r="A3262" s="206" t="s">
        <v>7922</v>
      </c>
      <c r="B3262" s="207" t="s">
        <v>7923</v>
      </c>
      <c r="C3262" s="206" t="s">
        <v>2882</v>
      </c>
      <c r="D3262" s="206" t="s">
        <v>766</v>
      </c>
      <c r="E3262" s="205" t="str">
        <f t="shared" si="50"/>
        <v>ライナーコピング３５０　出隅</v>
      </c>
    </row>
    <row r="3263" spans="1:5" ht="12.75" customHeight="1" x14ac:dyDescent="0.15">
      <c r="A3263" s="206" t="s">
        <v>7924</v>
      </c>
      <c r="B3263" s="207" t="s">
        <v>7925</v>
      </c>
      <c r="C3263" s="206" t="s">
        <v>2882</v>
      </c>
      <c r="D3263" s="206" t="s">
        <v>766</v>
      </c>
      <c r="E3263" s="205" t="str">
        <f t="shared" si="50"/>
        <v>ライナーコピング３５０　出隅　Ｔ－３</v>
      </c>
    </row>
    <row r="3264" spans="1:5" ht="12.75" customHeight="1" x14ac:dyDescent="0.15">
      <c r="A3264" s="206" t="s">
        <v>7926</v>
      </c>
      <c r="B3264" s="207" t="s">
        <v>7927</v>
      </c>
      <c r="C3264" s="206" t="s">
        <v>0</v>
      </c>
      <c r="D3264" s="206" t="s">
        <v>766</v>
      </c>
      <c r="E3264" s="205" t="str">
        <f t="shared" si="50"/>
        <v>ライナーコピング３５０　小口Ａ</v>
      </c>
    </row>
    <row r="3265" spans="1:5" ht="12.75" customHeight="1" x14ac:dyDescent="0.15">
      <c r="A3265" s="206" t="s">
        <v>7928</v>
      </c>
      <c r="B3265" s="207" t="s">
        <v>7929</v>
      </c>
      <c r="C3265" s="206" t="s">
        <v>0</v>
      </c>
      <c r="D3265" s="206" t="s">
        <v>766</v>
      </c>
      <c r="E3265" s="205" t="str">
        <f t="shared" si="50"/>
        <v>ライナーコピング３５０　小口Ａ　Ｔ－３</v>
      </c>
    </row>
    <row r="3266" spans="1:5" ht="12.75" customHeight="1" x14ac:dyDescent="0.15">
      <c r="A3266" s="206" t="s">
        <v>7930</v>
      </c>
      <c r="B3266" s="207" t="s">
        <v>7931</v>
      </c>
      <c r="C3266" s="206" t="s">
        <v>0</v>
      </c>
      <c r="D3266" s="206" t="s">
        <v>766</v>
      </c>
      <c r="E3266" s="205" t="str">
        <f t="shared" si="50"/>
        <v>ライナーコピング３５０　小口Ｂ</v>
      </c>
    </row>
    <row r="3267" spans="1:5" ht="12.75" customHeight="1" x14ac:dyDescent="0.15">
      <c r="A3267" s="206" t="s">
        <v>7932</v>
      </c>
      <c r="B3267" s="207" t="s">
        <v>7933</v>
      </c>
      <c r="C3267" s="206" t="s">
        <v>0</v>
      </c>
      <c r="D3267" s="206" t="s">
        <v>766</v>
      </c>
      <c r="E3267" s="205" t="str">
        <f t="shared" ref="E3267:E3330" si="51">DBCS(B3267)</f>
        <v>ライナーコピング３５０　小口Ｂ　Ｔ－３</v>
      </c>
    </row>
    <row r="3268" spans="1:5" ht="12.75" customHeight="1" x14ac:dyDescent="0.15">
      <c r="A3268" s="206" t="s">
        <v>7934</v>
      </c>
      <c r="B3268" s="207" t="s">
        <v>7935</v>
      </c>
      <c r="C3268" s="206" t="s">
        <v>2882</v>
      </c>
      <c r="D3268" s="206" t="s">
        <v>766</v>
      </c>
      <c r="E3268" s="205" t="str">
        <f t="shared" si="51"/>
        <v>ライナーコピング３５０　入隅</v>
      </c>
    </row>
    <row r="3269" spans="1:5" ht="12.75" customHeight="1" x14ac:dyDescent="0.15">
      <c r="A3269" s="206" t="s">
        <v>7936</v>
      </c>
      <c r="B3269" s="207" t="s">
        <v>7937</v>
      </c>
      <c r="C3269" s="206" t="s">
        <v>2882</v>
      </c>
      <c r="D3269" s="206" t="s">
        <v>766</v>
      </c>
      <c r="E3269" s="205" t="str">
        <f t="shared" si="51"/>
        <v>ライナーコピング３５０　入隅　Ｔ－３</v>
      </c>
    </row>
    <row r="3270" spans="1:5" ht="12.75" customHeight="1" x14ac:dyDescent="0.15">
      <c r="A3270" s="206" t="s">
        <v>7938</v>
      </c>
      <c r="B3270" s="207" t="s">
        <v>7939</v>
      </c>
      <c r="C3270" s="206" t="s">
        <v>2916</v>
      </c>
      <c r="D3270" s="206" t="s">
        <v>680</v>
      </c>
      <c r="E3270" s="205" t="str">
        <f t="shared" si="51"/>
        <v>ライナーコピング３５０　部品セット</v>
      </c>
    </row>
    <row r="3271" spans="1:5" ht="12.75" customHeight="1" x14ac:dyDescent="0.15">
      <c r="A3271" s="206" t="s">
        <v>7940</v>
      </c>
      <c r="B3271" s="207" t="s">
        <v>7941</v>
      </c>
      <c r="C3271" s="206" t="s">
        <v>2916</v>
      </c>
      <c r="D3271" s="206" t="s">
        <v>680</v>
      </c>
      <c r="E3271" s="205" t="str">
        <f t="shared" si="51"/>
        <v>ライナーコピング３５０　部品セット　Ｔ－３</v>
      </c>
    </row>
    <row r="3272" spans="1:5" ht="12.75" customHeight="1" x14ac:dyDescent="0.15">
      <c r="A3272" s="206" t="s">
        <v>7942</v>
      </c>
      <c r="B3272" s="207" t="s">
        <v>7943</v>
      </c>
      <c r="C3272" s="206" t="s">
        <v>2530</v>
      </c>
      <c r="D3272" s="206" t="s">
        <v>751</v>
      </c>
      <c r="E3272" s="205" t="str">
        <f t="shared" si="51"/>
        <v>ライナーコピング４００</v>
      </c>
    </row>
    <row r="3273" spans="1:5" ht="12.75" customHeight="1" x14ac:dyDescent="0.15">
      <c r="A3273" s="206" t="s">
        <v>7944</v>
      </c>
      <c r="B3273" s="207" t="s">
        <v>7945</v>
      </c>
      <c r="C3273" s="206" t="s">
        <v>2530</v>
      </c>
      <c r="D3273" s="206" t="s">
        <v>751</v>
      </c>
      <c r="E3273" s="205" t="str">
        <f t="shared" si="51"/>
        <v>ライナーコピング４００　Ｔ－１１</v>
      </c>
    </row>
    <row r="3274" spans="1:5" ht="12.75" customHeight="1" x14ac:dyDescent="0.15">
      <c r="A3274" s="206" t="s">
        <v>7946</v>
      </c>
      <c r="B3274" s="207" t="s">
        <v>7947</v>
      </c>
      <c r="C3274" s="206" t="s">
        <v>3113</v>
      </c>
      <c r="D3274" s="206" t="s">
        <v>766</v>
      </c>
      <c r="E3274" s="205" t="str">
        <f t="shared" si="51"/>
        <v>ライナーコピング４００　出隅　Ｔ－１１</v>
      </c>
    </row>
    <row r="3275" spans="1:5" ht="12.75" customHeight="1" x14ac:dyDescent="0.15">
      <c r="A3275" s="206" t="s">
        <v>7948</v>
      </c>
      <c r="B3275" s="207" t="s">
        <v>7949</v>
      </c>
      <c r="C3275" s="206" t="s">
        <v>0</v>
      </c>
      <c r="D3275" s="206" t="s">
        <v>766</v>
      </c>
      <c r="E3275" s="205" t="str">
        <f t="shared" si="51"/>
        <v>ライナーコピング４００　小口Ａ　　Ｔ－１１</v>
      </c>
    </row>
    <row r="3276" spans="1:5" ht="12.75" customHeight="1" x14ac:dyDescent="0.15">
      <c r="A3276" s="206" t="s">
        <v>7950</v>
      </c>
      <c r="B3276" s="207" t="s">
        <v>7951</v>
      </c>
      <c r="C3276" s="206" t="s">
        <v>0</v>
      </c>
      <c r="D3276" s="206" t="s">
        <v>766</v>
      </c>
      <c r="E3276" s="205" t="str">
        <f t="shared" si="51"/>
        <v>ライナーコピング４００　小口Ｂ　　Ｔ－１１</v>
      </c>
    </row>
    <row r="3277" spans="1:5" ht="12.75" customHeight="1" x14ac:dyDescent="0.15">
      <c r="A3277" s="206" t="s">
        <v>7952</v>
      </c>
      <c r="B3277" s="207" t="s">
        <v>7953</v>
      </c>
      <c r="C3277" s="206" t="s">
        <v>3113</v>
      </c>
      <c r="D3277" s="206" t="s">
        <v>766</v>
      </c>
      <c r="E3277" s="205" t="str">
        <f t="shared" si="51"/>
        <v>ライナーコピング４００　入隅　Ｔ－１１</v>
      </c>
    </row>
    <row r="3278" spans="1:5" ht="12.75" customHeight="1" x14ac:dyDescent="0.15">
      <c r="A3278" s="206" t="s">
        <v>7954</v>
      </c>
      <c r="B3278" s="207" t="s">
        <v>7955</v>
      </c>
      <c r="C3278" s="206" t="s">
        <v>2916</v>
      </c>
      <c r="D3278" s="206" t="s">
        <v>680</v>
      </c>
      <c r="E3278" s="205" t="str">
        <f t="shared" si="51"/>
        <v>ライナーコピング４００　部品セット　Ｔ－１１</v>
      </c>
    </row>
    <row r="3279" spans="1:5" ht="12.75" customHeight="1" x14ac:dyDescent="0.15">
      <c r="A3279" s="206" t="s">
        <v>7956</v>
      </c>
      <c r="B3279" s="207" t="s">
        <v>7957</v>
      </c>
      <c r="C3279" s="206" t="s">
        <v>2530</v>
      </c>
      <c r="D3279" s="206" t="s">
        <v>751</v>
      </c>
      <c r="E3279" s="205" t="str">
        <f t="shared" si="51"/>
        <v>ライナーコピング４００　Ｔ－３</v>
      </c>
    </row>
    <row r="3280" spans="1:5" ht="12.75" customHeight="1" x14ac:dyDescent="0.15">
      <c r="A3280" s="206" t="s">
        <v>7958</v>
      </c>
      <c r="B3280" s="207" t="s">
        <v>7959</v>
      </c>
      <c r="C3280" s="206" t="s">
        <v>3113</v>
      </c>
      <c r="D3280" s="206" t="s">
        <v>766</v>
      </c>
      <c r="E3280" s="205" t="str">
        <f t="shared" si="51"/>
        <v>ライナーコピング４００　出隅</v>
      </c>
    </row>
    <row r="3281" spans="1:5" ht="12.75" customHeight="1" x14ac:dyDescent="0.15">
      <c r="A3281" s="206" t="s">
        <v>7960</v>
      </c>
      <c r="B3281" s="207" t="s">
        <v>7961</v>
      </c>
      <c r="C3281" s="206" t="s">
        <v>3113</v>
      </c>
      <c r="D3281" s="206" t="s">
        <v>766</v>
      </c>
      <c r="E3281" s="205" t="str">
        <f t="shared" si="51"/>
        <v>ライナーコピング４００　出隅　Ｔ－３</v>
      </c>
    </row>
    <row r="3282" spans="1:5" ht="12.75" customHeight="1" x14ac:dyDescent="0.15">
      <c r="A3282" s="206" t="s">
        <v>7962</v>
      </c>
      <c r="B3282" s="207" t="s">
        <v>7963</v>
      </c>
      <c r="C3282" s="206" t="s">
        <v>0</v>
      </c>
      <c r="D3282" s="206" t="s">
        <v>766</v>
      </c>
      <c r="E3282" s="205" t="str">
        <f t="shared" si="51"/>
        <v>ライナーコピング４００　小口Ａ</v>
      </c>
    </row>
    <row r="3283" spans="1:5" ht="12.75" customHeight="1" x14ac:dyDescent="0.15">
      <c r="A3283" s="206" t="s">
        <v>7964</v>
      </c>
      <c r="B3283" s="207" t="s">
        <v>7965</v>
      </c>
      <c r="C3283" s="206" t="s">
        <v>0</v>
      </c>
      <c r="D3283" s="206" t="s">
        <v>766</v>
      </c>
      <c r="E3283" s="205" t="str">
        <f t="shared" si="51"/>
        <v>ライナーコピング４００　小口Ａ　Ｔ－３</v>
      </c>
    </row>
    <row r="3284" spans="1:5" ht="12.75" customHeight="1" x14ac:dyDescent="0.15">
      <c r="A3284" s="206" t="s">
        <v>7966</v>
      </c>
      <c r="B3284" s="207" t="s">
        <v>7967</v>
      </c>
      <c r="C3284" s="206" t="s">
        <v>0</v>
      </c>
      <c r="D3284" s="206" t="s">
        <v>766</v>
      </c>
      <c r="E3284" s="205" t="str">
        <f t="shared" si="51"/>
        <v>ライナーコピング４００　小口Ｂ</v>
      </c>
    </row>
    <row r="3285" spans="1:5" ht="12.75" customHeight="1" x14ac:dyDescent="0.15">
      <c r="A3285" s="206" t="s">
        <v>7968</v>
      </c>
      <c r="B3285" s="207" t="s">
        <v>7969</v>
      </c>
      <c r="C3285" s="206" t="s">
        <v>0</v>
      </c>
      <c r="D3285" s="206" t="s">
        <v>766</v>
      </c>
      <c r="E3285" s="205" t="str">
        <f t="shared" si="51"/>
        <v>ライナーコピング４００　小口Ｂ　Ｔ－３</v>
      </c>
    </row>
    <row r="3286" spans="1:5" ht="12.75" customHeight="1" x14ac:dyDescent="0.15">
      <c r="A3286" s="206" t="s">
        <v>7970</v>
      </c>
      <c r="B3286" s="207" t="s">
        <v>7971</v>
      </c>
      <c r="C3286" s="206" t="s">
        <v>3113</v>
      </c>
      <c r="D3286" s="206" t="s">
        <v>766</v>
      </c>
      <c r="E3286" s="205" t="str">
        <f t="shared" si="51"/>
        <v>ライナーコピング４００　入隅　</v>
      </c>
    </row>
    <row r="3287" spans="1:5" ht="12.75" customHeight="1" x14ac:dyDescent="0.15">
      <c r="A3287" s="206" t="s">
        <v>7972</v>
      </c>
      <c r="B3287" s="207" t="s">
        <v>7973</v>
      </c>
      <c r="C3287" s="206" t="s">
        <v>3113</v>
      </c>
      <c r="D3287" s="206" t="s">
        <v>766</v>
      </c>
      <c r="E3287" s="205" t="str">
        <f t="shared" si="51"/>
        <v>ライナーコピング４００　入隅　Ｔ－３</v>
      </c>
    </row>
    <row r="3288" spans="1:5" ht="12.75" customHeight="1" x14ac:dyDescent="0.15">
      <c r="A3288" s="206" t="s">
        <v>7974</v>
      </c>
      <c r="B3288" s="207" t="s">
        <v>7975</v>
      </c>
      <c r="C3288" s="206" t="s">
        <v>2916</v>
      </c>
      <c r="D3288" s="206" t="s">
        <v>680</v>
      </c>
      <c r="E3288" s="205" t="str">
        <f t="shared" si="51"/>
        <v>ライナーコピング４００　部品セット</v>
      </c>
    </row>
    <row r="3289" spans="1:5" ht="12.75" customHeight="1" x14ac:dyDescent="0.15">
      <c r="A3289" s="206" t="s">
        <v>7976</v>
      </c>
      <c r="B3289" s="207" t="s">
        <v>7977</v>
      </c>
      <c r="C3289" s="206" t="s">
        <v>2916</v>
      </c>
      <c r="D3289" s="206" t="s">
        <v>680</v>
      </c>
      <c r="E3289" s="205" t="str">
        <f t="shared" si="51"/>
        <v>ライナーコピング４００　部品セット　Ｔ－３</v>
      </c>
    </row>
    <row r="3290" spans="1:5" ht="12.75" customHeight="1" x14ac:dyDescent="0.15">
      <c r="A3290" s="206" t="s">
        <v>7978</v>
      </c>
      <c r="B3290" s="207" t="s">
        <v>7979</v>
      </c>
      <c r="C3290" s="206" t="s">
        <v>2530</v>
      </c>
      <c r="D3290" s="206" t="s">
        <v>751</v>
      </c>
      <c r="E3290" s="205" t="str">
        <f t="shared" si="51"/>
        <v>ライナーコピング４５０</v>
      </c>
    </row>
    <row r="3291" spans="1:5" ht="12.75" customHeight="1" x14ac:dyDescent="0.15">
      <c r="A3291" s="206" t="s">
        <v>7980</v>
      </c>
      <c r="B3291" s="207" t="s">
        <v>7981</v>
      </c>
      <c r="C3291" s="206" t="s">
        <v>2530</v>
      </c>
      <c r="D3291" s="206" t="s">
        <v>751</v>
      </c>
      <c r="E3291" s="205" t="str">
        <f t="shared" si="51"/>
        <v>ライナーコピング４５０　Ｔ－１１</v>
      </c>
    </row>
    <row r="3292" spans="1:5" ht="12.75" customHeight="1" x14ac:dyDescent="0.15">
      <c r="A3292" s="206" t="s">
        <v>7982</v>
      </c>
      <c r="B3292" s="207" t="s">
        <v>7983</v>
      </c>
      <c r="C3292" s="206" t="s">
        <v>3113</v>
      </c>
      <c r="D3292" s="206" t="s">
        <v>766</v>
      </c>
      <c r="E3292" s="205" t="str">
        <f t="shared" si="51"/>
        <v>ライナーコピング４５０　出隅　Ｔ－１１</v>
      </c>
    </row>
    <row r="3293" spans="1:5" ht="12.75" customHeight="1" x14ac:dyDescent="0.15">
      <c r="A3293" s="206" t="s">
        <v>7984</v>
      </c>
      <c r="B3293" s="207" t="s">
        <v>7985</v>
      </c>
      <c r="C3293" s="206" t="s">
        <v>0</v>
      </c>
      <c r="D3293" s="206" t="s">
        <v>766</v>
      </c>
      <c r="E3293" s="205" t="str">
        <f t="shared" si="51"/>
        <v>ライナーコピング４５０　小口Ａ　Ｔ－１１</v>
      </c>
    </row>
    <row r="3294" spans="1:5" ht="12.75" customHeight="1" x14ac:dyDescent="0.15">
      <c r="A3294" s="206" t="s">
        <v>7986</v>
      </c>
      <c r="B3294" s="207" t="s">
        <v>7987</v>
      </c>
      <c r="C3294" s="206" t="s">
        <v>0</v>
      </c>
      <c r="D3294" s="206" t="s">
        <v>766</v>
      </c>
      <c r="E3294" s="205" t="str">
        <f t="shared" si="51"/>
        <v>ライナーコピング４５０　小口Ｂ　Ｔ－１１</v>
      </c>
    </row>
    <row r="3295" spans="1:5" ht="12.75" customHeight="1" x14ac:dyDescent="0.15">
      <c r="A3295" s="206" t="s">
        <v>7988</v>
      </c>
      <c r="B3295" s="207" t="s">
        <v>7989</v>
      </c>
      <c r="C3295" s="206" t="s">
        <v>3113</v>
      </c>
      <c r="D3295" s="206" t="s">
        <v>766</v>
      </c>
      <c r="E3295" s="205" t="str">
        <f t="shared" si="51"/>
        <v>ライナーコピング４５０　入隅　Ｔ－１１</v>
      </c>
    </row>
    <row r="3296" spans="1:5" ht="12.75" customHeight="1" x14ac:dyDescent="0.15">
      <c r="A3296" s="206" t="s">
        <v>7990</v>
      </c>
      <c r="B3296" s="207" t="s">
        <v>7991</v>
      </c>
      <c r="C3296" s="206" t="s">
        <v>2916</v>
      </c>
      <c r="D3296" s="206" t="s">
        <v>680</v>
      </c>
      <c r="E3296" s="205" t="str">
        <f t="shared" si="51"/>
        <v>ライナーコピング４５０　部品セット　Ｔ－１１</v>
      </c>
    </row>
    <row r="3297" spans="1:5" ht="12.75" customHeight="1" x14ac:dyDescent="0.15">
      <c r="A3297" s="206" t="s">
        <v>7992</v>
      </c>
      <c r="B3297" s="207" t="s">
        <v>7993</v>
      </c>
      <c r="C3297" s="206" t="s">
        <v>2530</v>
      </c>
      <c r="D3297" s="206" t="s">
        <v>751</v>
      </c>
      <c r="E3297" s="205" t="str">
        <f t="shared" si="51"/>
        <v>ライナーコピング４５０　Ｔ－３</v>
      </c>
    </row>
    <row r="3298" spans="1:5" ht="12.75" customHeight="1" x14ac:dyDescent="0.15">
      <c r="A3298" s="206" t="s">
        <v>7994</v>
      </c>
      <c r="B3298" s="207" t="s">
        <v>7995</v>
      </c>
      <c r="C3298" s="206" t="s">
        <v>3113</v>
      </c>
      <c r="D3298" s="206" t="s">
        <v>766</v>
      </c>
      <c r="E3298" s="205" t="str">
        <f t="shared" si="51"/>
        <v>ライナーコピング４５０　出隅</v>
      </c>
    </row>
    <row r="3299" spans="1:5" ht="12.75" customHeight="1" x14ac:dyDescent="0.15">
      <c r="A3299" s="206" t="s">
        <v>7996</v>
      </c>
      <c r="B3299" s="207" t="s">
        <v>7997</v>
      </c>
      <c r="C3299" s="206" t="s">
        <v>3113</v>
      </c>
      <c r="D3299" s="206" t="s">
        <v>766</v>
      </c>
      <c r="E3299" s="205" t="str">
        <f t="shared" si="51"/>
        <v>ライナーコピング４５０　出隅　Ｔ－３</v>
      </c>
    </row>
    <row r="3300" spans="1:5" ht="12.75" customHeight="1" x14ac:dyDescent="0.15">
      <c r="A3300" s="206" t="s">
        <v>7998</v>
      </c>
      <c r="B3300" s="207" t="s">
        <v>7999</v>
      </c>
      <c r="C3300" s="206" t="s">
        <v>0</v>
      </c>
      <c r="D3300" s="206" t="s">
        <v>766</v>
      </c>
      <c r="E3300" s="205" t="str">
        <f t="shared" si="51"/>
        <v>ライナーコピング４５０　小口Ａ</v>
      </c>
    </row>
    <row r="3301" spans="1:5" ht="12.75" customHeight="1" x14ac:dyDescent="0.15">
      <c r="A3301" s="206" t="s">
        <v>8000</v>
      </c>
      <c r="B3301" s="207" t="s">
        <v>8001</v>
      </c>
      <c r="C3301" s="206" t="s">
        <v>0</v>
      </c>
      <c r="D3301" s="206" t="s">
        <v>766</v>
      </c>
      <c r="E3301" s="205" t="str">
        <f t="shared" si="51"/>
        <v>ライナーコピング４５０　小口Ａ　Ｔ－３</v>
      </c>
    </row>
    <row r="3302" spans="1:5" ht="12.75" customHeight="1" x14ac:dyDescent="0.15">
      <c r="A3302" s="206" t="s">
        <v>8002</v>
      </c>
      <c r="B3302" s="207" t="s">
        <v>8003</v>
      </c>
      <c r="C3302" s="206" t="s">
        <v>0</v>
      </c>
      <c r="D3302" s="206" t="s">
        <v>766</v>
      </c>
      <c r="E3302" s="205" t="str">
        <f t="shared" si="51"/>
        <v>ライナーコピング４５０　小口Ｂ</v>
      </c>
    </row>
    <row r="3303" spans="1:5" ht="12.75" customHeight="1" x14ac:dyDescent="0.15">
      <c r="A3303" s="206" t="s">
        <v>8004</v>
      </c>
      <c r="B3303" s="207" t="s">
        <v>8005</v>
      </c>
      <c r="C3303" s="206" t="s">
        <v>0</v>
      </c>
      <c r="D3303" s="206" t="s">
        <v>766</v>
      </c>
      <c r="E3303" s="205" t="str">
        <f t="shared" si="51"/>
        <v>ライナーコピング４５０　小口Ｂ　Ｔ－３</v>
      </c>
    </row>
    <row r="3304" spans="1:5" ht="12.75" customHeight="1" x14ac:dyDescent="0.15">
      <c r="A3304" s="206" t="s">
        <v>8006</v>
      </c>
      <c r="B3304" s="207" t="s">
        <v>8007</v>
      </c>
      <c r="C3304" s="206" t="s">
        <v>3113</v>
      </c>
      <c r="D3304" s="206" t="s">
        <v>766</v>
      </c>
      <c r="E3304" s="205" t="str">
        <f t="shared" si="51"/>
        <v>ライナーコピング４５０　入隅</v>
      </c>
    </row>
    <row r="3305" spans="1:5" ht="12.75" customHeight="1" x14ac:dyDescent="0.15">
      <c r="A3305" s="206" t="s">
        <v>8008</v>
      </c>
      <c r="B3305" s="207" t="s">
        <v>8009</v>
      </c>
      <c r="C3305" s="206" t="s">
        <v>3113</v>
      </c>
      <c r="D3305" s="206" t="s">
        <v>766</v>
      </c>
      <c r="E3305" s="205" t="str">
        <f t="shared" si="51"/>
        <v>ライナーコピング４５０　入隅　Ｔ－３</v>
      </c>
    </row>
    <row r="3306" spans="1:5" ht="12.75" customHeight="1" x14ac:dyDescent="0.15">
      <c r="A3306" s="206" t="s">
        <v>8010</v>
      </c>
      <c r="B3306" s="207" t="s">
        <v>8011</v>
      </c>
      <c r="C3306" s="206" t="s">
        <v>2916</v>
      </c>
      <c r="D3306" s="206" t="s">
        <v>680</v>
      </c>
      <c r="E3306" s="205" t="str">
        <f t="shared" si="51"/>
        <v>ライナーコピング４５０　部品セット</v>
      </c>
    </row>
    <row r="3307" spans="1:5" ht="12.75" customHeight="1" x14ac:dyDescent="0.15">
      <c r="A3307" s="206" t="s">
        <v>8012</v>
      </c>
      <c r="B3307" s="207" t="s">
        <v>8013</v>
      </c>
      <c r="C3307" s="206" t="s">
        <v>2916</v>
      </c>
      <c r="D3307" s="206" t="s">
        <v>680</v>
      </c>
      <c r="E3307" s="205" t="str">
        <f t="shared" si="51"/>
        <v>ライナーコピング４５０　部品セット　Ｔ－３</v>
      </c>
    </row>
    <row r="3308" spans="1:5" ht="12.75" customHeight="1" x14ac:dyDescent="0.15">
      <c r="A3308" s="206" t="s">
        <v>8014</v>
      </c>
      <c r="B3308" s="207" t="s">
        <v>8015</v>
      </c>
      <c r="C3308" s="207" t="s">
        <v>8016</v>
      </c>
      <c r="D3308" s="206" t="s">
        <v>8017</v>
      </c>
      <c r="E3308" s="205" t="str">
        <f t="shared" si="51"/>
        <v>ゴムアスプライマー</v>
      </c>
    </row>
    <row r="3309" spans="1:5" ht="12.75" customHeight="1" x14ac:dyDescent="0.15">
      <c r="A3309" s="206" t="s">
        <v>8018</v>
      </c>
      <c r="B3309" s="206" t="s">
        <v>8019</v>
      </c>
      <c r="C3309" s="206" t="s">
        <v>8020</v>
      </c>
      <c r="D3309" s="206" t="s">
        <v>637</v>
      </c>
      <c r="E3309" s="205" t="str">
        <f t="shared" si="51"/>
        <v>コンクリートネイル１９</v>
      </c>
    </row>
    <row r="3310" spans="1:5" ht="12.75" customHeight="1" x14ac:dyDescent="0.15">
      <c r="A3310" s="206" t="s">
        <v>8021</v>
      </c>
      <c r="B3310" s="206" t="s">
        <v>8022</v>
      </c>
      <c r="C3310" s="206" t="s">
        <v>8023</v>
      </c>
      <c r="D3310" s="206" t="s">
        <v>637</v>
      </c>
      <c r="E3310" s="205" t="str">
        <f t="shared" si="51"/>
        <v>コンクリートネイル３５</v>
      </c>
    </row>
    <row r="3311" spans="1:5" ht="12.75" customHeight="1" x14ac:dyDescent="0.15">
      <c r="A3311" s="206" t="s">
        <v>8024</v>
      </c>
      <c r="B3311" s="206" t="s">
        <v>8025</v>
      </c>
      <c r="C3311" s="206" t="s">
        <v>8026</v>
      </c>
      <c r="D3311" s="206" t="s">
        <v>637</v>
      </c>
      <c r="E3311" s="205" t="str">
        <f t="shared" si="51"/>
        <v>サーモフィックス　</v>
      </c>
    </row>
    <row r="3312" spans="1:5" ht="12.75" customHeight="1" x14ac:dyDescent="0.15">
      <c r="A3312" s="203" t="s">
        <v>8027</v>
      </c>
      <c r="B3312" s="203" t="s">
        <v>8028</v>
      </c>
      <c r="C3312" s="203" t="s">
        <v>8029</v>
      </c>
      <c r="D3312" s="203" t="s">
        <v>637</v>
      </c>
      <c r="E3312" s="205" t="str">
        <f t="shared" si="51"/>
        <v>サイディングテープ両面－１００</v>
      </c>
    </row>
    <row r="3313" spans="1:5" ht="12.75" customHeight="1" x14ac:dyDescent="0.15">
      <c r="A3313" s="206" t="s">
        <v>8030</v>
      </c>
      <c r="B3313" s="206" t="s">
        <v>8031</v>
      </c>
      <c r="C3313" s="206" t="s">
        <v>6593</v>
      </c>
      <c r="D3313" s="206" t="s">
        <v>637</v>
      </c>
      <c r="E3313" s="205" t="str">
        <f t="shared" si="51"/>
        <v>サイディングテープ両面－１００（１２巻入）</v>
      </c>
    </row>
    <row r="3314" spans="1:5" ht="12.75" customHeight="1" x14ac:dyDescent="0.15">
      <c r="A3314" s="203" t="s">
        <v>8032</v>
      </c>
      <c r="B3314" s="203" t="s">
        <v>8033</v>
      </c>
      <c r="C3314" s="203" t="s">
        <v>8034</v>
      </c>
      <c r="D3314" s="203" t="s">
        <v>637</v>
      </c>
      <c r="E3314" s="205" t="str">
        <f t="shared" si="51"/>
        <v>サイディングテープ両面－５０</v>
      </c>
    </row>
    <row r="3315" spans="1:5" ht="12.75" customHeight="1" x14ac:dyDescent="0.15">
      <c r="A3315" s="203" t="s">
        <v>8035</v>
      </c>
      <c r="B3315" s="203" t="s">
        <v>8036</v>
      </c>
      <c r="C3315" s="203" t="s">
        <v>8037</v>
      </c>
      <c r="D3315" s="203" t="s">
        <v>637</v>
      </c>
      <c r="E3315" s="205" t="str">
        <f t="shared" si="51"/>
        <v>サイディングテープ両面－７５</v>
      </c>
    </row>
    <row r="3316" spans="1:5" ht="12.75" customHeight="1" x14ac:dyDescent="0.15">
      <c r="A3316" s="206" t="s">
        <v>8038</v>
      </c>
      <c r="B3316" s="206" t="s">
        <v>8039</v>
      </c>
      <c r="C3316" s="206" t="s">
        <v>6599</v>
      </c>
      <c r="D3316" s="206" t="s">
        <v>637</v>
      </c>
      <c r="E3316" s="205" t="str">
        <f t="shared" si="51"/>
        <v>サイディングテープ両面－７５（１６巻入）</v>
      </c>
    </row>
    <row r="3317" spans="1:5" ht="12.75" customHeight="1" x14ac:dyDescent="0.15">
      <c r="A3317" s="203" t="s">
        <v>8040</v>
      </c>
      <c r="B3317" s="203" t="s">
        <v>8041</v>
      </c>
      <c r="C3317" s="203" t="s">
        <v>8042</v>
      </c>
      <c r="D3317" s="203" t="s">
        <v>637</v>
      </c>
      <c r="E3317" s="205" t="str">
        <f t="shared" si="51"/>
        <v>サイドＴ字用ブチル</v>
      </c>
    </row>
    <row r="3318" spans="1:5" ht="12.75" customHeight="1" x14ac:dyDescent="0.15">
      <c r="A3318" s="203" t="s">
        <v>8043</v>
      </c>
      <c r="B3318" s="203" t="s">
        <v>8044</v>
      </c>
      <c r="C3318" s="203" t="s">
        <v>0</v>
      </c>
      <c r="D3318" s="203" t="s">
        <v>751</v>
      </c>
      <c r="E3318" s="205" t="str">
        <f t="shared" si="51"/>
        <v>サイド捨水切　Ｚ　</v>
      </c>
    </row>
    <row r="3319" spans="1:5" ht="12.75" customHeight="1" x14ac:dyDescent="0.15">
      <c r="A3319" s="203" t="s">
        <v>8045</v>
      </c>
      <c r="B3319" s="203" t="s">
        <v>8046</v>
      </c>
      <c r="C3319" s="203" t="s">
        <v>0</v>
      </c>
      <c r="D3319" s="203" t="s">
        <v>751</v>
      </c>
      <c r="E3319" s="205" t="str">
        <f t="shared" si="51"/>
        <v>サイド捨水切ＳＬ３２</v>
      </c>
    </row>
    <row r="3320" spans="1:5" ht="12.75" customHeight="1" x14ac:dyDescent="0.15">
      <c r="A3320" s="203" t="s">
        <v>8047</v>
      </c>
      <c r="B3320" s="203" t="s">
        <v>8048</v>
      </c>
      <c r="C3320" s="203" t="s">
        <v>0</v>
      </c>
      <c r="D3320" s="203" t="s">
        <v>751</v>
      </c>
      <c r="E3320" s="205" t="str">
        <f t="shared" si="51"/>
        <v>サイド捨水切ＳＬ３５　</v>
      </c>
    </row>
    <row r="3321" spans="1:5" ht="12.75" customHeight="1" x14ac:dyDescent="0.15">
      <c r="A3321" s="203" t="s">
        <v>8049</v>
      </c>
      <c r="B3321" s="203" t="s">
        <v>8050</v>
      </c>
      <c r="C3321" s="203" t="s">
        <v>0</v>
      </c>
      <c r="D3321" s="203" t="s">
        <v>751</v>
      </c>
      <c r="E3321" s="205" t="str">
        <f t="shared" si="51"/>
        <v>サイド捨水切ＳＬ４０　</v>
      </c>
    </row>
    <row r="3322" spans="1:5" ht="12.75" customHeight="1" x14ac:dyDescent="0.15">
      <c r="A3322" s="203" t="s">
        <v>8051</v>
      </c>
      <c r="B3322" s="203" t="s">
        <v>8052</v>
      </c>
      <c r="C3322" s="203" t="s">
        <v>0</v>
      </c>
      <c r="D3322" s="203" t="s">
        <v>751</v>
      </c>
      <c r="E3322" s="205" t="str">
        <f t="shared" si="51"/>
        <v>サイド捨水切ＳＬ４６</v>
      </c>
    </row>
    <row r="3323" spans="1:5" ht="12.75" customHeight="1" x14ac:dyDescent="0.15">
      <c r="A3323" s="203" t="s">
        <v>8053</v>
      </c>
      <c r="B3323" s="203" t="s">
        <v>8054</v>
      </c>
      <c r="C3323" s="203" t="s">
        <v>0</v>
      </c>
      <c r="D3323" s="203" t="s">
        <v>751</v>
      </c>
      <c r="E3323" s="205" t="str">
        <f t="shared" si="51"/>
        <v>サイド捨水切ＳＬ５０</v>
      </c>
    </row>
    <row r="3324" spans="1:5" ht="12.75" customHeight="1" x14ac:dyDescent="0.15">
      <c r="A3324" s="206" t="s">
        <v>8055</v>
      </c>
      <c r="B3324" s="206" t="s">
        <v>8056</v>
      </c>
      <c r="C3324" s="206" t="s">
        <v>8057</v>
      </c>
      <c r="D3324" s="206" t="s">
        <v>633</v>
      </c>
      <c r="E3324" s="205" t="str">
        <f t="shared" si="51"/>
        <v>サンキュア用硬化促進剤</v>
      </c>
    </row>
    <row r="3325" spans="1:5" ht="12.75" customHeight="1" x14ac:dyDescent="0.15">
      <c r="A3325" s="206" t="s">
        <v>8058</v>
      </c>
      <c r="B3325" s="206" t="s">
        <v>8059</v>
      </c>
      <c r="C3325" s="206" t="s">
        <v>8060</v>
      </c>
      <c r="D3325" s="206" t="s">
        <v>633</v>
      </c>
      <c r="E3325" s="205" t="str">
        <f t="shared" si="51"/>
        <v>シートクリーナー</v>
      </c>
    </row>
    <row r="3326" spans="1:5" ht="12.75" customHeight="1" x14ac:dyDescent="0.15">
      <c r="A3326" s="203" t="s">
        <v>8061</v>
      </c>
      <c r="B3326" s="203" t="s">
        <v>8062</v>
      </c>
      <c r="C3326" s="203" t="s">
        <v>3190</v>
      </c>
      <c r="D3326" s="203" t="s">
        <v>637</v>
      </c>
      <c r="E3326" s="205" t="str">
        <f t="shared" si="51"/>
        <v>シーリングテクスビス４×１６</v>
      </c>
    </row>
    <row r="3327" spans="1:5" ht="12.75" customHeight="1" x14ac:dyDescent="0.15">
      <c r="A3327" s="211" t="s">
        <v>8063</v>
      </c>
      <c r="B3327" s="211" t="s">
        <v>8064</v>
      </c>
      <c r="C3327" s="211" t="s">
        <v>8065</v>
      </c>
      <c r="D3327" s="211" t="s">
        <v>637</v>
      </c>
      <c r="E3327" s="205" t="str">
        <f t="shared" si="51"/>
        <v>シールシリコーン　クリアー</v>
      </c>
    </row>
    <row r="3328" spans="1:5" ht="12.75" customHeight="1" x14ac:dyDescent="0.15">
      <c r="A3328" s="211" t="s">
        <v>8066</v>
      </c>
      <c r="B3328" s="211" t="s">
        <v>8067</v>
      </c>
      <c r="C3328" s="211" t="s">
        <v>8065</v>
      </c>
      <c r="D3328" s="211" t="s">
        <v>637</v>
      </c>
      <c r="E3328" s="205" t="str">
        <f t="shared" si="51"/>
        <v>シールシリコーン　グレー</v>
      </c>
    </row>
    <row r="3329" spans="1:5" ht="12.75" customHeight="1" x14ac:dyDescent="0.15">
      <c r="A3329" s="211" t="s">
        <v>8068</v>
      </c>
      <c r="B3329" s="211" t="s">
        <v>8069</v>
      </c>
      <c r="C3329" s="211" t="s">
        <v>8065</v>
      </c>
      <c r="D3329" s="211" t="s">
        <v>637</v>
      </c>
      <c r="E3329" s="205" t="str">
        <f t="shared" si="51"/>
        <v>シールシリコーン　ダークブラウン</v>
      </c>
    </row>
    <row r="3330" spans="1:5" ht="12.75" customHeight="1" x14ac:dyDescent="0.15">
      <c r="A3330" s="211" t="s">
        <v>8070</v>
      </c>
      <c r="B3330" s="211" t="s">
        <v>8071</v>
      </c>
      <c r="C3330" s="211" t="s">
        <v>8065</v>
      </c>
      <c r="D3330" s="211" t="s">
        <v>637</v>
      </c>
      <c r="E3330" s="205" t="str">
        <f t="shared" si="51"/>
        <v>シールシリコーン　ブラウン</v>
      </c>
    </row>
    <row r="3331" spans="1:5" ht="12.75" customHeight="1" x14ac:dyDescent="0.15">
      <c r="A3331" s="211" t="s">
        <v>8072</v>
      </c>
      <c r="B3331" s="211" t="s">
        <v>8073</v>
      </c>
      <c r="C3331" s="211" t="s">
        <v>8065</v>
      </c>
      <c r="D3331" s="211" t="s">
        <v>637</v>
      </c>
      <c r="E3331" s="205" t="str">
        <f t="shared" ref="E3331:E3394" si="52">DBCS(B3331)</f>
        <v>シールシリコーン　ブラック</v>
      </c>
    </row>
    <row r="3332" spans="1:5" ht="12.75" customHeight="1" x14ac:dyDescent="0.15">
      <c r="A3332" s="211" t="s">
        <v>8074</v>
      </c>
      <c r="B3332" s="211" t="s">
        <v>8075</v>
      </c>
      <c r="C3332" s="211" t="s">
        <v>8065</v>
      </c>
      <c r="D3332" s="211" t="s">
        <v>637</v>
      </c>
      <c r="E3332" s="205" t="str">
        <f t="shared" si="52"/>
        <v>シールシリコーン　銀黒</v>
      </c>
    </row>
    <row r="3333" spans="1:5" ht="12.75" customHeight="1" x14ac:dyDescent="0.15">
      <c r="A3333" s="203" t="s">
        <v>8076</v>
      </c>
      <c r="B3333" s="203" t="s">
        <v>8077</v>
      </c>
      <c r="C3333" s="203" t="s">
        <v>8065</v>
      </c>
      <c r="D3333" s="203" t="s">
        <v>751</v>
      </c>
      <c r="E3333" s="205" t="str">
        <f t="shared" si="52"/>
        <v>シールシリコーンアイボリー</v>
      </c>
    </row>
    <row r="3334" spans="1:5" ht="12.75" customHeight="1" x14ac:dyDescent="0.15">
      <c r="A3334" s="203" t="s">
        <v>8078</v>
      </c>
      <c r="B3334" s="203" t="s">
        <v>8079</v>
      </c>
      <c r="C3334" s="203" t="s">
        <v>8065</v>
      </c>
      <c r="D3334" s="203" t="s">
        <v>751</v>
      </c>
      <c r="E3334" s="205" t="str">
        <f t="shared" si="52"/>
        <v>シールシリコーンクリアー</v>
      </c>
    </row>
    <row r="3335" spans="1:5" ht="12.75" customHeight="1" x14ac:dyDescent="0.15">
      <c r="A3335" s="203" t="s">
        <v>8080</v>
      </c>
      <c r="B3335" s="203" t="s">
        <v>8081</v>
      </c>
      <c r="C3335" s="203" t="s">
        <v>8065</v>
      </c>
      <c r="D3335" s="203" t="s">
        <v>751</v>
      </c>
      <c r="E3335" s="205" t="str">
        <f t="shared" si="52"/>
        <v>シールシリコーングレー</v>
      </c>
    </row>
    <row r="3336" spans="1:5" ht="12.75" customHeight="1" x14ac:dyDescent="0.15">
      <c r="A3336" s="203" t="s">
        <v>8082</v>
      </c>
      <c r="B3336" s="203" t="s">
        <v>8083</v>
      </c>
      <c r="C3336" s="203" t="s">
        <v>8065</v>
      </c>
      <c r="D3336" s="203" t="s">
        <v>751</v>
      </c>
      <c r="E3336" s="205" t="str">
        <f t="shared" si="52"/>
        <v>シールシリコーンシルバー</v>
      </c>
    </row>
    <row r="3337" spans="1:5" ht="12.75" customHeight="1" x14ac:dyDescent="0.15">
      <c r="A3337" s="203" t="s">
        <v>8084</v>
      </c>
      <c r="B3337" s="203" t="s">
        <v>8085</v>
      </c>
      <c r="C3337" s="203" t="s">
        <v>8065</v>
      </c>
      <c r="D3337" s="203" t="s">
        <v>751</v>
      </c>
      <c r="E3337" s="205" t="str">
        <f t="shared" si="52"/>
        <v>シールシリコーンダークブラウン</v>
      </c>
    </row>
    <row r="3338" spans="1:5" ht="12.75" customHeight="1" x14ac:dyDescent="0.15">
      <c r="A3338" s="203" t="s">
        <v>8086</v>
      </c>
      <c r="B3338" s="203" t="s">
        <v>8087</v>
      </c>
      <c r="C3338" s="203" t="s">
        <v>8065</v>
      </c>
      <c r="D3338" s="203" t="s">
        <v>751</v>
      </c>
      <c r="E3338" s="205" t="str">
        <f t="shared" si="52"/>
        <v>シールシリコーンニューグレー</v>
      </c>
    </row>
    <row r="3339" spans="1:5" ht="12.75" customHeight="1" x14ac:dyDescent="0.15">
      <c r="A3339" s="203" t="s">
        <v>8088</v>
      </c>
      <c r="B3339" s="203" t="s">
        <v>8089</v>
      </c>
      <c r="C3339" s="203" t="s">
        <v>8065</v>
      </c>
      <c r="D3339" s="203" t="s">
        <v>751</v>
      </c>
      <c r="E3339" s="205" t="str">
        <f t="shared" si="52"/>
        <v>シールシリコーンブラウン</v>
      </c>
    </row>
    <row r="3340" spans="1:5" ht="12.75" customHeight="1" x14ac:dyDescent="0.15">
      <c r="A3340" s="203" t="s">
        <v>8090</v>
      </c>
      <c r="B3340" s="203" t="s">
        <v>8091</v>
      </c>
      <c r="C3340" s="203" t="s">
        <v>8065</v>
      </c>
      <c r="D3340" s="203" t="s">
        <v>751</v>
      </c>
      <c r="E3340" s="205" t="str">
        <f t="shared" si="52"/>
        <v>シールシリコーンブラック</v>
      </c>
    </row>
    <row r="3341" spans="1:5" ht="12.75" customHeight="1" x14ac:dyDescent="0.15">
      <c r="A3341" s="203" t="s">
        <v>8092</v>
      </c>
      <c r="B3341" s="203" t="s">
        <v>8093</v>
      </c>
      <c r="C3341" s="203" t="s">
        <v>8065</v>
      </c>
      <c r="D3341" s="203" t="s">
        <v>751</v>
      </c>
      <c r="E3341" s="205" t="str">
        <f t="shared" si="52"/>
        <v>シールシリコーンホワイト</v>
      </c>
    </row>
    <row r="3342" spans="1:5" ht="12.75" customHeight="1" x14ac:dyDescent="0.15">
      <c r="A3342" s="203" t="s">
        <v>8094</v>
      </c>
      <c r="B3342" s="203" t="s">
        <v>8095</v>
      </c>
      <c r="C3342" s="203" t="s">
        <v>8065</v>
      </c>
      <c r="D3342" s="203" t="s">
        <v>751</v>
      </c>
      <c r="E3342" s="205" t="str">
        <f t="shared" si="52"/>
        <v>シールシリコーン銀黒</v>
      </c>
    </row>
    <row r="3343" spans="1:5" ht="12.75" customHeight="1" x14ac:dyDescent="0.15">
      <c r="A3343" s="206" t="s">
        <v>8096</v>
      </c>
      <c r="B3343" s="206" t="s">
        <v>8097</v>
      </c>
      <c r="C3343" s="206" t="s">
        <v>8098</v>
      </c>
      <c r="D3343" s="206" t="s">
        <v>633</v>
      </c>
      <c r="E3343" s="205" t="str">
        <f t="shared" si="52"/>
        <v>シールドボンド</v>
      </c>
    </row>
    <row r="3344" spans="1:5" ht="12.75" customHeight="1" x14ac:dyDescent="0.15">
      <c r="A3344" s="206" t="s">
        <v>8099</v>
      </c>
      <c r="B3344" s="206" t="s">
        <v>8100</v>
      </c>
      <c r="C3344" s="207" t="s">
        <v>8101</v>
      </c>
      <c r="D3344" s="206" t="s">
        <v>640</v>
      </c>
      <c r="E3344" s="205" t="str">
        <f t="shared" si="52"/>
        <v>シールドマット２００</v>
      </c>
    </row>
    <row r="3345" spans="1:5" ht="12.75" customHeight="1" x14ac:dyDescent="0.15">
      <c r="A3345" s="206" t="s">
        <v>8102</v>
      </c>
      <c r="B3345" s="206" t="s">
        <v>8103</v>
      </c>
      <c r="C3345" s="206" t="s">
        <v>6437</v>
      </c>
      <c r="D3345" s="206" t="s">
        <v>633</v>
      </c>
      <c r="E3345" s="205" t="str">
        <f t="shared" si="52"/>
        <v>シールベースＰ</v>
      </c>
    </row>
    <row r="3346" spans="1:5" ht="12.75" customHeight="1" x14ac:dyDescent="0.15">
      <c r="A3346" s="203" t="s">
        <v>8104</v>
      </c>
      <c r="B3346" s="203" t="s">
        <v>8105</v>
      </c>
      <c r="C3346" s="203" t="s">
        <v>8106</v>
      </c>
      <c r="D3346" s="203" t="s">
        <v>637</v>
      </c>
      <c r="E3346" s="205" t="str">
        <f t="shared" si="52"/>
        <v>シャークバーＧＦ　</v>
      </c>
    </row>
    <row r="3347" spans="1:5" ht="12.75" customHeight="1" x14ac:dyDescent="0.15">
      <c r="A3347" s="203" t="s">
        <v>8107</v>
      </c>
      <c r="B3347" s="203" t="s">
        <v>8108</v>
      </c>
      <c r="C3347" s="203" t="s">
        <v>8109</v>
      </c>
      <c r="D3347" s="203" t="s">
        <v>637</v>
      </c>
      <c r="E3347" s="205" t="str">
        <f t="shared" si="52"/>
        <v>シャークバーＳＦ　</v>
      </c>
    </row>
    <row r="3348" spans="1:5" ht="12.75" customHeight="1" x14ac:dyDescent="0.15">
      <c r="A3348" s="206" t="s">
        <v>8110</v>
      </c>
      <c r="B3348" s="206" t="s">
        <v>8111</v>
      </c>
      <c r="C3348" s="206" t="s">
        <v>8112</v>
      </c>
      <c r="D3348" s="206" t="s">
        <v>687</v>
      </c>
      <c r="E3348" s="205" t="str">
        <f t="shared" si="52"/>
        <v>シャオンＱ４ＦＳ</v>
      </c>
    </row>
    <row r="3349" spans="1:5" ht="12.75" customHeight="1" x14ac:dyDescent="0.15">
      <c r="A3349" s="206" t="s">
        <v>8113</v>
      </c>
      <c r="B3349" s="206" t="s">
        <v>8114</v>
      </c>
      <c r="C3349" s="206" t="s">
        <v>8115</v>
      </c>
      <c r="D3349" s="206" t="s">
        <v>687</v>
      </c>
      <c r="E3349" s="205" t="str">
        <f t="shared" si="52"/>
        <v>シャオンＱ４Ｓ</v>
      </c>
    </row>
    <row r="3350" spans="1:5" ht="12.75" customHeight="1" x14ac:dyDescent="0.15">
      <c r="A3350" s="203" t="s">
        <v>8116</v>
      </c>
      <c r="B3350" s="203" t="s">
        <v>8117</v>
      </c>
      <c r="C3350" s="203" t="s">
        <v>0</v>
      </c>
      <c r="D3350" s="203" t="s">
        <v>687</v>
      </c>
      <c r="E3350" s="205" t="str">
        <f t="shared" si="52"/>
        <v>シャオンＱ４Ｓ　無印</v>
      </c>
    </row>
    <row r="3351" spans="1:5" ht="12.75" customHeight="1" x14ac:dyDescent="0.15">
      <c r="A3351" s="206" t="s">
        <v>8118</v>
      </c>
      <c r="B3351" s="206" t="s">
        <v>8119</v>
      </c>
      <c r="C3351" s="206" t="s">
        <v>8120</v>
      </c>
      <c r="D3351" s="206" t="s">
        <v>687</v>
      </c>
      <c r="E3351" s="205" t="str">
        <f t="shared" si="52"/>
        <v>シャオンＱ４Ｗ</v>
      </c>
    </row>
    <row r="3352" spans="1:5" ht="12.75" customHeight="1" x14ac:dyDescent="0.15">
      <c r="A3352" s="203" t="s">
        <v>8121</v>
      </c>
      <c r="B3352" s="203" t="s">
        <v>8122</v>
      </c>
      <c r="C3352" s="203" t="s">
        <v>8123</v>
      </c>
      <c r="D3352" s="203" t="s">
        <v>687</v>
      </c>
      <c r="E3352" s="205" t="str">
        <f t="shared" si="52"/>
        <v>シャオンＱ６ＦＳ</v>
      </c>
    </row>
    <row r="3353" spans="1:5" ht="12.75" customHeight="1" x14ac:dyDescent="0.15">
      <c r="A3353" s="206" t="s">
        <v>8124</v>
      </c>
      <c r="B3353" s="206" t="s">
        <v>8125</v>
      </c>
      <c r="C3353" s="206" t="s">
        <v>8123</v>
      </c>
      <c r="D3353" s="206" t="s">
        <v>687</v>
      </c>
      <c r="E3353" s="205" t="str">
        <f t="shared" si="52"/>
        <v>シャオンＱ６ＦＳ　比重２．３</v>
      </c>
    </row>
    <row r="3354" spans="1:5" ht="12.75" customHeight="1" x14ac:dyDescent="0.15">
      <c r="A3354" s="206" t="s">
        <v>8126</v>
      </c>
      <c r="B3354" s="206" t="s">
        <v>8127</v>
      </c>
      <c r="C3354" s="206" t="s">
        <v>8128</v>
      </c>
      <c r="D3354" s="206" t="s">
        <v>687</v>
      </c>
      <c r="E3354" s="205" t="str">
        <f t="shared" si="52"/>
        <v>シャオンＱ６Ｓ</v>
      </c>
    </row>
    <row r="3355" spans="1:5" ht="12.75" customHeight="1" x14ac:dyDescent="0.15">
      <c r="A3355" s="206" t="s">
        <v>8129</v>
      </c>
      <c r="B3355" s="206" t="s">
        <v>8130</v>
      </c>
      <c r="C3355" s="206" t="s">
        <v>8131</v>
      </c>
      <c r="D3355" s="206" t="s">
        <v>687</v>
      </c>
      <c r="E3355" s="205" t="str">
        <f t="shared" si="52"/>
        <v>シャオンＱ６Ｗ</v>
      </c>
    </row>
    <row r="3356" spans="1:5" ht="12.75" customHeight="1" x14ac:dyDescent="0.15">
      <c r="A3356" s="203" t="s">
        <v>8132</v>
      </c>
      <c r="B3356" s="203" t="s">
        <v>8133</v>
      </c>
      <c r="C3356" s="203" t="s">
        <v>8134</v>
      </c>
      <c r="D3356" s="203" t="s">
        <v>687</v>
      </c>
      <c r="E3356" s="205" t="str">
        <f t="shared" si="52"/>
        <v>シャオンＱ８ＦＳ</v>
      </c>
    </row>
    <row r="3357" spans="1:5" ht="12.75" customHeight="1" x14ac:dyDescent="0.15">
      <c r="A3357" s="206" t="s">
        <v>8135</v>
      </c>
      <c r="B3357" s="206" t="s">
        <v>8136</v>
      </c>
      <c r="C3357" s="206" t="s">
        <v>8134</v>
      </c>
      <c r="D3357" s="206" t="s">
        <v>687</v>
      </c>
      <c r="E3357" s="205" t="str">
        <f t="shared" si="52"/>
        <v>シャオンＱ８ＦＳ　比重２．３</v>
      </c>
    </row>
    <row r="3358" spans="1:5" ht="12.75" customHeight="1" x14ac:dyDescent="0.15">
      <c r="A3358" s="206" t="s">
        <v>8137</v>
      </c>
      <c r="B3358" s="206" t="s">
        <v>8138</v>
      </c>
      <c r="C3358" s="206" t="s">
        <v>8139</v>
      </c>
      <c r="D3358" s="206" t="s">
        <v>687</v>
      </c>
      <c r="E3358" s="205" t="str">
        <f t="shared" si="52"/>
        <v>シャオンＱ８Ｓ</v>
      </c>
    </row>
    <row r="3359" spans="1:5" ht="12.75" customHeight="1" x14ac:dyDescent="0.15">
      <c r="A3359" s="206" t="s">
        <v>8140</v>
      </c>
      <c r="B3359" s="206" t="s">
        <v>8141</v>
      </c>
      <c r="C3359" s="206" t="s">
        <v>8142</v>
      </c>
      <c r="D3359" s="206" t="s">
        <v>687</v>
      </c>
      <c r="E3359" s="205" t="str">
        <f t="shared" si="52"/>
        <v>シャオンＱ８Ｓ　比重３</v>
      </c>
    </row>
    <row r="3360" spans="1:5" ht="12.75" customHeight="1" x14ac:dyDescent="0.15">
      <c r="A3360" s="203" t="s">
        <v>8143</v>
      </c>
      <c r="B3360" s="203" t="s">
        <v>8144</v>
      </c>
      <c r="C3360" s="203" t="s">
        <v>0</v>
      </c>
      <c r="D3360" s="203" t="s">
        <v>687</v>
      </c>
      <c r="E3360" s="205" t="str">
        <f t="shared" si="52"/>
        <v>シャオンＱ８Ｓ　無印</v>
      </c>
    </row>
    <row r="3361" spans="1:5" ht="12.75" customHeight="1" x14ac:dyDescent="0.15">
      <c r="A3361" s="206" t="s">
        <v>8145</v>
      </c>
      <c r="B3361" s="206" t="s">
        <v>8146</v>
      </c>
      <c r="C3361" s="206" t="s">
        <v>8147</v>
      </c>
      <c r="D3361" s="206" t="s">
        <v>687</v>
      </c>
      <c r="E3361" s="205" t="str">
        <f t="shared" si="52"/>
        <v>シャオンＱ８Ｗ</v>
      </c>
    </row>
    <row r="3362" spans="1:5" ht="12.75" customHeight="1" x14ac:dyDescent="0.15">
      <c r="A3362" s="206" t="s">
        <v>8148</v>
      </c>
      <c r="B3362" s="206" t="s">
        <v>8149</v>
      </c>
      <c r="C3362" s="206" t="s">
        <v>8150</v>
      </c>
      <c r="D3362" s="206" t="s">
        <v>640</v>
      </c>
      <c r="E3362" s="205" t="str">
        <f t="shared" si="52"/>
        <v>シャオンＱテープ</v>
      </c>
    </row>
    <row r="3363" spans="1:5" ht="12.75" customHeight="1" x14ac:dyDescent="0.15">
      <c r="A3363" s="211" t="s">
        <v>8151</v>
      </c>
      <c r="B3363" s="211" t="s">
        <v>8152</v>
      </c>
      <c r="C3363" s="211" t="s">
        <v>0</v>
      </c>
      <c r="D3363" s="211" t="s">
        <v>766</v>
      </c>
      <c r="E3363" s="205" t="str">
        <f t="shared" si="52"/>
        <v>シュンカンセッチャクザイＥＸ</v>
      </c>
    </row>
    <row r="3364" spans="1:5" ht="12.75" customHeight="1" x14ac:dyDescent="0.15">
      <c r="A3364" s="206" t="s">
        <v>8153</v>
      </c>
      <c r="B3364" s="206" t="s">
        <v>8154</v>
      </c>
      <c r="C3364" s="206" t="s">
        <v>7289</v>
      </c>
      <c r="D3364" s="206" t="s">
        <v>680</v>
      </c>
      <c r="E3364" s="205" t="str">
        <f t="shared" si="52"/>
        <v>ジョイントピース</v>
      </c>
    </row>
    <row r="3365" spans="1:5" ht="12.75" customHeight="1" x14ac:dyDescent="0.15">
      <c r="A3365" s="206" t="s">
        <v>8155</v>
      </c>
      <c r="B3365" s="207" t="s">
        <v>8156</v>
      </c>
      <c r="C3365" s="207" t="s">
        <v>3207</v>
      </c>
      <c r="D3365" s="206" t="s">
        <v>646</v>
      </c>
      <c r="E3365" s="205" t="str">
        <f t="shared" si="52"/>
        <v>シングル　ＳＡ－１２</v>
      </c>
    </row>
    <row r="3366" spans="1:5" ht="12.75" customHeight="1" x14ac:dyDescent="0.15">
      <c r="A3366" s="206" t="s">
        <v>8157</v>
      </c>
      <c r="B3366" s="207" t="s">
        <v>8158</v>
      </c>
      <c r="C3366" s="207" t="s">
        <v>3207</v>
      </c>
      <c r="D3366" s="206" t="s">
        <v>646</v>
      </c>
      <c r="E3366" s="205" t="str">
        <f t="shared" si="52"/>
        <v>シングル　ＳＡ－２００</v>
      </c>
    </row>
    <row r="3367" spans="1:5" ht="12.75" customHeight="1" x14ac:dyDescent="0.15">
      <c r="A3367" s="206" t="s">
        <v>8159</v>
      </c>
      <c r="B3367" s="207" t="s">
        <v>8160</v>
      </c>
      <c r="C3367" s="207" t="s">
        <v>3207</v>
      </c>
      <c r="D3367" s="206" t="s">
        <v>646</v>
      </c>
      <c r="E3367" s="205" t="str">
        <f t="shared" si="52"/>
        <v>シングル　ＳＡ－３１０</v>
      </c>
    </row>
    <row r="3368" spans="1:5" ht="12.75" customHeight="1" x14ac:dyDescent="0.15">
      <c r="A3368" s="206" t="s">
        <v>8161</v>
      </c>
      <c r="B3368" s="207" t="s">
        <v>8162</v>
      </c>
      <c r="C3368" s="207" t="s">
        <v>3207</v>
      </c>
      <c r="D3368" s="206" t="s">
        <v>646</v>
      </c>
      <c r="E3368" s="205" t="str">
        <f t="shared" si="52"/>
        <v>シングル　ＳＡ－３２０</v>
      </c>
    </row>
    <row r="3369" spans="1:5" ht="12.75" customHeight="1" x14ac:dyDescent="0.15">
      <c r="A3369" s="206" t="s">
        <v>8163</v>
      </c>
      <c r="B3369" s="207" t="s">
        <v>8164</v>
      </c>
      <c r="C3369" s="207" t="s">
        <v>3207</v>
      </c>
      <c r="D3369" s="206" t="s">
        <v>646</v>
      </c>
      <c r="E3369" s="205" t="str">
        <f t="shared" si="52"/>
        <v>シングル　ＳＡ－３３０</v>
      </c>
    </row>
    <row r="3370" spans="1:5" ht="12.75" customHeight="1" x14ac:dyDescent="0.15">
      <c r="A3370" s="206" t="s">
        <v>8165</v>
      </c>
      <c r="B3370" s="207" t="s">
        <v>8166</v>
      </c>
      <c r="C3370" s="207" t="s">
        <v>3207</v>
      </c>
      <c r="D3370" s="206" t="s">
        <v>646</v>
      </c>
      <c r="E3370" s="205" t="str">
        <f t="shared" si="52"/>
        <v>シングル　ＳＡ－８</v>
      </c>
    </row>
    <row r="3371" spans="1:5" ht="12.75" customHeight="1" x14ac:dyDescent="0.15">
      <c r="A3371" s="206" t="s">
        <v>8167</v>
      </c>
      <c r="B3371" s="207" t="s">
        <v>8168</v>
      </c>
      <c r="C3371" s="206" t="s">
        <v>8169</v>
      </c>
      <c r="D3371" s="206" t="s">
        <v>633</v>
      </c>
      <c r="E3371" s="205" t="str">
        <f t="shared" si="52"/>
        <v>シングルセメント１８Ｌ</v>
      </c>
    </row>
    <row r="3372" spans="1:5" ht="12.75" customHeight="1" x14ac:dyDescent="0.15">
      <c r="A3372" s="206" t="s">
        <v>8170</v>
      </c>
      <c r="B3372" s="206" t="s">
        <v>8171</v>
      </c>
      <c r="C3372" s="207" t="s">
        <v>8172</v>
      </c>
      <c r="D3372" s="206" t="s">
        <v>637</v>
      </c>
      <c r="E3372" s="205" t="str">
        <f t="shared" si="52"/>
        <v>シングルセメントカートリッジ</v>
      </c>
    </row>
    <row r="3373" spans="1:5" ht="12.75" customHeight="1" x14ac:dyDescent="0.15">
      <c r="A3373" s="206" t="s">
        <v>8173</v>
      </c>
      <c r="B3373" s="207" t="s">
        <v>8174</v>
      </c>
      <c r="C3373" s="206" t="s">
        <v>8175</v>
      </c>
      <c r="D3373" s="206" t="s">
        <v>637</v>
      </c>
      <c r="E3373" s="205" t="str">
        <f t="shared" si="52"/>
        <v>シングルセメントパック１．４</v>
      </c>
    </row>
    <row r="3374" spans="1:5" ht="12.75" customHeight="1" x14ac:dyDescent="0.15">
      <c r="A3374" s="206" t="s">
        <v>8176</v>
      </c>
      <c r="B3374" s="206" t="s">
        <v>8177</v>
      </c>
      <c r="C3374" s="207" t="s">
        <v>8178</v>
      </c>
      <c r="D3374" s="206" t="s">
        <v>637</v>
      </c>
      <c r="E3374" s="205" t="str">
        <f t="shared" si="52"/>
        <v>シングル釘Ｒ</v>
      </c>
    </row>
    <row r="3375" spans="1:5" ht="12.75" customHeight="1" x14ac:dyDescent="0.15">
      <c r="A3375" s="206" t="s">
        <v>8179</v>
      </c>
      <c r="B3375" s="206" t="s">
        <v>8180</v>
      </c>
      <c r="C3375" s="207" t="s">
        <v>8181</v>
      </c>
      <c r="D3375" s="206" t="s">
        <v>637</v>
      </c>
      <c r="E3375" s="205" t="str">
        <f t="shared" si="52"/>
        <v>シングル釘Ｒ３８</v>
      </c>
    </row>
    <row r="3376" spans="1:5" ht="12.75" customHeight="1" x14ac:dyDescent="0.15">
      <c r="A3376" s="206" t="s">
        <v>8182</v>
      </c>
      <c r="B3376" s="206" t="s">
        <v>8183</v>
      </c>
      <c r="C3376" s="206" t="s">
        <v>8184</v>
      </c>
      <c r="D3376" s="206" t="s">
        <v>2870</v>
      </c>
      <c r="E3376" s="205" t="str">
        <f t="shared" si="52"/>
        <v>シングル用換気　棟０．５Ｐ　黒</v>
      </c>
    </row>
    <row r="3377" spans="1:5" ht="12.75" customHeight="1" x14ac:dyDescent="0.15">
      <c r="A3377" s="206" t="s">
        <v>8185</v>
      </c>
      <c r="B3377" s="206" t="s">
        <v>8186</v>
      </c>
      <c r="C3377" s="206" t="s">
        <v>8184</v>
      </c>
      <c r="D3377" s="206" t="s">
        <v>2870</v>
      </c>
      <c r="E3377" s="205" t="str">
        <f t="shared" si="52"/>
        <v>シングル用換気　棟０．５Ｐ　茶</v>
      </c>
    </row>
    <row r="3378" spans="1:5" ht="12.75" customHeight="1" x14ac:dyDescent="0.15">
      <c r="A3378" s="206" t="s">
        <v>8187</v>
      </c>
      <c r="B3378" s="206" t="s">
        <v>8188</v>
      </c>
      <c r="C3378" s="206" t="s">
        <v>8189</v>
      </c>
      <c r="D3378" s="206" t="s">
        <v>2870</v>
      </c>
      <c r="E3378" s="205" t="str">
        <f t="shared" si="52"/>
        <v>シングル用換気　棟１Ｐ　黒</v>
      </c>
    </row>
    <row r="3379" spans="1:5" ht="12.75" customHeight="1" x14ac:dyDescent="0.15">
      <c r="A3379" s="206" t="s">
        <v>8190</v>
      </c>
      <c r="B3379" s="206" t="s">
        <v>8191</v>
      </c>
      <c r="C3379" s="206" t="s">
        <v>8189</v>
      </c>
      <c r="D3379" s="206" t="s">
        <v>2870</v>
      </c>
      <c r="E3379" s="205" t="str">
        <f t="shared" si="52"/>
        <v>シングル用換気　棟１Ｐ　茶</v>
      </c>
    </row>
    <row r="3380" spans="1:5" ht="12.75" customHeight="1" x14ac:dyDescent="0.15">
      <c r="A3380" s="206" t="s">
        <v>8192</v>
      </c>
      <c r="B3380" s="206" t="s">
        <v>8193</v>
      </c>
      <c r="C3380" s="206" t="s">
        <v>8194</v>
      </c>
      <c r="D3380" s="206" t="s">
        <v>2870</v>
      </c>
      <c r="E3380" s="205" t="str">
        <f t="shared" si="52"/>
        <v>シングル用換気　棟２Ｐ　黒</v>
      </c>
    </row>
    <row r="3381" spans="1:5" ht="12.75" customHeight="1" x14ac:dyDescent="0.15">
      <c r="A3381" s="206" t="s">
        <v>8195</v>
      </c>
      <c r="B3381" s="206" t="s">
        <v>8196</v>
      </c>
      <c r="C3381" s="206" t="s">
        <v>8194</v>
      </c>
      <c r="D3381" s="206" t="s">
        <v>2870</v>
      </c>
      <c r="E3381" s="205" t="str">
        <f t="shared" si="52"/>
        <v>シングル用換気　棟２Ｐ　茶</v>
      </c>
    </row>
    <row r="3382" spans="1:5" ht="12.75" customHeight="1" x14ac:dyDescent="0.15">
      <c r="A3382" s="211" t="s">
        <v>8197</v>
      </c>
      <c r="B3382" s="211" t="s">
        <v>8198</v>
      </c>
      <c r="C3382" s="211" t="s">
        <v>0</v>
      </c>
      <c r="D3382" s="211" t="s">
        <v>4267</v>
      </c>
      <c r="E3382" s="205" t="str">
        <f t="shared" si="52"/>
        <v>シンコールフロア　ＢＫシート</v>
      </c>
    </row>
    <row r="3383" spans="1:5" ht="12.75" customHeight="1" x14ac:dyDescent="0.15">
      <c r="A3383" s="211" t="s">
        <v>8199</v>
      </c>
      <c r="B3383" s="211" t="s">
        <v>8200</v>
      </c>
      <c r="C3383" s="211" t="s">
        <v>0</v>
      </c>
      <c r="D3383" s="211" t="s">
        <v>4267</v>
      </c>
      <c r="E3383" s="205" t="str">
        <f t="shared" si="52"/>
        <v>シンコールフロア　ＢＫシート（１３５０）</v>
      </c>
    </row>
    <row r="3384" spans="1:5" ht="12.75" customHeight="1" x14ac:dyDescent="0.15">
      <c r="A3384" s="211" t="s">
        <v>8201</v>
      </c>
      <c r="B3384" s="211" t="s">
        <v>8202</v>
      </c>
      <c r="C3384" s="211" t="s">
        <v>0</v>
      </c>
      <c r="D3384" s="211" t="s">
        <v>4267</v>
      </c>
      <c r="E3384" s="205" t="str">
        <f t="shared" si="52"/>
        <v>シンコールフロア　ＢＫシート（１８２０）</v>
      </c>
    </row>
    <row r="3385" spans="1:5" ht="12.75" customHeight="1" x14ac:dyDescent="0.15">
      <c r="A3385" s="211" t="s">
        <v>8203</v>
      </c>
      <c r="B3385" s="211" t="s">
        <v>8204</v>
      </c>
      <c r="C3385" s="211" t="s">
        <v>0</v>
      </c>
      <c r="D3385" s="211" t="s">
        <v>4302</v>
      </c>
      <c r="E3385" s="205" t="str">
        <f t="shared" si="52"/>
        <v>シンコールフロア　ＢＫステップ</v>
      </c>
    </row>
    <row r="3386" spans="1:5" ht="12.75" customHeight="1" x14ac:dyDescent="0.15">
      <c r="A3386" s="211" t="s">
        <v>8205</v>
      </c>
      <c r="B3386" s="211" t="s">
        <v>8206</v>
      </c>
      <c r="C3386" s="211" t="s">
        <v>0</v>
      </c>
      <c r="D3386" s="211" t="s">
        <v>4302</v>
      </c>
      <c r="E3386" s="205" t="str">
        <f t="shared" si="52"/>
        <v>シンコールフロア　ＢＫステップ（１２５０）</v>
      </c>
    </row>
    <row r="3387" spans="1:5" ht="12.75" customHeight="1" x14ac:dyDescent="0.15">
      <c r="A3387" s="211" t="s">
        <v>8207</v>
      </c>
      <c r="B3387" s="211" t="s">
        <v>8208</v>
      </c>
      <c r="C3387" s="211" t="s">
        <v>0</v>
      </c>
      <c r="D3387" s="211" t="s">
        <v>4302</v>
      </c>
      <c r="E3387" s="205" t="str">
        <f t="shared" si="52"/>
        <v>シンコールフロア　ＢＫステップ（９５０）</v>
      </c>
    </row>
    <row r="3388" spans="1:5" ht="12.75" customHeight="1" x14ac:dyDescent="0.15">
      <c r="A3388" s="203" t="s">
        <v>8209</v>
      </c>
      <c r="B3388" s="203" t="s">
        <v>8210</v>
      </c>
      <c r="C3388" s="203" t="s">
        <v>0</v>
      </c>
      <c r="D3388" s="203" t="s">
        <v>640</v>
      </c>
      <c r="E3388" s="205" t="str">
        <f t="shared" si="52"/>
        <v>スーパールーフ２号</v>
      </c>
    </row>
    <row r="3389" spans="1:5" ht="12.75" customHeight="1" x14ac:dyDescent="0.15">
      <c r="A3389" s="203" t="s">
        <v>8211</v>
      </c>
      <c r="B3389" s="203" t="s">
        <v>8212</v>
      </c>
      <c r="C3389" s="203" t="s">
        <v>0</v>
      </c>
      <c r="D3389" s="203" t="s">
        <v>637</v>
      </c>
      <c r="E3389" s="205" t="str">
        <f t="shared" si="52"/>
        <v>スクラッチテープ１００</v>
      </c>
    </row>
    <row r="3390" spans="1:5" ht="12.75" customHeight="1" x14ac:dyDescent="0.15">
      <c r="A3390" s="203" t="s">
        <v>8213</v>
      </c>
      <c r="B3390" s="203" t="s">
        <v>8214</v>
      </c>
      <c r="C3390" s="203" t="s">
        <v>0</v>
      </c>
      <c r="D3390" s="203" t="s">
        <v>637</v>
      </c>
      <c r="E3390" s="205" t="str">
        <f t="shared" si="52"/>
        <v>スクラッチテープ２００</v>
      </c>
    </row>
    <row r="3391" spans="1:5" ht="12.75" customHeight="1" x14ac:dyDescent="0.15">
      <c r="A3391" s="203" t="s">
        <v>8215</v>
      </c>
      <c r="B3391" s="203" t="s">
        <v>8216</v>
      </c>
      <c r="C3391" s="203" t="s">
        <v>0</v>
      </c>
      <c r="D3391" s="203" t="s">
        <v>637</v>
      </c>
      <c r="E3391" s="205" t="str">
        <f t="shared" si="52"/>
        <v>スクラッチテープ５０</v>
      </c>
    </row>
    <row r="3392" spans="1:5" ht="12.75" customHeight="1" x14ac:dyDescent="0.15">
      <c r="A3392" s="203" t="s">
        <v>8217</v>
      </c>
      <c r="B3392" s="203" t="s">
        <v>8218</v>
      </c>
      <c r="C3392" s="203" t="s">
        <v>0</v>
      </c>
      <c r="D3392" s="203" t="s">
        <v>637</v>
      </c>
      <c r="E3392" s="205" t="str">
        <f t="shared" si="52"/>
        <v>スクラッチテープ７５</v>
      </c>
    </row>
    <row r="3393" spans="1:5" ht="12.75" customHeight="1" x14ac:dyDescent="0.15">
      <c r="A3393" s="206" t="s">
        <v>8219</v>
      </c>
      <c r="B3393" s="206" t="s">
        <v>8220</v>
      </c>
      <c r="C3393" s="207" t="s">
        <v>8221</v>
      </c>
      <c r="D3393" s="206" t="s">
        <v>687</v>
      </c>
      <c r="E3393" s="205" t="str">
        <f t="shared" si="52"/>
        <v>スタイロエース－ＩＩ　２５ｍｍ</v>
      </c>
    </row>
    <row r="3394" spans="1:5" ht="12.75" customHeight="1" x14ac:dyDescent="0.15">
      <c r="A3394" s="206" t="s">
        <v>8222</v>
      </c>
      <c r="B3394" s="206" t="s">
        <v>8223</v>
      </c>
      <c r="C3394" s="207" t="s">
        <v>8221</v>
      </c>
      <c r="D3394" s="206" t="s">
        <v>687</v>
      </c>
      <c r="E3394" s="205" t="str">
        <f t="shared" si="52"/>
        <v>スタイロエース－ＩＩ　３０ｍｍ</v>
      </c>
    </row>
    <row r="3395" spans="1:5" ht="12.75" customHeight="1" x14ac:dyDescent="0.15">
      <c r="A3395" s="206" t="s">
        <v>8224</v>
      </c>
      <c r="B3395" s="206" t="s">
        <v>8225</v>
      </c>
      <c r="C3395" s="207" t="s">
        <v>8221</v>
      </c>
      <c r="D3395" s="206" t="s">
        <v>687</v>
      </c>
      <c r="E3395" s="205" t="str">
        <f t="shared" ref="E3395:E3458" si="53">DBCS(B3395)</f>
        <v>スタイロエース－ＩＩ　３５ｍｍ</v>
      </c>
    </row>
    <row r="3396" spans="1:5" ht="12.75" customHeight="1" x14ac:dyDescent="0.15">
      <c r="A3396" s="206" t="s">
        <v>8226</v>
      </c>
      <c r="B3396" s="206" t="s">
        <v>8227</v>
      </c>
      <c r="C3396" s="207" t="s">
        <v>8221</v>
      </c>
      <c r="D3396" s="206" t="s">
        <v>687</v>
      </c>
      <c r="E3396" s="205" t="str">
        <f t="shared" si="53"/>
        <v>スタイロエース－ＩＩ　４０ｍｍ</v>
      </c>
    </row>
    <row r="3397" spans="1:5" ht="12.75" customHeight="1" x14ac:dyDescent="0.15">
      <c r="A3397" s="206" t="s">
        <v>8228</v>
      </c>
      <c r="B3397" s="206" t="s">
        <v>8229</v>
      </c>
      <c r="C3397" s="207" t="s">
        <v>8221</v>
      </c>
      <c r="D3397" s="206" t="s">
        <v>687</v>
      </c>
      <c r="E3397" s="205" t="str">
        <f t="shared" si="53"/>
        <v>スタイロエース－ＩＩ　５０ｍｍ</v>
      </c>
    </row>
    <row r="3398" spans="1:5" ht="12.75" customHeight="1" x14ac:dyDescent="0.15">
      <c r="A3398" s="206" t="s">
        <v>8230</v>
      </c>
      <c r="B3398" s="206" t="s">
        <v>8231</v>
      </c>
      <c r="C3398" s="206" t="s">
        <v>6241</v>
      </c>
      <c r="D3398" s="206" t="s">
        <v>646</v>
      </c>
      <c r="E3398" s="205" t="str">
        <f t="shared" si="53"/>
        <v>スタイロフォーム　ＲＢ‐ＧＫ‐ＩＩ２５</v>
      </c>
    </row>
    <row r="3399" spans="1:5" ht="12.75" customHeight="1" x14ac:dyDescent="0.15">
      <c r="A3399" s="206" t="s">
        <v>8232</v>
      </c>
      <c r="B3399" s="206" t="s">
        <v>8233</v>
      </c>
      <c r="C3399" s="206" t="s">
        <v>6244</v>
      </c>
      <c r="D3399" s="206" t="s">
        <v>646</v>
      </c>
      <c r="E3399" s="205" t="str">
        <f t="shared" si="53"/>
        <v>スタイロフォーム　ＲＢ‐ＧＫ‐ＩＩ３０</v>
      </c>
    </row>
    <row r="3400" spans="1:5" ht="12.75" customHeight="1" x14ac:dyDescent="0.15">
      <c r="A3400" s="206" t="s">
        <v>8234</v>
      </c>
      <c r="B3400" s="206" t="s">
        <v>8235</v>
      </c>
      <c r="C3400" s="206" t="s">
        <v>6244</v>
      </c>
      <c r="D3400" s="206" t="s">
        <v>646</v>
      </c>
      <c r="E3400" s="205" t="str">
        <f t="shared" si="53"/>
        <v>スタイロフォーム　ＲＢ‐ＧＫ‐ＩＩ３５</v>
      </c>
    </row>
    <row r="3401" spans="1:5" ht="12.75" customHeight="1" x14ac:dyDescent="0.15">
      <c r="A3401" s="206" t="s">
        <v>8236</v>
      </c>
      <c r="B3401" s="206" t="s">
        <v>8237</v>
      </c>
      <c r="C3401" s="206" t="s">
        <v>6249</v>
      </c>
      <c r="D3401" s="206" t="s">
        <v>646</v>
      </c>
      <c r="E3401" s="205" t="str">
        <f t="shared" si="53"/>
        <v>スタイロフォーム　ＲＢ‐ＧＫ－ＩＩ４０</v>
      </c>
    </row>
    <row r="3402" spans="1:5" ht="12.75" customHeight="1" x14ac:dyDescent="0.15">
      <c r="A3402" s="206" t="s">
        <v>8238</v>
      </c>
      <c r="B3402" s="206" t="s">
        <v>8239</v>
      </c>
      <c r="C3402" s="206" t="s">
        <v>6249</v>
      </c>
      <c r="D3402" s="206" t="s">
        <v>646</v>
      </c>
      <c r="E3402" s="205" t="str">
        <f t="shared" si="53"/>
        <v>スタイロフォーム　ＲＢ‐ＧＫ‐ＩＩ５０</v>
      </c>
    </row>
    <row r="3403" spans="1:5" ht="12.75" customHeight="1" x14ac:dyDescent="0.15">
      <c r="A3403" s="206" t="s">
        <v>8240</v>
      </c>
      <c r="B3403" s="206" t="s">
        <v>8241</v>
      </c>
      <c r="C3403" s="207" t="s">
        <v>6254</v>
      </c>
      <c r="D3403" s="206" t="s">
        <v>646</v>
      </c>
      <c r="E3403" s="205" t="str">
        <f t="shared" si="53"/>
        <v>スタイロフォーム　ＲＢ‐ＧＫ‐ＩＩ６０</v>
      </c>
    </row>
    <row r="3404" spans="1:5" ht="12.75" customHeight="1" x14ac:dyDescent="0.15">
      <c r="A3404" s="206" t="s">
        <v>8242</v>
      </c>
      <c r="B3404" s="206" t="s">
        <v>8243</v>
      </c>
      <c r="C3404" s="207" t="s">
        <v>6257</v>
      </c>
      <c r="D3404" s="206" t="s">
        <v>646</v>
      </c>
      <c r="E3404" s="205" t="str">
        <f t="shared" si="53"/>
        <v>スタイロフォーム　ＲＢ‐ＧＫ‐ＩＩ７５</v>
      </c>
    </row>
    <row r="3405" spans="1:5" ht="12.75" customHeight="1" x14ac:dyDescent="0.15">
      <c r="A3405" s="206" t="s">
        <v>8244</v>
      </c>
      <c r="B3405" s="207" t="s">
        <v>8245</v>
      </c>
      <c r="C3405" s="206" t="s">
        <v>8246</v>
      </c>
      <c r="D3405" s="206" t="s">
        <v>637</v>
      </c>
      <c r="E3405" s="205" t="str">
        <f t="shared" si="53"/>
        <v>ステッチャー</v>
      </c>
    </row>
    <row r="3406" spans="1:5" ht="12.75" customHeight="1" x14ac:dyDescent="0.15">
      <c r="A3406" s="206" t="s">
        <v>8247</v>
      </c>
      <c r="B3406" s="207" t="s">
        <v>8248</v>
      </c>
      <c r="C3406" s="207" t="s">
        <v>8249</v>
      </c>
      <c r="D3406" s="206" t="s">
        <v>637</v>
      </c>
      <c r="E3406" s="205" t="str">
        <f t="shared" si="53"/>
        <v>ステップエッジ</v>
      </c>
    </row>
    <row r="3407" spans="1:5" ht="12.75" customHeight="1" x14ac:dyDescent="0.15">
      <c r="A3407" s="206" t="s">
        <v>8250</v>
      </c>
      <c r="B3407" s="206" t="s">
        <v>8251</v>
      </c>
      <c r="C3407" s="207" t="s">
        <v>8252</v>
      </c>
      <c r="D3407" s="206" t="s">
        <v>637</v>
      </c>
      <c r="E3407" s="205" t="str">
        <f t="shared" si="53"/>
        <v>ステップスクエア　５００Ｈ－５４０</v>
      </c>
    </row>
    <row r="3408" spans="1:5" ht="12.75" customHeight="1" x14ac:dyDescent="0.15">
      <c r="A3408" s="206" t="s">
        <v>8253</v>
      </c>
      <c r="B3408" s="206" t="s">
        <v>8254</v>
      </c>
      <c r="C3408" s="207" t="s">
        <v>8252</v>
      </c>
      <c r="D3408" s="206" t="s">
        <v>637</v>
      </c>
      <c r="E3408" s="205" t="str">
        <f t="shared" si="53"/>
        <v>ステップスクエア５００Ｈ－５０１</v>
      </c>
    </row>
    <row r="3409" spans="1:5" ht="12.75" customHeight="1" x14ac:dyDescent="0.15">
      <c r="A3409" s="206" t="s">
        <v>8255</v>
      </c>
      <c r="B3409" s="206" t="s">
        <v>8256</v>
      </c>
      <c r="C3409" s="207" t="s">
        <v>8252</v>
      </c>
      <c r="D3409" s="206" t="s">
        <v>637</v>
      </c>
      <c r="E3409" s="205" t="str">
        <f t="shared" si="53"/>
        <v>ステップスクエア５００Ｈ－５２０</v>
      </c>
    </row>
    <row r="3410" spans="1:5" ht="12.75" customHeight="1" x14ac:dyDescent="0.15">
      <c r="A3410" s="206" t="s">
        <v>8257</v>
      </c>
      <c r="B3410" s="206" t="s">
        <v>8258</v>
      </c>
      <c r="C3410" s="206" t="s">
        <v>8259</v>
      </c>
      <c r="D3410" s="206" t="s">
        <v>736</v>
      </c>
      <c r="E3410" s="205" t="str">
        <f t="shared" si="53"/>
        <v>ステップパブル５ｋｇＮｏ－５０１</v>
      </c>
    </row>
    <row r="3411" spans="1:5" ht="12.75" customHeight="1" x14ac:dyDescent="0.15">
      <c r="A3411" s="206" t="s">
        <v>8260</v>
      </c>
      <c r="B3411" s="206" t="s">
        <v>8261</v>
      </c>
      <c r="C3411" s="206" t="s">
        <v>8259</v>
      </c>
      <c r="D3411" s="206" t="s">
        <v>736</v>
      </c>
      <c r="E3411" s="205" t="str">
        <f t="shared" si="53"/>
        <v>ステップパブル５ｋｇＮｏ－５２０</v>
      </c>
    </row>
    <row r="3412" spans="1:5" ht="12.75" customHeight="1" x14ac:dyDescent="0.15">
      <c r="A3412" s="206" t="s">
        <v>8262</v>
      </c>
      <c r="B3412" s="206" t="s">
        <v>8263</v>
      </c>
      <c r="C3412" s="206" t="s">
        <v>8259</v>
      </c>
      <c r="D3412" s="206" t="s">
        <v>736</v>
      </c>
      <c r="E3412" s="205" t="str">
        <f t="shared" si="53"/>
        <v>ステップパブル５ｋｇＮｏ－５４０</v>
      </c>
    </row>
    <row r="3413" spans="1:5" ht="12.75" customHeight="1" x14ac:dyDescent="0.15">
      <c r="A3413" s="206" t="s">
        <v>8264</v>
      </c>
      <c r="B3413" s="206" t="s">
        <v>8265</v>
      </c>
      <c r="C3413" s="206" t="s">
        <v>8266</v>
      </c>
      <c r="D3413" s="206" t="s">
        <v>680</v>
      </c>
      <c r="E3413" s="205" t="str">
        <f t="shared" si="53"/>
        <v>ステムガード　セット銀色</v>
      </c>
    </row>
    <row r="3414" spans="1:5" ht="12.75" customHeight="1" x14ac:dyDescent="0.15">
      <c r="A3414" s="206" t="s">
        <v>8267</v>
      </c>
      <c r="B3414" s="206" t="s">
        <v>8268</v>
      </c>
      <c r="C3414" s="206" t="s">
        <v>8266</v>
      </c>
      <c r="D3414" s="206" t="s">
        <v>680</v>
      </c>
      <c r="E3414" s="205" t="str">
        <f t="shared" si="53"/>
        <v>ステムガード　セット黒色</v>
      </c>
    </row>
    <row r="3415" spans="1:5" ht="12.75" customHeight="1" x14ac:dyDescent="0.15">
      <c r="A3415" s="206" t="s">
        <v>8269</v>
      </c>
      <c r="B3415" s="206" t="s">
        <v>8270</v>
      </c>
      <c r="C3415" s="206" t="s">
        <v>8271</v>
      </c>
      <c r="D3415" s="206" t="s">
        <v>637</v>
      </c>
      <c r="E3415" s="205" t="str">
        <f t="shared" si="53"/>
        <v>ステムガード　ポリマー充填材</v>
      </c>
    </row>
    <row r="3416" spans="1:5" ht="12.75" customHeight="1" x14ac:dyDescent="0.15">
      <c r="A3416" s="206" t="s">
        <v>8272</v>
      </c>
      <c r="B3416" s="206" t="s">
        <v>8273</v>
      </c>
      <c r="C3416" s="206" t="s">
        <v>8274</v>
      </c>
      <c r="D3416" s="206" t="s">
        <v>637</v>
      </c>
      <c r="E3416" s="205" t="str">
        <f t="shared" si="53"/>
        <v>ステムガード　ホルダーツール</v>
      </c>
    </row>
    <row r="3417" spans="1:5" ht="12.75" customHeight="1" x14ac:dyDescent="0.15">
      <c r="A3417" s="206" t="s">
        <v>8275</v>
      </c>
      <c r="B3417" s="206" t="s">
        <v>8276</v>
      </c>
      <c r="C3417" s="206" t="s">
        <v>8277</v>
      </c>
      <c r="D3417" s="206" t="s">
        <v>637</v>
      </c>
      <c r="E3417" s="205" t="str">
        <f t="shared" si="53"/>
        <v>ステムカバー銀色</v>
      </c>
    </row>
    <row r="3418" spans="1:5" ht="12.75" customHeight="1" x14ac:dyDescent="0.15">
      <c r="A3418" s="206" t="s">
        <v>8278</v>
      </c>
      <c r="B3418" s="206" t="s">
        <v>8279</v>
      </c>
      <c r="C3418" s="206" t="s">
        <v>8277</v>
      </c>
      <c r="D3418" s="206" t="s">
        <v>637</v>
      </c>
      <c r="E3418" s="205" t="str">
        <f t="shared" si="53"/>
        <v>ステムカバー黒色</v>
      </c>
    </row>
    <row r="3419" spans="1:5" ht="12.75" customHeight="1" x14ac:dyDescent="0.15">
      <c r="A3419" s="206" t="s">
        <v>8280</v>
      </c>
      <c r="B3419" s="206" t="s">
        <v>8281</v>
      </c>
      <c r="C3419" s="206" t="s">
        <v>8282</v>
      </c>
      <c r="D3419" s="206" t="s">
        <v>766</v>
      </c>
      <c r="E3419" s="205" t="str">
        <f t="shared" si="53"/>
        <v>ステンレスベーパス用アジャスター</v>
      </c>
    </row>
    <row r="3420" spans="1:5" ht="12.75" customHeight="1" x14ac:dyDescent="0.15">
      <c r="A3420" s="206" t="s">
        <v>8283</v>
      </c>
      <c r="B3420" s="207" t="s">
        <v>8284</v>
      </c>
      <c r="C3420" s="206" t="s">
        <v>3257</v>
      </c>
      <c r="D3420" s="206" t="s">
        <v>637</v>
      </c>
      <c r="E3420" s="205" t="str">
        <f t="shared" si="53"/>
        <v>ステンレスケラバＬ　黒</v>
      </c>
    </row>
    <row r="3421" spans="1:5" ht="12.75" customHeight="1" x14ac:dyDescent="0.15">
      <c r="A3421" s="206" t="s">
        <v>8285</v>
      </c>
      <c r="B3421" s="207" t="s">
        <v>8286</v>
      </c>
      <c r="C3421" s="206" t="s">
        <v>3257</v>
      </c>
      <c r="D3421" s="206" t="s">
        <v>637</v>
      </c>
      <c r="E3421" s="205" t="str">
        <f t="shared" si="53"/>
        <v>ステンレスケラバＬ　新茶</v>
      </c>
    </row>
    <row r="3422" spans="1:5" ht="12.75" customHeight="1" x14ac:dyDescent="0.15">
      <c r="A3422" s="206" t="s">
        <v>8287</v>
      </c>
      <c r="B3422" s="207" t="s">
        <v>8288</v>
      </c>
      <c r="C3422" s="206" t="s">
        <v>3257</v>
      </c>
      <c r="D3422" s="206" t="s">
        <v>637</v>
      </c>
      <c r="E3422" s="205" t="str">
        <f t="shared" si="53"/>
        <v>ステンレスケラバ　黒</v>
      </c>
    </row>
    <row r="3423" spans="1:5" ht="12.75" customHeight="1" x14ac:dyDescent="0.15">
      <c r="A3423" s="206" t="s">
        <v>8289</v>
      </c>
      <c r="B3423" s="207" t="s">
        <v>8290</v>
      </c>
      <c r="C3423" s="206" t="s">
        <v>3257</v>
      </c>
      <c r="D3423" s="206" t="s">
        <v>637</v>
      </c>
      <c r="E3423" s="205" t="str">
        <f t="shared" si="53"/>
        <v>ステンレスケラバ　新茶</v>
      </c>
    </row>
    <row r="3424" spans="1:5" ht="12.75" customHeight="1" x14ac:dyDescent="0.15">
      <c r="A3424" s="206" t="s">
        <v>8291</v>
      </c>
      <c r="B3424" s="207" t="s">
        <v>8292</v>
      </c>
      <c r="C3424" s="206" t="s">
        <v>3257</v>
      </c>
      <c r="D3424" s="206" t="s">
        <v>637</v>
      </c>
      <c r="E3424" s="205" t="str">
        <f t="shared" si="53"/>
        <v>ステンレストップ　黒</v>
      </c>
    </row>
    <row r="3425" spans="1:5" ht="12.75" customHeight="1" x14ac:dyDescent="0.15">
      <c r="A3425" s="206" t="s">
        <v>8293</v>
      </c>
      <c r="B3425" s="207" t="s">
        <v>8294</v>
      </c>
      <c r="C3425" s="206" t="s">
        <v>3257</v>
      </c>
      <c r="D3425" s="206" t="s">
        <v>637</v>
      </c>
      <c r="E3425" s="205" t="str">
        <f t="shared" si="53"/>
        <v>ステンレストップ　新茶</v>
      </c>
    </row>
    <row r="3426" spans="1:5" ht="12.75" customHeight="1" x14ac:dyDescent="0.15">
      <c r="A3426" s="206" t="s">
        <v>8295</v>
      </c>
      <c r="B3426" s="206" t="s">
        <v>8296</v>
      </c>
      <c r="C3426" s="206" t="s">
        <v>3257</v>
      </c>
      <c r="D3426" s="206" t="s">
        <v>637</v>
      </c>
      <c r="E3426" s="205" t="str">
        <f t="shared" si="53"/>
        <v>ステンレスノキサキ　黒</v>
      </c>
    </row>
    <row r="3427" spans="1:5" ht="12.75" customHeight="1" x14ac:dyDescent="0.15">
      <c r="A3427" s="206" t="s">
        <v>8297</v>
      </c>
      <c r="B3427" s="206" t="s">
        <v>8298</v>
      </c>
      <c r="C3427" s="206" t="s">
        <v>3257</v>
      </c>
      <c r="D3427" s="206" t="s">
        <v>637</v>
      </c>
      <c r="E3427" s="205" t="str">
        <f t="shared" si="53"/>
        <v>ステンレスノキサキＬ　黒</v>
      </c>
    </row>
    <row r="3428" spans="1:5" ht="12.75" customHeight="1" x14ac:dyDescent="0.15">
      <c r="A3428" s="206" t="s">
        <v>8299</v>
      </c>
      <c r="B3428" s="206" t="s">
        <v>8300</v>
      </c>
      <c r="C3428" s="206" t="s">
        <v>3257</v>
      </c>
      <c r="D3428" s="206" t="s">
        <v>637</v>
      </c>
      <c r="E3428" s="205" t="str">
        <f t="shared" si="53"/>
        <v>ステンレスノキサキＬ　新茶</v>
      </c>
    </row>
    <row r="3429" spans="1:5" ht="12.75" customHeight="1" x14ac:dyDescent="0.15">
      <c r="A3429" s="206" t="s">
        <v>8301</v>
      </c>
      <c r="B3429" s="206" t="s">
        <v>8302</v>
      </c>
      <c r="C3429" s="206" t="s">
        <v>3257</v>
      </c>
      <c r="D3429" s="206" t="s">
        <v>637</v>
      </c>
      <c r="E3429" s="205" t="str">
        <f t="shared" si="53"/>
        <v>ステンレスノキサキ　新茶</v>
      </c>
    </row>
    <row r="3430" spans="1:5" ht="12.75" customHeight="1" x14ac:dyDescent="0.15">
      <c r="A3430" s="206" t="s">
        <v>8303</v>
      </c>
      <c r="B3430" s="206" t="s">
        <v>8304</v>
      </c>
      <c r="C3430" s="206" t="s">
        <v>8305</v>
      </c>
      <c r="D3430" s="206" t="s">
        <v>680</v>
      </c>
      <c r="E3430" s="205" t="str">
        <f t="shared" si="53"/>
        <v>ステンレスバンドＦ</v>
      </c>
    </row>
    <row r="3431" spans="1:5" ht="12.75" customHeight="1" x14ac:dyDescent="0.15">
      <c r="A3431" s="206" t="s">
        <v>8306</v>
      </c>
      <c r="B3431" s="207" t="s">
        <v>8307</v>
      </c>
      <c r="C3431" s="206" t="s">
        <v>8308</v>
      </c>
      <c r="D3431" s="206" t="s">
        <v>736</v>
      </c>
      <c r="E3431" s="205" t="str">
        <f t="shared" si="53"/>
        <v>ステンレスバンドＦ　クリップ</v>
      </c>
    </row>
    <row r="3432" spans="1:5" ht="12.75" customHeight="1" x14ac:dyDescent="0.15">
      <c r="A3432" s="206" t="s">
        <v>8309</v>
      </c>
      <c r="B3432" s="207" t="s">
        <v>8310</v>
      </c>
      <c r="C3432" s="206" t="s">
        <v>8311</v>
      </c>
      <c r="D3432" s="206" t="s">
        <v>640</v>
      </c>
      <c r="E3432" s="205" t="str">
        <f t="shared" si="53"/>
        <v>ステンレスバンドＦ　フープ</v>
      </c>
    </row>
    <row r="3433" spans="1:5" ht="12.75" customHeight="1" x14ac:dyDescent="0.15">
      <c r="A3433" s="206" t="s">
        <v>8312</v>
      </c>
      <c r="B3433" s="206" t="s">
        <v>8313</v>
      </c>
      <c r="C3433" s="206" t="s">
        <v>8314</v>
      </c>
      <c r="D3433" s="206" t="s">
        <v>766</v>
      </c>
      <c r="E3433" s="205" t="str">
        <f t="shared" si="53"/>
        <v>ステンレスベーパスＮ</v>
      </c>
    </row>
    <row r="3434" spans="1:5" ht="12.75" customHeight="1" x14ac:dyDescent="0.15">
      <c r="A3434" s="206" t="s">
        <v>8315</v>
      </c>
      <c r="B3434" s="207" t="s">
        <v>8316</v>
      </c>
      <c r="C3434" s="206" t="s">
        <v>7032</v>
      </c>
      <c r="D3434" s="206" t="s">
        <v>637</v>
      </c>
      <c r="E3434" s="205" t="str">
        <f t="shared" si="53"/>
        <v>ステンレスベーパスＶＰ</v>
      </c>
    </row>
    <row r="3435" spans="1:5" ht="12.75" customHeight="1" x14ac:dyDescent="0.15">
      <c r="A3435" s="206" t="s">
        <v>8317</v>
      </c>
      <c r="B3435" s="206" t="s">
        <v>8318</v>
      </c>
      <c r="C3435" s="206" t="s">
        <v>8319</v>
      </c>
      <c r="D3435" s="206" t="s">
        <v>766</v>
      </c>
      <c r="E3435" s="205" t="str">
        <f t="shared" si="53"/>
        <v>ステンレスベーパスＷ</v>
      </c>
    </row>
    <row r="3436" spans="1:5" ht="12.75" customHeight="1" x14ac:dyDescent="0.15">
      <c r="A3436" s="206" t="s">
        <v>8320</v>
      </c>
      <c r="B3436" s="206" t="s">
        <v>8321</v>
      </c>
      <c r="C3436" s="207" t="s">
        <v>3515</v>
      </c>
      <c r="D3436" s="206" t="s">
        <v>640</v>
      </c>
      <c r="E3436" s="205" t="str">
        <f t="shared" si="53"/>
        <v>ストライプルーフィング</v>
      </c>
    </row>
    <row r="3437" spans="1:5" ht="12.75" customHeight="1" x14ac:dyDescent="0.15">
      <c r="A3437" s="206" t="s">
        <v>8322</v>
      </c>
      <c r="B3437" s="206" t="s">
        <v>8323</v>
      </c>
      <c r="C3437" s="206" t="s">
        <v>3781</v>
      </c>
      <c r="D3437" s="206" t="s">
        <v>736</v>
      </c>
      <c r="E3437" s="205" t="str">
        <f t="shared" si="53"/>
        <v>スレート砂（共砂）</v>
      </c>
    </row>
    <row r="3438" spans="1:5" ht="12.75" customHeight="1" x14ac:dyDescent="0.15">
      <c r="A3438" s="203" t="s">
        <v>8324</v>
      </c>
      <c r="B3438" s="203" t="s">
        <v>8325</v>
      </c>
      <c r="C3438" s="203" t="s">
        <v>0</v>
      </c>
      <c r="D3438" s="203" t="s">
        <v>640</v>
      </c>
      <c r="E3438" s="205" t="str">
        <f t="shared" si="53"/>
        <v>セーフティールーフ</v>
      </c>
    </row>
    <row r="3439" spans="1:5" ht="12.75" customHeight="1" x14ac:dyDescent="0.15">
      <c r="A3439" s="203" t="s">
        <v>8326</v>
      </c>
      <c r="B3439" s="203" t="s">
        <v>8327</v>
      </c>
      <c r="C3439" s="203" t="s">
        <v>0</v>
      </c>
      <c r="D3439" s="203" t="s">
        <v>640</v>
      </c>
      <c r="E3439" s="205" t="str">
        <f t="shared" si="53"/>
        <v>セキスイルーフ１２５ＷＥＡ－８４７</v>
      </c>
    </row>
    <row r="3440" spans="1:5" ht="12.75" customHeight="1" x14ac:dyDescent="0.15">
      <c r="A3440" s="203" t="s">
        <v>8328</v>
      </c>
      <c r="B3440" s="203" t="s">
        <v>8329</v>
      </c>
      <c r="C3440" s="203" t="s">
        <v>0</v>
      </c>
      <c r="D3440" s="203" t="s">
        <v>640</v>
      </c>
      <c r="E3440" s="205" t="str">
        <f t="shared" si="53"/>
        <v>セキスイルーフ２５０ＷＥＡ－６４５</v>
      </c>
    </row>
    <row r="3441" spans="1:5" ht="12.75" customHeight="1" x14ac:dyDescent="0.15">
      <c r="A3441" s="203" t="s">
        <v>8330</v>
      </c>
      <c r="B3441" s="203" t="s">
        <v>8331</v>
      </c>
      <c r="C3441" s="203" t="s">
        <v>0</v>
      </c>
      <c r="D3441" s="203" t="s">
        <v>640</v>
      </c>
      <c r="E3441" s="205" t="str">
        <f t="shared" si="53"/>
        <v>セキスイルーフ５００ＷＥＡ－６６５</v>
      </c>
    </row>
    <row r="3442" spans="1:5" ht="12.75" customHeight="1" x14ac:dyDescent="0.15">
      <c r="A3442" s="203" t="s">
        <v>8332</v>
      </c>
      <c r="B3442" s="203" t="s">
        <v>8333</v>
      </c>
      <c r="C3442" s="203" t="s">
        <v>0</v>
      </c>
      <c r="D3442" s="203" t="s">
        <v>640</v>
      </c>
      <c r="E3442" s="205" t="str">
        <f t="shared" si="53"/>
        <v>セキスイルーフＷＥＡ－６４６</v>
      </c>
    </row>
    <row r="3443" spans="1:5" ht="12.75" customHeight="1" x14ac:dyDescent="0.15">
      <c r="A3443" s="203" t="s">
        <v>8334</v>
      </c>
      <c r="B3443" s="203" t="s">
        <v>8335</v>
      </c>
      <c r="C3443" s="203" t="s">
        <v>8336</v>
      </c>
      <c r="D3443" s="203" t="s">
        <v>751</v>
      </c>
      <c r="E3443" s="205" t="str">
        <f t="shared" si="53"/>
        <v>セメントＤＢ　　</v>
      </c>
    </row>
    <row r="3444" spans="1:5" ht="12.75" customHeight="1" x14ac:dyDescent="0.15">
      <c r="A3444" s="203" t="s">
        <v>8337</v>
      </c>
      <c r="B3444" s="204" t="s">
        <v>8338</v>
      </c>
      <c r="C3444" s="203" t="s">
        <v>8339</v>
      </c>
      <c r="D3444" s="203" t="s">
        <v>680</v>
      </c>
      <c r="E3444" s="205" t="str">
        <f t="shared" si="53"/>
        <v>セメントＥＰ２０</v>
      </c>
    </row>
    <row r="3445" spans="1:5" ht="12.75" customHeight="1" x14ac:dyDescent="0.15">
      <c r="A3445" s="203" t="s">
        <v>8340</v>
      </c>
      <c r="B3445" s="204" t="s">
        <v>8338</v>
      </c>
      <c r="C3445" s="203" t="s">
        <v>8341</v>
      </c>
      <c r="D3445" s="203" t="s">
        <v>680</v>
      </c>
      <c r="E3445" s="205" t="str">
        <f t="shared" si="53"/>
        <v>セメントＥＰ２０</v>
      </c>
    </row>
    <row r="3446" spans="1:5" ht="12.75" customHeight="1" x14ac:dyDescent="0.15">
      <c r="A3446" s="206" t="s">
        <v>8342</v>
      </c>
      <c r="B3446" s="207" t="s">
        <v>8343</v>
      </c>
      <c r="C3446" s="206" t="s">
        <v>8344</v>
      </c>
      <c r="D3446" s="206" t="s">
        <v>637</v>
      </c>
      <c r="E3446" s="205" t="str">
        <f t="shared" si="53"/>
        <v>セメントＭＳ</v>
      </c>
    </row>
    <row r="3447" spans="1:5" ht="12.75" customHeight="1" x14ac:dyDescent="0.15">
      <c r="A3447" s="203" t="s">
        <v>8345</v>
      </c>
      <c r="B3447" s="203" t="s">
        <v>8346</v>
      </c>
      <c r="C3447" s="203" t="s">
        <v>8347</v>
      </c>
      <c r="D3447" s="203" t="s">
        <v>633</v>
      </c>
      <c r="E3447" s="205" t="str">
        <f t="shared" si="53"/>
        <v>セメントＶＧ　１８ｋｇ</v>
      </c>
    </row>
    <row r="3448" spans="1:5" ht="12.75" customHeight="1" x14ac:dyDescent="0.15">
      <c r="A3448" s="203" t="s">
        <v>8348</v>
      </c>
      <c r="B3448" s="203" t="s">
        <v>8349</v>
      </c>
      <c r="C3448" s="203" t="s">
        <v>8350</v>
      </c>
      <c r="D3448" s="203" t="s">
        <v>633</v>
      </c>
      <c r="E3448" s="205" t="str">
        <f t="shared" si="53"/>
        <v>セメントＶＧ　９ｋｇ</v>
      </c>
    </row>
    <row r="3449" spans="1:5" ht="12.75" customHeight="1" x14ac:dyDescent="0.15">
      <c r="A3449" s="206" t="s">
        <v>8351</v>
      </c>
      <c r="B3449" s="206" t="s">
        <v>8352</v>
      </c>
      <c r="C3449" s="206" t="s">
        <v>8353</v>
      </c>
      <c r="D3449" s="206" t="s">
        <v>646</v>
      </c>
      <c r="E3449" s="205" t="str">
        <f t="shared" si="53"/>
        <v>セラ・ミック・ボード（ソフトグレー）</v>
      </c>
    </row>
    <row r="3450" spans="1:5" ht="12.75" customHeight="1" x14ac:dyDescent="0.15">
      <c r="A3450" s="206" t="s">
        <v>8354</v>
      </c>
      <c r="B3450" s="206" t="s">
        <v>8355</v>
      </c>
      <c r="C3450" s="206" t="s">
        <v>7152</v>
      </c>
      <c r="D3450" s="206" t="s">
        <v>640</v>
      </c>
      <c r="E3450" s="205" t="str">
        <f t="shared" si="53"/>
        <v>タディス　クール　</v>
      </c>
    </row>
    <row r="3451" spans="1:5" ht="12.75" customHeight="1" x14ac:dyDescent="0.15">
      <c r="A3451" s="203" t="s">
        <v>8356</v>
      </c>
      <c r="B3451" s="203" t="s">
        <v>8357</v>
      </c>
      <c r="C3451" s="203" t="s">
        <v>7152</v>
      </c>
      <c r="D3451" s="203" t="s">
        <v>640</v>
      </c>
      <c r="E3451" s="205" t="str">
        <f t="shared" si="53"/>
        <v>タディスクール　</v>
      </c>
    </row>
    <row r="3452" spans="1:5" ht="12.75" customHeight="1" x14ac:dyDescent="0.15">
      <c r="A3452" s="203" t="s">
        <v>8358</v>
      </c>
      <c r="B3452" s="203" t="s">
        <v>8359</v>
      </c>
      <c r="C3452" s="203" t="s">
        <v>3298</v>
      </c>
      <c r="D3452" s="203" t="s">
        <v>640</v>
      </c>
      <c r="E3452" s="205" t="str">
        <f t="shared" si="53"/>
        <v>タディスセルフ　</v>
      </c>
    </row>
    <row r="3453" spans="1:5" ht="12.75" customHeight="1" x14ac:dyDescent="0.15">
      <c r="A3453" s="203" t="s">
        <v>8360</v>
      </c>
      <c r="B3453" s="203" t="s">
        <v>8361</v>
      </c>
      <c r="C3453" s="203" t="s">
        <v>1182</v>
      </c>
      <c r="D3453" s="203" t="s">
        <v>640</v>
      </c>
      <c r="E3453" s="205" t="str">
        <f t="shared" si="53"/>
        <v>タディスセルフ　１．２</v>
      </c>
    </row>
    <row r="3454" spans="1:5" ht="12.75" customHeight="1" x14ac:dyDescent="0.15">
      <c r="A3454" s="206" t="s">
        <v>8362</v>
      </c>
      <c r="B3454" s="206" t="s">
        <v>8363</v>
      </c>
      <c r="C3454" s="206" t="s">
        <v>2451</v>
      </c>
      <c r="D3454" s="206" t="s">
        <v>640</v>
      </c>
      <c r="E3454" s="205" t="str">
        <f t="shared" si="53"/>
        <v>タディスセルフ　アーマー４５０スリット</v>
      </c>
    </row>
    <row r="3455" spans="1:5" ht="12.75" customHeight="1" x14ac:dyDescent="0.15">
      <c r="A3455" s="206" t="s">
        <v>8364</v>
      </c>
      <c r="B3455" s="206" t="s">
        <v>8365</v>
      </c>
      <c r="C3455" s="206" t="s">
        <v>5143</v>
      </c>
      <c r="D3455" s="206" t="s">
        <v>640</v>
      </c>
      <c r="E3455" s="205" t="str">
        <f t="shared" si="53"/>
        <v>タディスセルフアーマー</v>
      </c>
    </row>
    <row r="3456" spans="1:5" ht="12.75" customHeight="1" x14ac:dyDescent="0.15">
      <c r="A3456" s="203" t="s">
        <v>8366</v>
      </c>
      <c r="B3456" s="203" t="s">
        <v>8367</v>
      </c>
      <c r="C3456" s="203" t="s">
        <v>8368</v>
      </c>
      <c r="D3456" s="203" t="s">
        <v>640</v>
      </c>
      <c r="E3456" s="205" t="str">
        <f t="shared" si="53"/>
        <v>タディスセルフアーマー４５０</v>
      </c>
    </row>
    <row r="3457" spans="1:5" ht="12.75" customHeight="1" x14ac:dyDescent="0.15">
      <c r="A3457" s="203" t="s">
        <v>8369</v>
      </c>
      <c r="B3457" s="203" t="s">
        <v>8370</v>
      </c>
      <c r="C3457" s="203" t="s">
        <v>7152</v>
      </c>
      <c r="D3457" s="203" t="s">
        <v>640</v>
      </c>
      <c r="E3457" s="205" t="str">
        <f t="shared" si="53"/>
        <v>タディスセルフカバー</v>
      </c>
    </row>
    <row r="3458" spans="1:5" ht="12.75" customHeight="1" x14ac:dyDescent="0.15">
      <c r="A3458" s="206" t="s">
        <v>8371</v>
      </c>
      <c r="B3458" s="206" t="s">
        <v>8372</v>
      </c>
      <c r="C3458" s="206" t="s">
        <v>8373</v>
      </c>
      <c r="D3458" s="206" t="s">
        <v>640</v>
      </c>
      <c r="E3458" s="205" t="str">
        <f t="shared" si="53"/>
        <v>タディスバリア　</v>
      </c>
    </row>
    <row r="3459" spans="1:5" ht="12.75" customHeight="1" x14ac:dyDescent="0.15">
      <c r="A3459" s="206" t="s">
        <v>8374</v>
      </c>
      <c r="B3459" s="206" t="s">
        <v>8375</v>
      </c>
      <c r="C3459" s="206" t="s">
        <v>3298</v>
      </c>
      <c r="D3459" s="206" t="s">
        <v>640</v>
      </c>
      <c r="E3459" s="205" t="str">
        <f t="shared" ref="E3459:E3522" si="54">DBCS(B3459)</f>
        <v>タディスブラック</v>
      </c>
    </row>
    <row r="3460" spans="1:5" ht="12.75" customHeight="1" x14ac:dyDescent="0.15">
      <c r="A3460" s="206" t="s">
        <v>8376</v>
      </c>
      <c r="B3460" s="206" t="s">
        <v>8377</v>
      </c>
      <c r="C3460" s="206" t="s">
        <v>7152</v>
      </c>
      <c r="D3460" s="206" t="s">
        <v>640</v>
      </c>
      <c r="E3460" s="205" t="str">
        <f t="shared" si="54"/>
        <v>タディスブラッサム　</v>
      </c>
    </row>
    <row r="3461" spans="1:5" ht="12.75" customHeight="1" x14ac:dyDescent="0.15">
      <c r="A3461" s="206" t="s">
        <v>8378</v>
      </c>
      <c r="B3461" s="206" t="s">
        <v>8379</v>
      </c>
      <c r="C3461" s="206" t="s">
        <v>6166</v>
      </c>
      <c r="D3461" s="206" t="s">
        <v>640</v>
      </c>
      <c r="E3461" s="205" t="str">
        <f t="shared" si="54"/>
        <v>タディスホワイト　</v>
      </c>
    </row>
    <row r="3462" spans="1:5" ht="12.75" customHeight="1" x14ac:dyDescent="0.15">
      <c r="A3462" s="206" t="s">
        <v>8380</v>
      </c>
      <c r="B3462" s="206" t="s">
        <v>8381</v>
      </c>
      <c r="C3462" s="206" t="s">
        <v>6098</v>
      </c>
      <c r="D3462" s="206" t="s">
        <v>640</v>
      </c>
      <c r="E3462" s="205" t="str">
        <f t="shared" si="54"/>
        <v>ダブルベスト</v>
      </c>
    </row>
    <row r="3463" spans="1:5" ht="12.75" customHeight="1" x14ac:dyDescent="0.15">
      <c r="A3463" s="203" t="s">
        <v>8382</v>
      </c>
      <c r="B3463" s="203" t="s">
        <v>8383</v>
      </c>
      <c r="C3463" s="203" t="s">
        <v>0</v>
      </c>
      <c r="D3463" s="203" t="s">
        <v>640</v>
      </c>
      <c r="E3463" s="205" t="str">
        <f t="shared" si="54"/>
        <v>ダブルベスト３００</v>
      </c>
    </row>
    <row r="3464" spans="1:5" ht="12.75" customHeight="1" x14ac:dyDescent="0.15">
      <c r="A3464" s="203" t="s">
        <v>8384</v>
      </c>
      <c r="B3464" s="203" t="s">
        <v>8385</v>
      </c>
      <c r="C3464" s="203" t="s">
        <v>0</v>
      </c>
      <c r="D3464" s="203" t="s">
        <v>640</v>
      </c>
      <c r="E3464" s="205" t="str">
        <f t="shared" si="54"/>
        <v>ダンガード</v>
      </c>
    </row>
    <row r="3465" spans="1:5" ht="12.75" customHeight="1" x14ac:dyDescent="0.15">
      <c r="A3465" s="206" t="s">
        <v>8386</v>
      </c>
      <c r="B3465" s="206" t="s">
        <v>8387</v>
      </c>
      <c r="C3465" s="206" t="s">
        <v>8388</v>
      </c>
      <c r="D3465" s="206" t="s">
        <v>640</v>
      </c>
      <c r="E3465" s="205" t="str">
        <f t="shared" si="54"/>
        <v>ダンパーシート　</v>
      </c>
    </row>
    <row r="3466" spans="1:5" ht="12.75" customHeight="1" x14ac:dyDescent="0.15">
      <c r="A3466" s="203" t="s">
        <v>8389</v>
      </c>
      <c r="B3466" s="203" t="s">
        <v>8390</v>
      </c>
      <c r="C3466" s="203" t="s">
        <v>8391</v>
      </c>
      <c r="D3466" s="203" t="s">
        <v>633</v>
      </c>
      <c r="E3466" s="205" t="str">
        <f t="shared" si="54"/>
        <v>だんばなプライマー　</v>
      </c>
    </row>
    <row r="3467" spans="1:5" ht="12.75" customHeight="1" x14ac:dyDescent="0.15">
      <c r="A3467" s="203" t="s">
        <v>8392</v>
      </c>
      <c r="B3467" s="203" t="s">
        <v>8393</v>
      </c>
      <c r="C3467" s="203" t="s">
        <v>0</v>
      </c>
      <c r="D3467" s="203" t="s">
        <v>640</v>
      </c>
      <c r="E3467" s="205" t="str">
        <f t="shared" si="54"/>
        <v>ツーユールーフ５００ＷＥＡ－６５４</v>
      </c>
    </row>
    <row r="3468" spans="1:5" ht="12.75" customHeight="1" x14ac:dyDescent="0.15">
      <c r="A3468" s="203" t="s">
        <v>8394</v>
      </c>
      <c r="B3468" s="203" t="s">
        <v>8395</v>
      </c>
      <c r="C3468" s="203" t="s">
        <v>0</v>
      </c>
      <c r="D3468" s="203" t="s">
        <v>640</v>
      </c>
      <c r="E3468" s="205" t="str">
        <f t="shared" si="54"/>
        <v>ツーユールーフＷＥＡ－６５３</v>
      </c>
    </row>
    <row r="3469" spans="1:5" ht="12.75" customHeight="1" x14ac:dyDescent="0.15">
      <c r="A3469" s="206" t="s">
        <v>8396</v>
      </c>
      <c r="B3469" s="206" t="s">
        <v>8397</v>
      </c>
      <c r="C3469" s="206" t="s">
        <v>8398</v>
      </c>
      <c r="D3469" s="206" t="s">
        <v>637</v>
      </c>
      <c r="E3469" s="205" t="str">
        <f t="shared" si="54"/>
        <v>ディスク６０</v>
      </c>
    </row>
    <row r="3470" spans="1:5" ht="12.75" customHeight="1" x14ac:dyDescent="0.15">
      <c r="A3470" s="206" t="s">
        <v>8399</v>
      </c>
      <c r="B3470" s="206" t="s">
        <v>8400</v>
      </c>
      <c r="C3470" s="206" t="s">
        <v>8401</v>
      </c>
      <c r="D3470" s="206" t="s">
        <v>637</v>
      </c>
      <c r="E3470" s="205" t="str">
        <f t="shared" si="54"/>
        <v>ディスクパッチ　</v>
      </c>
    </row>
    <row r="3471" spans="1:5" ht="12.75" customHeight="1" x14ac:dyDescent="0.15">
      <c r="A3471" s="203" t="s">
        <v>8402</v>
      </c>
      <c r="B3471" s="203" t="s">
        <v>8403</v>
      </c>
      <c r="C3471" s="203" t="s">
        <v>8404</v>
      </c>
      <c r="D3471" s="203" t="s">
        <v>637</v>
      </c>
      <c r="E3471" s="205" t="str">
        <f t="shared" si="54"/>
        <v>テーパーフォーム　Ｌ２５</v>
      </c>
    </row>
    <row r="3472" spans="1:5" ht="12.75" customHeight="1" x14ac:dyDescent="0.15">
      <c r="A3472" s="203" t="s">
        <v>8405</v>
      </c>
      <c r="B3472" s="203" t="s">
        <v>8406</v>
      </c>
      <c r="C3472" s="203" t="s">
        <v>8407</v>
      </c>
      <c r="D3472" s="203" t="s">
        <v>637</v>
      </c>
      <c r="E3472" s="205" t="str">
        <f t="shared" si="54"/>
        <v>テーパーフォーム　Ｌ３０</v>
      </c>
    </row>
    <row r="3473" spans="1:5" ht="12.75" customHeight="1" x14ac:dyDescent="0.15">
      <c r="A3473" s="203" t="s">
        <v>8408</v>
      </c>
      <c r="B3473" s="203" t="s">
        <v>8409</v>
      </c>
      <c r="C3473" s="203" t="s">
        <v>8410</v>
      </c>
      <c r="D3473" s="203" t="s">
        <v>637</v>
      </c>
      <c r="E3473" s="205" t="str">
        <f t="shared" si="54"/>
        <v>テーパーフォーム　Ｌ３５</v>
      </c>
    </row>
    <row r="3474" spans="1:5" ht="12.75" customHeight="1" x14ac:dyDescent="0.15">
      <c r="A3474" s="203" t="s">
        <v>8411</v>
      </c>
      <c r="B3474" s="203" t="s">
        <v>8412</v>
      </c>
      <c r="C3474" s="203" t="s">
        <v>8413</v>
      </c>
      <c r="D3474" s="203" t="s">
        <v>637</v>
      </c>
      <c r="E3474" s="205" t="str">
        <f t="shared" si="54"/>
        <v>テーパーフォーム　Ｌ４０</v>
      </c>
    </row>
    <row r="3475" spans="1:5" ht="12.75" customHeight="1" x14ac:dyDescent="0.15">
      <c r="A3475" s="203" t="s">
        <v>8414</v>
      </c>
      <c r="B3475" s="203" t="s">
        <v>8415</v>
      </c>
      <c r="C3475" s="203" t="s">
        <v>8416</v>
      </c>
      <c r="D3475" s="203" t="s">
        <v>637</v>
      </c>
      <c r="E3475" s="205" t="str">
        <f t="shared" si="54"/>
        <v>テーパーフォーム　Ｌ５０</v>
      </c>
    </row>
    <row r="3476" spans="1:5" ht="12.75" customHeight="1" x14ac:dyDescent="0.15">
      <c r="A3476" s="203" t="s">
        <v>8417</v>
      </c>
      <c r="B3476" s="203" t="s">
        <v>8418</v>
      </c>
      <c r="C3476" s="203" t="s">
        <v>8419</v>
      </c>
      <c r="D3476" s="203" t="s">
        <v>637</v>
      </c>
      <c r="E3476" s="205" t="str">
        <f t="shared" si="54"/>
        <v>テーパーフォーム　Ｓ２５</v>
      </c>
    </row>
    <row r="3477" spans="1:5" ht="12.75" customHeight="1" x14ac:dyDescent="0.15">
      <c r="A3477" s="203" t="s">
        <v>8420</v>
      </c>
      <c r="B3477" s="203" t="s">
        <v>8421</v>
      </c>
      <c r="C3477" s="203" t="s">
        <v>8422</v>
      </c>
      <c r="D3477" s="203" t="s">
        <v>637</v>
      </c>
      <c r="E3477" s="205" t="str">
        <f t="shared" si="54"/>
        <v>テーパーフォーム　Ｓ３０</v>
      </c>
    </row>
    <row r="3478" spans="1:5" ht="12.75" customHeight="1" x14ac:dyDescent="0.15">
      <c r="A3478" s="203" t="s">
        <v>8423</v>
      </c>
      <c r="B3478" s="203" t="s">
        <v>8424</v>
      </c>
      <c r="C3478" s="203" t="s">
        <v>8425</v>
      </c>
      <c r="D3478" s="203" t="s">
        <v>637</v>
      </c>
      <c r="E3478" s="205" t="str">
        <f t="shared" si="54"/>
        <v>テーパーフォーム　Ｓ３５</v>
      </c>
    </row>
    <row r="3479" spans="1:5" ht="12.75" customHeight="1" x14ac:dyDescent="0.15">
      <c r="A3479" s="203" t="s">
        <v>8426</v>
      </c>
      <c r="B3479" s="203" t="s">
        <v>8427</v>
      </c>
      <c r="C3479" s="203" t="s">
        <v>8428</v>
      </c>
      <c r="D3479" s="203" t="s">
        <v>637</v>
      </c>
      <c r="E3479" s="205" t="str">
        <f t="shared" si="54"/>
        <v>テーパーフォーム　Ｓ４０</v>
      </c>
    </row>
    <row r="3480" spans="1:5" ht="12.75" customHeight="1" x14ac:dyDescent="0.15">
      <c r="A3480" s="203" t="s">
        <v>8429</v>
      </c>
      <c r="B3480" s="203" t="s">
        <v>8430</v>
      </c>
      <c r="C3480" s="203" t="s">
        <v>8431</v>
      </c>
      <c r="D3480" s="203" t="s">
        <v>637</v>
      </c>
      <c r="E3480" s="205" t="str">
        <f t="shared" si="54"/>
        <v>テーパーフォーム　Ｓ５０</v>
      </c>
    </row>
    <row r="3481" spans="1:5" ht="12.75" customHeight="1" x14ac:dyDescent="0.15">
      <c r="A3481" s="203" t="s">
        <v>8432</v>
      </c>
      <c r="B3481" s="203" t="s">
        <v>8433</v>
      </c>
      <c r="C3481" s="203" t="s">
        <v>8434</v>
      </c>
      <c r="D3481" s="203" t="s">
        <v>637</v>
      </c>
      <c r="E3481" s="205" t="str">
        <f t="shared" si="54"/>
        <v>テーパーフォーム　ＵＲ５０</v>
      </c>
    </row>
    <row r="3482" spans="1:5" ht="12.75" customHeight="1" x14ac:dyDescent="0.15">
      <c r="A3482" s="203" t="s">
        <v>8435</v>
      </c>
      <c r="B3482" s="203" t="s">
        <v>8436</v>
      </c>
      <c r="C3482" s="203" t="s">
        <v>8437</v>
      </c>
      <c r="D3482" s="203" t="s">
        <v>637</v>
      </c>
      <c r="E3482" s="205" t="str">
        <f t="shared" si="54"/>
        <v>テーパーフォーム　ＵＲ６０</v>
      </c>
    </row>
    <row r="3483" spans="1:5" ht="12.75" customHeight="1" x14ac:dyDescent="0.15">
      <c r="A3483" s="203" t="s">
        <v>8438</v>
      </c>
      <c r="B3483" s="203" t="s">
        <v>8439</v>
      </c>
      <c r="C3483" s="203" t="s">
        <v>8440</v>
      </c>
      <c r="D3483" s="203" t="s">
        <v>751</v>
      </c>
      <c r="E3483" s="205" t="str">
        <f t="shared" si="54"/>
        <v>テーパープレートＫ２５</v>
      </c>
    </row>
    <row r="3484" spans="1:5" ht="12.75" customHeight="1" x14ac:dyDescent="0.15">
      <c r="A3484" s="203" t="s">
        <v>8441</v>
      </c>
      <c r="B3484" s="203" t="s">
        <v>8442</v>
      </c>
      <c r="C3484" s="203" t="s">
        <v>8440</v>
      </c>
      <c r="D3484" s="203" t="s">
        <v>751</v>
      </c>
      <c r="E3484" s="205" t="str">
        <f t="shared" si="54"/>
        <v>テーパープレートＫ３０</v>
      </c>
    </row>
    <row r="3485" spans="1:5" ht="12.75" customHeight="1" x14ac:dyDescent="0.15">
      <c r="A3485" s="203" t="s">
        <v>8443</v>
      </c>
      <c r="B3485" s="203" t="s">
        <v>8444</v>
      </c>
      <c r="C3485" s="203" t="s">
        <v>8440</v>
      </c>
      <c r="D3485" s="203" t="s">
        <v>751</v>
      </c>
      <c r="E3485" s="205" t="str">
        <f t="shared" si="54"/>
        <v>テーパープレートＫ３５</v>
      </c>
    </row>
    <row r="3486" spans="1:5" ht="12.75" customHeight="1" x14ac:dyDescent="0.15">
      <c r="A3486" s="203" t="s">
        <v>8445</v>
      </c>
      <c r="B3486" s="203" t="s">
        <v>8446</v>
      </c>
      <c r="C3486" s="203" t="s">
        <v>8440</v>
      </c>
      <c r="D3486" s="203" t="s">
        <v>751</v>
      </c>
      <c r="E3486" s="205" t="str">
        <f t="shared" si="54"/>
        <v>テーパープレートＫ４０</v>
      </c>
    </row>
    <row r="3487" spans="1:5" ht="12.75" customHeight="1" x14ac:dyDescent="0.15">
      <c r="A3487" s="203" t="s">
        <v>8447</v>
      </c>
      <c r="B3487" s="203" t="s">
        <v>8448</v>
      </c>
      <c r="C3487" s="203" t="s">
        <v>8440</v>
      </c>
      <c r="D3487" s="203" t="s">
        <v>751</v>
      </c>
      <c r="E3487" s="205" t="str">
        <f t="shared" si="54"/>
        <v>テーパープレートＫ５０</v>
      </c>
    </row>
    <row r="3488" spans="1:5" ht="12.75" customHeight="1" x14ac:dyDescent="0.15">
      <c r="A3488" s="203" t="s">
        <v>8449</v>
      </c>
      <c r="B3488" s="203" t="s">
        <v>8450</v>
      </c>
      <c r="C3488" s="203" t="s">
        <v>8451</v>
      </c>
      <c r="D3488" s="203" t="s">
        <v>751</v>
      </c>
      <c r="E3488" s="205" t="str">
        <f t="shared" si="54"/>
        <v>テーパープレートＳ２５</v>
      </c>
    </row>
    <row r="3489" spans="1:5" ht="12.75" customHeight="1" x14ac:dyDescent="0.15">
      <c r="A3489" s="203" t="s">
        <v>8452</v>
      </c>
      <c r="B3489" s="203" t="s">
        <v>8453</v>
      </c>
      <c r="C3489" s="203" t="s">
        <v>8451</v>
      </c>
      <c r="D3489" s="203" t="s">
        <v>751</v>
      </c>
      <c r="E3489" s="205" t="str">
        <f t="shared" si="54"/>
        <v>テーパープレートＳ３０</v>
      </c>
    </row>
    <row r="3490" spans="1:5" ht="12.75" customHeight="1" x14ac:dyDescent="0.15">
      <c r="A3490" s="203" t="s">
        <v>8454</v>
      </c>
      <c r="B3490" s="203" t="s">
        <v>8455</v>
      </c>
      <c r="C3490" s="203" t="s">
        <v>8451</v>
      </c>
      <c r="D3490" s="203" t="s">
        <v>751</v>
      </c>
      <c r="E3490" s="205" t="str">
        <f t="shared" si="54"/>
        <v>テーパープレートＳ３５</v>
      </c>
    </row>
    <row r="3491" spans="1:5" ht="12.75" customHeight="1" x14ac:dyDescent="0.15">
      <c r="A3491" s="203" t="s">
        <v>8456</v>
      </c>
      <c r="B3491" s="203" t="s">
        <v>8457</v>
      </c>
      <c r="C3491" s="203" t="s">
        <v>8451</v>
      </c>
      <c r="D3491" s="203" t="s">
        <v>751</v>
      </c>
      <c r="E3491" s="205" t="str">
        <f t="shared" si="54"/>
        <v>テーパープレートＳ４０</v>
      </c>
    </row>
    <row r="3492" spans="1:5" ht="12.75" customHeight="1" x14ac:dyDescent="0.15">
      <c r="A3492" s="203" t="s">
        <v>8458</v>
      </c>
      <c r="B3492" s="203" t="s">
        <v>8459</v>
      </c>
      <c r="C3492" s="203" t="s">
        <v>8451</v>
      </c>
      <c r="D3492" s="203" t="s">
        <v>751</v>
      </c>
      <c r="E3492" s="205" t="str">
        <f t="shared" si="54"/>
        <v>テーパープレートＳ５０</v>
      </c>
    </row>
    <row r="3493" spans="1:5" ht="12.75" customHeight="1" x14ac:dyDescent="0.15">
      <c r="A3493" s="206" t="s">
        <v>8460</v>
      </c>
      <c r="B3493" s="206" t="s">
        <v>8461</v>
      </c>
      <c r="C3493" s="206" t="s">
        <v>8462</v>
      </c>
      <c r="D3493" s="206" t="s">
        <v>640</v>
      </c>
      <c r="E3493" s="205" t="str">
        <f t="shared" si="54"/>
        <v>テープＧＳ　</v>
      </c>
    </row>
    <row r="3494" spans="1:5" ht="12.75" customHeight="1" x14ac:dyDescent="0.15">
      <c r="A3494" s="211" t="s">
        <v>8463</v>
      </c>
      <c r="B3494" s="211" t="s">
        <v>8464</v>
      </c>
      <c r="C3494" s="211" t="s">
        <v>8465</v>
      </c>
      <c r="D3494" s="211" t="s">
        <v>637</v>
      </c>
      <c r="E3494" s="205" t="str">
        <f t="shared" si="54"/>
        <v>テープシール　</v>
      </c>
    </row>
    <row r="3495" spans="1:5" ht="12.75" customHeight="1" x14ac:dyDescent="0.15">
      <c r="A3495" s="203" t="s">
        <v>8466</v>
      </c>
      <c r="B3495" s="203" t="s">
        <v>8467</v>
      </c>
      <c r="C3495" s="203" t="s">
        <v>8468</v>
      </c>
      <c r="D3495" s="203" t="s">
        <v>640</v>
      </c>
      <c r="E3495" s="205" t="str">
        <f t="shared" si="54"/>
        <v>テープシール　ＯＤ３０</v>
      </c>
    </row>
    <row r="3496" spans="1:5" ht="12.75" customHeight="1" x14ac:dyDescent="0.15">
      <c r="A3496" s="203" t="s">
        <v>8469</v>
      </c>
      <c r="B3496" s="203" t="s">
        <v>8470</v>
      </c>
      <c r="C3496" s="203" t="s">
        <v>8471</v>
      </c>
      <c r="D3496" s="203" t="s">
        <v>640</v>
      </c>
      <c r="E3496" s="205" t="str">
        <f t="shared" si="54"/>
        <v>テープシール　ＯＤ５０</v>
      </c>
    </row>
    <row r="3497" spans="1:5" ht="12.75" customHeight="1" x14ac:dyDescent="0.15">
      <c r="A3497" s="203" t="s">
        <v>8472</v>
      </c>
      <c r="B3497" s="203" t="s">
        <v>8473</v>
      </c>
      <c r="C3497" s="203" t="s">
        <v>2018</v>
      </c>
      <c r="D3497" s="203" t="s">
        <v>637</v>
      </c>
      <c r="E3497" s="205" t="str">
        <f t="shared" si="54"/>
        <v>テックスビスシルバー</v>
      </c>
    </row>
    <row r="3498" spans="1:5" ht="12.75" customHeight="1" x14ac:dyDescent="0.15">
      <c r="A3498" s="206" t="s">
        <v>8474</v>
      </c>
      <c r="B3498" s="207" t="s">
        <v>8475</v>
      </c>
      <c r="C3498" s="206" t="s">
        <v>2018</v>
      </c>
      <c r="D3498" s="206" t="s">
        <v>637</v>
      </c>
      <c r="E3498" s="205" t="str">
        <f t="shared" si="54"/>
        <v>テックスビスシルバー</v>
      </c>
    </row>
    <row r="3499" spans="1:5" ht="12.75" customHeight="1" x14ac:dyDescent="0.15">
      <c r="A3499" s="206" t="s">
        <v>8476</v>
      </c>
      <c r="B3499" s="206" t="s">
        <v>8477</v>
      </c>
      <c r="C3499" s="206" t="s">
        <v>8478</v>
      </c>
      <c r="D3499" s="206" t="s">
        <v>640</v>
      </c>
      <c r="E3499" s="205" t="str">
        <f t="shared" si="54"/>
        <v>テトロメッシュ２号　</v>
      </c>
    </row>
    <row r="3500" spans="1:5" ht="12.75" customHeight="1" x14ac:dyDescent="0.15">
      <c r="A3500" s="206" t="s">
        <v>8479</v>
      </c>
      <c r="B3500" s="206" t="s">
        <v>8480</v>
      </c>
      <c r="C3500" s="207" t="s">
        <v>8481</v>
      </c>
      <c r="D3500" s="206" t="s">
        <v>637</v>
      </c>
      <c r="E3500" s="205" t="str">
        <f t="shared" si="54"/>
        <v>テトロメッシュ２号１００</v>
      </c>
    </row>
    <row r="3501" spans="1:5" ht="12.75" customHeight="1" x14ac:dyDescent="0.15">
      <c r="A3501" s="206" t="s">
        <v>8482</v>
      </c>
      <c r="B3501" s="206" t="s">
        <v>8483</v>
      </c>
      <c r="C3501" s="207" t="s">
        <v>8484</v>
      </c>
      <c r="D3501" s="206" t="s">
        <v>637</v>
      </c>
      <c r="E3501" s="205" t="str">
        <f t="shared" si="54"/>
        <v>テトロメッシュ２号３００</v>
      </c>
    </row>
    <row r="3502" spans="1:5" ht="12.75" customHeight="1" x14ac:dyDescent="0.15">
      <c r="A3502" s="203" t="s">
        <v>8485</v>
      </c>
      <c r="B3502" s="203" t="s">
        <v>8486</v>
      </c>
      <c r="C3502" s="203" t="s">
        <v>8487</v>
      </c>
      <c r="D3502" s="203" t="s">
        <v>637</v>
      </c>
      <c r="E3502" s="205" t="str">
        <f t="shared" si="54"/>
        <v>とめ吉</v>
      </c>
    </row>
    <row r="3503" spans="1:5" ht="12.75" customHeight="1" x14ac:dyDescent="0.15">
      <c r="A3503" s="206" t="s">
        <v>8488</v>
      </c>
      <c r="B3503" s="206" t="s">
        <v>8489</v>
      </c>
      <c r="C3503" s="206" t="s">
        <v>6157</v>
      </c>
      <c r="D3503" s="206" t="s">
        <v>640</v>
      </c>
      <c r="E3503" s="205" t="str">
        <f t="shared" si="54"/>
        <v>トヨタルーフィング　</v>
      </c>
    </row>
    <row r="3504" spans="1:5" ht="12.75" customHeight="1" x14ac:dyDescent="0.15">
      <c r="A3504" s="203" t="s">
        <v>8490</v>
      </c>
      <c r="B3504" s="203" t="s">
        <v>8491</v>
      </c>
      <c r="C3504" s="203" t="s">
        <v>0</v>
      </c>
      <c r="D3504" s="203" t="s">
        <v>640</v>
      </c>
      <c r="E3504" s="205" t="str">
        <f t="shared" si="54"/>
        <v>トヨタ向けホームルーフα</v>
      </c>
    </row>
    <row r="3505" spans="1:5" ht="12.75" customHeight="1" x14ac:dyDescent="0.15">
      <c r="A3505" s="203" t="s">
        <v>8492</v>
      </c>
      <c r="B3505" s="203" t="s">
        <v>8493</v>
      </c>
      <c r="C3505" s="203" t="s">
        <v>0</v>
      </c>
      <c r="D3505" s="203" t="s">
        <v>2870</v>
      </c>
      <c r="E3505" s="205" t="str">
        <f t="shared" si="54"/>
        <v>トライアングルフッカー</v>
      </c>
    </row>
    <row r="3506" spans="1:5" ht="12.75" customHeight="1" x14ac:dyDescent="0.15">
      <c r="A3506" s="206" t="s">
        <v>8494</v>
      </c>
      <c r="B3506" s="206" t="s">
        <v>8495</v>
      </c>
      <c r="C3506" s="206" t="s">
        <v>8496</v>
      </c>
      <c r="D3506" s="206" t="s">
        <v>640</v>
      </c>
      <c r="E3506" s="205" t="str">
        <f t="shared" si="54"/>
        <v>とりあいルーフィングＦ</v>
      </c>
    </row>
    <row r="3507" spans="1:5" ht="12.75" customHeight="1" x14ac:dyDescent="0.15">
      <c r="A3507" s="206" t="s">
        <v>8497</v>
      </c>
      <c r="B3507" s="206" t="s">
        <v>8498</v>
      </c>
      <c r="C3507" s="206" t="s">
        <v>8499</v>
      </c>
      <c r="D3507" s="206" t="s">
        <v>637</v>
      </c>
      <c r="E3507" s="205" t="str">
        <f t="shared" si="54"/>
        <v>トルネードドレン　たて８０</v>
      </c>
    </row>
    <row r="3508" spans="1:5" ht="12.75" customHeight="1" x14ac:dyDescent="0.15">
      <c r="A3508" s="206" t="s">
        <v>8500</v>
      </c>
      <c r="B3508" s="206" t="s">
        <v>8501</v>
      </c>
      <c r="C3508" s="206" t="s">
        <v>8502</v>
      </c>
      <c r="D3508" s="206" t="s">
        <v>637</v>
      </c>
      <c r="E3508" s="205" t="str">
        <f t="shared" si="54"/>
        <v>トルネードドレン　たて９０</v>
      </c>
    </row>
    <row r="3509" spans="1:5" ht="12.75" customHeight="1" x14ac:dyDescent="0.15">
      <c r="A3509" s="206" t="s">
        <v>8503</v>
      </c>
      <c r="B3509" s="206" t="s">
        <v>8504</v>
      </c>
      <c r="C3509" s="206"/>
      <c r="D3509" s="206" t="s">
        <v>766</v>
      </c>
      <c r="E3509" s="205" t="str">
        <f t="shared" si="54"/>
        <v>トルネードドレン用Ｔ型レンチ</v>
      </c>
    </row>
    <row r="3510" spans="1:5" ht="12.75" customHeight="1" x14ac:dyDescent="0.15">
      <c r="A3510" s="203" t="s">
        <v>8505</v>
      </c>
      <c r="B3510" s="203" t="s">
        <v>8506</v>
      </c>
      <c r="C3510" s="203" t="s">
        <v>8507</v>
      </c>
      <c r="D3510" s="203" t="s">
        <v>637</v>
      </c>
      <c r="E3510" s="205" t="str">
        <f t="shared" si="54"/>
        <v>ドレンカバーＶ</v>
      </c>
    </row>
    <row r="3511" spans="1:5" ht="12.75" customHeight="1" x14ac:dyDescent="0.15">
      <c r="A3511" s="203" t="s">
        <v>8508</v>
      </c>
      <c r="B3511" s="203" t="s">
        <v>8509</v>
      </c>
      <c r="C3511" s="203" t="s">
        <v>6296</v>
      </c>
      <c r="D3511" s="203" t="s">
        <v>637</v>
      </c>
      <c r="E3511" s="205" t="str">
        <f t="shared" si="54"/>
        <v>ドレンキャップ１９０　黒</v>
      </c>
    </row>
    <row r="3512" spans="1:5" ht="12.75" customHeight="1" x14ac:dyDescent="0.15">
      <c r="A3512" s="206" t="s">
        <v>8510</v>
      </c>
      <c r="B3512" s="206" t="s">
        <v>8511</v>
      </c>
      <c r="C3512" s="207" t="s">
        <v>8512</v>
      </c>
      <c r="D3512" s="206" t="s">
        <v>637</v>
      </c>
      <c r="E3512" s="205" t="str">
        <f t="shared" si="54"/>
        <v>ドレンキャップたてＡＳ　ライトグレー</v>
      </c>
    </row>
    <row r="3513" spans="1:5" ht="12.75" customHeight="1" x14ac:dyDescent="0.15">
      <c r="A3513" s="206" t="s">
        <v>8513</v>
      </c>
      <c r="B3513" s="206" t="s">
        <v>8514</v>
      </c>
      <c r="C3513" s="207" t="s">
        <v>8512</v>
      </c>
      <c r="D3513" s="206" t="s">
        <v>637</v>
      </c>
      <c r="E3513" s="205" t="str">
        <f t="shared" si="54"/>
        <v>ドレンキャップたてＡＳ　黒</v>
      </c>
    </row>
    <row r="3514" spans="1:5" ht="12.75" customHeight="1" x14ac:dyDescent="0.15">
      <c r="A3514" s="203" t="s">
        <v>8515</v>
      </c>
      <c r="B3514" s="204" t="s">
        <v>8516</v>
      </c>
      <c r="C3514" s="204" t="s">
        <v>8517</v>
      </c>
      <c r="D3514" s="203" t="s">
        <v>637</v>
      </c>
      <c r="E3514" s="205" t="str">
        <f t="shared" si="54"/>
        <v>ドレンキャップ横引用ＡＳ</v>
      </c>
    </row>
    <row r="3515" spans="1:5" ht="12.75" customHeight="1" x14ac:dyDescent="0.15">
      <c r="A3515" s="206" t="s">
        <v>8518</v>
      </c>
      <c r="B3515" s="207" t="s">
        <v>8519</v>
      </c>
      <c r="C3515" s="207" t="s">
        <v>8517</v>
      </c>
      <c r="D3515" s="206" t="s">
        <v>637</v>
      </c>
      <c r="E3515" s="205" t="str">
        <f t="shared" si="54"/>
        <v>ドレンキャップ横引用Ｃ２００</v>
      </c>
    </row>
    <row r="3516" spans="1:5" ht="12.75" customHeight="1" x14ac:dyDescent="0.15">
      <c r="A3516" s="206" t="s">
        <v>8520</v>
      </c>
      <c r="B3516" s="206" t="s">
        <v>8521</v>
      </c>
      <c r="C3516" s="206" t="s">
        <v>6293</v>
      </c>
      <c r="D3516" s="206" t="s">
        <v>637</v>
      </c>
      <c r="E3516" s="205" t="str">
        <f t="shared" si="54"/>
        <v>ドレンキャップ横引用ＤＸ</v>
      </c>
    </row>
    <row r="3517" spans="1:5" ht="12.75" customHeight="1" x14ac:dyDescent="0.15">
      <c r="A3517" s="206" t="s">
        <v>8522</v>
      </c>
      <c r="B3517" s="206" t="s">
        <v>8523</v>
      </c>
      <c r="C3517" s="206" t="s">
        <v>0</v>
      </c>
      <c r="D3517" s="206" t="s">
        <v>766</v>
      </c>
      <c r="E3517" s="205" t="str">
        <f t="shared" si="54"/>
        <v>ドレンゲージＤＸ</v>
      </c>
    </row>
    <row r="3518" spans="1:5" ht="12.75" customHeight="1" x14ac:dyDescent="0.15">
      <c r="A3518" s="206" t="s">
        <v>8524</v>
      </c>
      <c r="B3518" s="206" t="s">
        <v>8525</v>
      </c>
      <c r="C3518" s="207" t="s">
        <v>8526</v>
      </c>
      <c r="D3518" s="206" t="s">
        <v>637</v>
      </c>
      <c r="E3518" s="205" t="str">
        <f t="shared" si="54"/>
        <v>ドレンプレート１００</v>
      </c>
    </row>
    <row r="3519" spans="1:5" ht="12.75" customHeight="1" x14ac:dyDescent="0.15">
      <c r="A3519" s="206" t="s">
        <v>8527</v>
      </c>
      <c r="B3519" s="206" t="s">
        <v>8528</v>
      </c>
      <c r="C3519" s="207" t="s">
        <v>8526</v>
      </c>
      <c r="D3519" s="206" t="s">
        <v>637</v>
      </c>
      <c r="E3519" s="205" t="str">
        <f t="shared" si="54"/>
        <v>ドレンプレート７５</v>
      </c>
    </row>
    <row r="3520" spans="1:5" ht="12.75" customHeight="1" x14ac:dyDescent="0.15">
      <c r="A3520" s="203" t="s">
        <v>8529</v>
      </c>
      <c r="B3520" s="203" t="s">
        <v>8530</v>
      </c>
      <c r="C3520" s="203" t="s">
        <v>0</v>
      </c>
      <c r="D3520" s="203" t="s">
        <v>640</v>
      </c>
      <c r="E3520" s="205" t="str">
        <f t="shared" si="54"/>
        <v>ニチハパミールシート</v>
      </c>
    </row>
    <row r="3521" spans="1:5" ht="12.75" customHeight="1" x14ac:dyDescent="0.15">
      <c r="A3521" s="206" t="s">
        <v>8531</v>
      </c>
      <c r="B3521" s="206" t="s">
        <v>8532</v>
      </c>
      <c r="C3521" s="206" t="s">
        <v>8533</v>
      </c>
      <c r="D3521" s="206" t="s">
        <v>640</v>
      </c>
      <c r="E3521" s="205" t="str">
        <f t="shared" si="54"/>
        <v>ニューライナールーフィング</v>
      </c>
    </row>
    <row r="3522" spans="1:5" ht="12.75" customHeight="1" x14ac:dyDescent="0.15">
      <c r="A3522" s="203" t="s">
        <v>8534</v>
      </c>
      <c r="B3522" s="203" t="s">
        <v>8535</v>
      </c>
      <c r="C3522" s="203" t="s">
        <v>0</v>
      </c>
      <c r="D3522" s="203" t="s">
        <v>766</v>
      </c>
      <c r="E3522" s="205" t="str">
        <f t="shared" si="54"/>
        <v>ネオ・ベースＫ　</v>
      </c>
    </row>
    <row r="3523" spans="1:5" ht="12.75" customHeight="1" x14ac:dyDescent="0.15">
      <c r="A3523" s="211" t="s">
        <v>8536</v>
      </c>
      <c r="B3523" s="211" t="s">
        <v>8537</v>
      </c>
      <c r="C3523" s="211" t="s">
        <v>0</v>
      </c>
      <c r="D3523" s="211" t="s">
        <v>646</v>
      </c>
      <c r="E3523" s="205" t="str">
        <f t="shared" ref="E3523:E3586" si="55">DBCS(B3523)</f>
        <v>ネオハードフォーム　２５</v>
      </c>
    </row>
    <row r="3524" spans="1:5" ht="12.75" customHeight="1" x14ac:dyDescent="0.15">
      <c r="A3524" s="211" t="s">
        <v>8538</v>
      </c>
      <c r="B3524" s="211" t="s">
        <v>8539</v>
      </c>
      <c r="C3524" s="211" t="s">
        <v>0</v>
      </c>
      <c r="D3524" s="211" t="s">
        <v>646</v>
      </c>
      <c r="E3524" s="205" t="str">
        <f t="shared" si="55"/>
        <v>ネオハードフォーム　３０</v>
      </c>
    </row>
    <row r="3525" spans="1:5" ht="12.75" customHeight="1" x14ac:dyDescent="0.15">
      <c r="A3525" s="211" t="s">
        <v>8540</v>
      </c>
      <c r="B3525" s="211" t="s">
        <v>8541</v>
      </c>
      <c r="C3525" s="211" t="s">
        <v>0</v>
      </c>
      <c r="D3525" s="211" t="s">
        <v>646</v>
      </c>
      <c r="E3525" s="205" t="str">
        <f t="shared" si="55"/>
        <v>ネオハードフォーム　３５</v>
      </c>
    </row>
    <row r="3526" spans="1:5" ht="12.75" customHeight="1" x14ac:dyDescent="0.15">
      <c r="A3526" s="211" t="s">
        <v>8542</v>
      </c>
      <c r="B3526" s="211" t="s">
        <v>8543</v>
      </c>
      <c r="C3526" s="211" t="s">
        <v>0</v>
      </c>
      <c r="D3526" s="211" t="s">
        <v>646</v>
      </c>
      <c r="E3526" s="205" t="str">
        <f t="shared" si="55"/>
        <v>ネオハードフォーム　４０</v>
      </c>
    </row>
    <row r="3527" spans="1:5" ht="12.75" customHeight="1" x14ac:dyDescent="0.15">
      <c r="A3527" s="211" t="s">
        <v>8544</v>
      </c>
      <c r="B3527" s="211" t="s">
        <v>8545</v>
      </c>
      <c r="C3527" s="211" t="s">
        <v>0</v>
      </c>
      <c r="D3527" s="211" t="s">
        <v>646</v>
      </c>
      <c r="E3527" s="205" t="str">
        <f t="shared" si="55"/>
        <v>ネオハードフォーム　５０</v>
      </c>
    </row>
    <row r="3528" spans="1:5" ht="12.75" customHeight="1" x14ac:dyDescent="0.15">
      <c r="A3528" s="203" t="s">
        <v>8546</v>
      </c>
      <c r="B3528" s="203" t="s">
        <v>8547</v>
      </c>
      <c r="C3528" s="203" t="s">
        <v>0</v>
      </c>
      <c r="D3528" s="203" t="s">
        <v>687</v>
      </c>
      <c r="E3528" s="205" t="str">
        <f t="shared" si="55"/>
        <v>ネオハードフォーム２５</v>
      </c>
    </row>
    <row r="3529" spans="1:5" ht="12.75" customHeight="1" x14ac:dyDescent="0.15">
      <c r="A3529" s="203" t="s">
        <v>8548</v>
      </c>
      <c r="B3529" s="203" t="s">
        <v>8549</v>
      </c>
      <c r="C3529" s="203" t="s">
        <v>0</v>
      </c>
      <c r="D3529" s="203" t="s">
        <v>687</v>
      </c>
      <c r="E3529" s="205" t="str">
        <f t="shared" si="55"/>
        <v>ネオハードフォーム３０</v>
      </c>
    </row>
    <row r="3530" spans="1:5" ht="12.75" customHeight="1" x14ac:dyDescent="0.15">
      <c r="A3530" s="203" t="s">
        <v>8550</v>
      </c>
      <c r="B3530" s="203" t="s">
        <v>8551</v>
      </c>
      <c r="C3530" s="203" t="s">
        <v>0</v>
      </c>
      <c r="D3530" s="203" t="s">
        <v>687</v>
      </c>
      <c r="E3530" s="205" t="str">
        <f t="shared" si="55"/>
        <v>ネオハードフォーム３５</v>
      </c>
    </row>
    <row r="3531" spans="1:5" ht="12.75" customHeight="1" x14ac:dyDescent="0.15">
      <c r="A3531" s="203" t="s">
        <v>8552</v>
      </c>
      <c r="B3531" s="203" t="s">
        <v>8553</v>
      </c>
      <c r="C3531" s="203" t="s">
        <v>0</v>
      </c>
      <c r="D3531" s="203" t="s">
        <v>687</v>
      </c>
      <c r="E3531" s="205" t="str">
        <f t="shared" si="55"/>
        <v>ネオハードフォーム４０</v>
      </c>
    </row>
    <row r="3532" spans="1:5" ht="12.75" customHeight="1" x14ac:dyDescent="0.15">
      <c r="A3532" s="203" t="s">
        <v>8554</v>
      </c>
      <c r="B3532" s="203" t="s">
        <v>8555</v>
      </c>
      <c r="C3532" s="203" t="s">
        <v>0</v>
      </c>
      <c r="D3532" s="203" t="s">
        <v>687</v>
      </c>
      <c r="E3532" s="205" t="str">
        <f t="shared" si="55"/>
        <v>ネオハードフォーム５０</v>
      </c>
    </row>
    <row r="3533" spans="1:5" ht="12.75" customHeight="1" x14ac:dyDescent="0.15">
      <c r="A3533" s="211" t="s">
        <v>8556</v>
      </c>
      <c r="B3533" s="211" t="s">
        <v>8557</v>
      </c>
      <c r="C3533" s="211" t="s">
        <v>0</v>
      </c>
      <c r="D3533" s="211" t="s">
        <v>633</v>
      </c>
      <c r="E3533" s="205" t="str">
        <f t="shared" si="55"/>
        <v>ネオレタンハード硬化促進剤</v>
      </c>
    </row>
    <row r="3534" spans="1:5" ht="12.75" customHeight="1" x14ac:dyDescent="0.15">
      <c r="A3534" s="206" t="s">
        <v>8558</v>
      </c>
      <c r="B3534" s="206" t="s">
        <v>8559</v>
      </c>
      <c r="C3534" s="206" t="s">
        <v>8560</v>
      </c>
      <c r="D3534" s="206" t="s">
        <v>637</v>
      </c>
      <c r="E3534" s="205" t="str">
        <f t="shared" si="55"/>
        <v>ノービルテープ（ＤＩＹ）</v>
      </c>
    </row>
    <row r="3535" spans="1:5" ht="12.75" customHeight="1" x14ac:dyDescent="0.15">
      <c r="A3535" s="206" t="s">
        <v>8561</v>
      </c>
      <c r="B3535" s="206" t="s">
        <v>8562</v>
      </c>
      <c r="C3535" s="206" t="s">
        <v>8563</v>
      </c>
      <c r="D3535" s="206" t="s">
        <v>637</v>
      </c>
      <c r="E3535" s="205" t="str">
        <f t="shared" si="55"/>
        <v>ノービルテープカット１００</v>
      </c>
    </row>
    <row r="3536" spans="1:5" ht="12.75" customHeight="1" x14ac:dyDescent="0.15">
      <c r="A3536" s="206" t="s">
        <v>8564</v>
      </c>
      <c r="B3536" s="206" t="s">
        <v>8565</v>
      </c>
      <c r="C3536" s="206" t="s">
        <v>8566</v>
      </c>
      <c r="D3536" s="206" t="s">
        <v>637</v>
      </c>
      <c r="E3536" s="205" t="str">
        <f t="shared" si="55"/>
        <v>ノービルテープカット１００（５０枚）</v>
      </c>
    </row>
    <row r="3537" spans="1:5" ht="12.75" customHeight="1" x14ac:dyDescent="0.15">
      <c r="A3537" s="206" t="s">
        <v>8567</v>
      </c>
      <c r="B3537" s="206" t="s">
        <v>8568</v>
      </c>
      <c r="C3537" s="206" t="s">
        <v>8569</v>
      </c>
      <c r="D3537" s="206" t="s">
        <v>637</v>
      </c>
      <c r="E3537" s="205" t="str">
        <f t="shared" si="55"/>
        <v>ノービルテープカット２００</v>
      </c>
    </row>
    <row r="3538" spans="1:5" ht="12.75" customHeight="1" x14ac:dyDescent="0.15">
      <c r="A3538" s="206" t="s">
        <v>8570</v>
      </c>
      <c r="B3538" s="206" t="s">
        <v>8571</v>
      </c>
      <c r="C3538" s="206" t="s">
        <v>8572</v>
      </c>
      <c r="D3538" s="206" t="s">
        <v>637</v>
      </c>
      <c r="E3538" s="205" t="str">
        <f t="shared" si="55"/>
        <v>ノービルテープカット２００（５０枚）</v>
      </c>
    </row>
    <row r="3539" spans="1:5" ht="12.75" customHeight="1" x14ac:dyDescent="0.15">
      <c r="A3539" s="206" t="s">
        <v>8573</v>
      </c>
      <c r="B3539" s="206" t="s">
        <v>8574</v>
      </c>
      <c r="C3539" s="206" t="s">
        <v>8575</v>
      </c>
      <c r="D3539" s="206" t="s">
        <v>637</v>
      </c>
      <c r="E3539" s="205" t="str">
        <f t="shared" si="55"/>
        <v>ノービルテープスクエア１００</v>
      </c>
    </row>
    <row r="3540" spans="1:5" ht="12.75" customHeight="1" x14ac:dyDescent="0.15">
      <c r="A3540" s="203" t="s">
        <v>8576</v>
      </c>
      <c r="B3540" s="203" t="s">
        <v>8577</v>
      </c>
      <c r="C3540" s="203" t="s">
        <v>8578</v>
      </c>
      <c r="D3540" s="203" t="s">
        <v>736</v>
      </c>
      <c r="E3540" s="205" t="str">
        <f t="shared" si="55"/>
        <v>ノービルテープパッチ</v>
      </c>
    </row>
    <row r="3541" spans="1:5" ht="12.75" customHeight="1" x14ac:dyDescent="0.15">
      <c r="A3541" s="206" t="s">
        <v>8579</v>
      </c>
      <c r="B3541" s="206" t="s">
        <v>8580</v>
      </c>
      <c r="C3541" s="206" t="s">
        <v>8581</v>
      </c>
      <c r="D3541" s="206" t="s">
        <v>736</v>
      </c>
      <c r="E3541" s="205" t="str">
        <f t="shared" si="55"/>
        <v>ノービルテープパッチ（４枚入）</v>
      </c>
    </row>
    <row r="3542" spans="1:5" ht="12.75" customHeight="1" x14ac:dyDescent="0.15">
      <c r="A3542" s="206" t="s">
        <v>8582</v>
      </c>
      <c r="B3542" s="206" t="s">
        <v>8583</v>
      </c>
      <c r="C3542" s="206" t="s">
        <v>8584</v>
      </c>
      <c r="D3542" s="206" t="s">
        <v>637</v>
      </c>
      <c r="E3542" s="205" t="str">
        <f t="shared" si="55"/>
        <v>ノービルテープロール１００</v>
      </c>
    </row>
    <row r="3543" spans="1:5" ht="12.75" customHeight="1" x14ac:dyDescent="0.15">
      <c r="A3543" s="206" t="s">
        <v>8585</v>
      </c>
      <c r="B3543" s="206" t="s">
        <v>8586</v>
      </c>
      <c r="C3543" s="206" t="s">
        <v>8587</v>
      </c>
      <c r="D3543" s="206" t="s">
        <v>637</v>
      </c>
      <c r="E3543" s="205" t="str">
        <f t="shared" si="55"/>
        <v>ノービルテープロール２００</v>
      </c>
    </row>
    <row r="3544" spans="1:5" ht="12.75" customHeight="1" x14ac:dyDescent="0.15">
      <c r="A3544" s="206" t="s">
        <v>8588</v>
      </c>
      <c r="B3544" s="206" t="s">
        <v>8589</v>
      </c>
      <c r="C3544" s="206" t="s">
        <v>8590</v>
      </c>
      <c r="D3544" s="206" t="s">
        <v>637</v>
      </c>
      <c r="E3544" s="205" t="str">
        <f t="shared" si="55"/>
        <v>ノービルテープロール７５</v>
      </c>
    </row>
    <row r="3545" spans="1:5" ht="12.75" customHeight="1" x14ac:dyDescent="0.15">
      <c r="A3545" s="206" t="s">
        <v>8591</v>
      </c>
      <c r="B3545" s="206" t="s">
        <v>8592</v>
      </c>
      <c r="C3545" s="206" t="s">
        <v>1036</v>
      </c>
      <c r="D3545" s="206" t="s">
        <v>736</v>
      </c>
      <c r="E3545" s="205" t="str">
        <f t="shared" si="55"/>
        <v>ハイコートＭ　</v>
      </c>
    </row>
    <row r="3546" spans="1:5" ht="12.75" customHeight="1" x14ac:dyDescent="0.15">
      <c r="A3546" s="206" t="s">
        <v>8593</v>
      </c>
      <c r="B3546" s="206" t="s">
        <v>8594</v>
      </c>
      <c r="C3546" s="206" t="s">
        <v>8595</v>
      </c>
      <c r="D3546" s="206" t="s">
        <v>640</v>
      </c>
      <c r="E3546" s="205" t="str">
        <f t="shared" si="55"/>
        <v>ハイスター</v>
      </c>
    </row>
    <row r="3547" spans="1:5" ht="12.75" customHeight="1" x14ac:dyDescent="0.15">
      <c r="A3547" s="206" t="s">
        <v>8596</v>
      </c>
      <c r="B3547" s="206" t="s">
        <v>8597</v>
      </c>
      <c r="C3547" s="206" t="s">
        <v>8598</v>
      </c>
      <c r="D3547" s="206" t="s">
        <v>736</v>
      </c>
      <c r="E3547" s="205" t="str">
        <f t="shared" si="55"/>
        <v>ハイタイトＪ　</v>
      </c>
    </row>
    <row r="3548" spans="1:5" ht="12.75" customHeight="1" x14ac:dyDescent="0.15">
      <c r="A3548" s="206" t="s">
        <v>8599</v>
      </c>
      <c r="B3548" s="207" t="s">
        <v>8600</v>
      </c>
      <c r="C3548" s="207" t="s">
        <v>8601</v>
      </c>
      <c r="D3548" s="206" t="s">
        <v>637</v>
      </c>
      <c r="E3548" s="205" t="str">
        <f t="shared" si="55"/>
        <v>ハイテープＡＬ－１００</v>
      </c>
    </row>
    <row r="3549" spans="1:5" ht="12.75" customHeight="1" x14ac:dyDescent="0.15">
      <c r="A3549" s="206" t="s">
        <v>8602</v>
      </c>
      <c r="B3549" s="207" t="s">
        <v>8603</v>
      </c>
      <c r="C3549" s="207" t="s">
        <v>8604</v>
      </c>
      <c r="D3549" s="206" t="s">
        <v>637</v>
      </c>
      <c r="E3549" s="205" t="str">
        <f t="shared" si="55"/>
        <v>ハイテープＡＬ－５０</v>
      </c>
    </row>
    <row r="3550" spans="1:5" ht="12.75" customHeight="1" x14ac:dyDescent="0.15">
      <c r="A3550" s="206" t="s">
        <v>8605</v>
      </c>
      <c r="B3550" s="207" t="s">
        <v>8606</v>
      </c>
      <c r="C3550" s="207" t="s">
        <v>8607</v>
      </c>
      <c r="D3550" s="206" t="s">
        <v>637</v>
      </c>
      <c r="E3550" s="205" t="str">
        <f t="shared" si="55"/>
        <v>ハイテープＡＬ－７５</v>
      </c>
    </row>
    <row r="3551" spans="1:5" ht="12.75" customHeight="1" x14ac:dyDescent="0.15">
      <c r="A3551" s="206" t="s">
        <v>8608</v>
      </c>
      <c r="B3551" s="207" t="s">
        <v>8609</v>
      </c>
      <c r="C3551" s="207" t="s">
        <v>8610</v>
      </c>
      <c r="D3551" s="206" t="s">
        <v>637</v>
      </c>
      <c r="E3551" s="205" t="str">
        <f t="shared" si="55"/>
        <v>ハイテープＢ－１００</v>
      </c>
    </row>
    <row r="3552" spans="1:5" ht="12.75" customHeight="1" x14ac:dyDescent="0.15">
      <c r="A3552" s="203" t="s">
        <v>8611</v>
      </c>
      <c r="B3552" s="203" t="s">
        <v>8612</v>
      </c>
      <c r="C3552" s="203" t="s">
        <v>0</v>
      </c>
      <c r="D3552" s="203" t="s">
        <v>637</v>
      </c>
      <c r="E3552" s="205" t="str">
        <f t="shared" si="55"/>
        <v>ハイテープＢ－１４０</v>
      </c>
    </row>
    <row r="3553" spans="1:5" ht="12.75" customHeight="1" x14ac:dyDescent="0.15">
      <c r="A3553" s="203" t="s">
        <v>8613</v>
      </c>
      <c r="B3553" s="203" t="s">
        <v>8614</v>
      </c>
      <c r="C3553" s="203" t="s">
        <v>0</v>
      </c>
      <c r="D3553" s="203" t="s">
        <v>637</v>
      </c>
      <c r="E3553" s="205" t="str">
        <f t="shared" si="55"/>
        <v>ハイテープＢ－１５０</v>
      </c>
    </row>
    <row r="3554" spans="1:5" ht="12.75" customHeight="1" x14ac:dyDescent="0.15">
      <c r="A3554" s="203" t="s">
        <v>8615</v>
      </c>
      <c r="B3554" s="203" t="s">
        <v>8616</v>
      </c>
      <c r="C3554" s="203" t="s">
        <v>0</v>
      </c>
      <c r="D3554" s="203" t="s">
        <v>637</v>
      </c>
      <c r="E3554" s="205" t="str">
        <f t="shared" si="55"/>
        <v>ハイテープＢ－１６５</v>
      </c>
    </row>
    <row r="3555" spans="1:5" ht="12.75" customHeight="1" x14ac:dyDescent="0.15">
      <c r="A3555" s="203" t="s">
        <v>8617</v>
      </c>
      <c r="B3555" s="203" t="s">
        <v>8618</v>
      </c>
      <c r="C3555" s="204" t="s">
        <v>8619</v>
      </c>
      <c r="D3555" s="203" t="s">
        <v>637</v>
      </c>
      <c r="E3555" s="205" t="str">
        <f t="shared" si="55"/>
        <v>ハイテープＢ－５０</v>
      </c>
    </row>
    <row r="3556" spans="1:5" ht="12.75" customHeight="1" x14ac:dyDescent="0.15">
      <c r="A3556" s="206" t="s">
        <v>8620</v>
      </c>
      <c r="B3556" s="207" t="s">
        <v>8621</v>
      </c>
      <c r="C3556" s="207" t="s">
        <v>8622</v>
      </c>
      <c r="D3556" s="206" t="s">
        <v>637</v>
      </c>
      <c r="E3556" s="205" t="str">
        <f t="shared" si="55"/>
        <v>ハイテープＢ－５０</v>
      </c>
    </row>
    <row r="3557" spans="1:5" ht="12.75" customHeight="1" x14ac:dyDescent="0.15">
      <c r="A3557" s="206" t="s">
        <v>8623</v>
      </c>
      <c r="B3557" s="207" t="s">
        <v>8624</v>
      </c>
      <c r="C3557" s="207" t="s">
        <v>8625</v>
      </c>
      <c r="D3557" s="206" t="s">
        <v>637</v>
      </c>
      <c r="E3557" s="205" t="str">
        <f t="shared" si="55"/>
        <v>ハイテープＢ－７５</v>
      </c>
    </row>
    <row r="3558" spans="1:5" ht="12.75" customHeight="1" x14ac:dyDescent="0.15">
      <c r="A3558" s="206" t="s">
        <v>8626</v>
      </c>
      <c r="B3558" s="206" t="s">
        <v>8627</v>
      </c>
      <c r="C3558" s="207" t="s">
        <v>8628</v>
      </c>
      <c r="D3558" s="206" t="s">
        <v>637</v>
      </c>
      <c r="E3558" s="205" t="str">
        <f t="shared" si="55"/>
        <v>ハイテープＤ－１０１００</v>
      </c>
    </row>
    <row r="3559" spans="1:5" ht="12.75" customHeight="1" x14ac:dyDescent="0.15">
      <c r="A3559" s="206" t="s">
        <v>8629</v>
      </c>
      <c r="B3559" s="207" t="s">
        <v>8630</v>
      </c>
      <c r="C3559" s="207" t="s">
        <v>8631</v>
      </c>
      <c r="D3559" s="206" t="s">
        <v>637</v>
      </c>
      <c r="E3559" s="205" t="str">
        <f t="shared" si="55"/>
        <v>ハイテープＤ－２３５</v>
      </c>
    </row>
    <row r="3560" spans="1:5" ht="12.75" customHeight="1" x14ac:dyDescent="0.15">
      <c r="A3560" s="206" t="s">
        <v>8632</v>
      </c>
      <c r="B3560" s="206" t="s">
        <v>8633</v>
      </c>
      <c r="C3560" s="207" t="s">
        <v>8634</v>
      </c>
      <c r="D3560" s="206" t="s">
        <v>637</v>
      </c>
      <c r="E3560" s="205" t="str">
        <f t="shared" si="55"/>
        <v>ハイテープＤ－２５２５０</v>
      </c>
    </row>
    <row r="3561" spans="1:5" ht="12.75" customHeight="1" x14ac:dyDescent="0.15">
      <c r="A3561" s="203" t="s">
        <v>8635</v>
      </c>
      <c r="B3561" s="203" t="s">
        <v>8636</v>
      </c>
      <c r="C3561" s="203" t="s">
        <v>0</v>
      </c>
      <c r="D3561" s="203" t="s">
        <v>637</v>
      </c>
      <c r="E3561" s="205" t="str">
        <f t="shared" si="55"/>
        <v>ハイテープＧ７５　</v>
      </c>
    </row>
    <row r="3562" spans="1:5" ht="12.75" customHeight="1" x14ac:dyDescent="0.15">
      <c r="A3562" s="203" t="s">
        <v>8637</v>
      </c>
      <c r="B3562" s="203" t="s">
        <v>8638</v>
      </c>
      <c r="C3562" s="203" t="s">
        <v>0</v>
      </c>
      <c r="D3562" s="203" t="s">
        <v>640</v>
      </c>
      <c r="E3562" s="205" t="str">
        <f t="shared" si="55"/>
        <v>ハイテープＫ－１　３０　ＺＴＩ－００９</v>
      </c>
    </row>
    <row r="3563" spans="1:5" ht="12.75" customHeight="1" x14ac:dyDescent="0.15">
      <c r="A3563" s="206" t="s">
        <v>8639</v>
      </c>
      <c r="B3563" s="207" t="s">
        <v>8640</v>
      </c>
      <c r="C3563" s="207" t="s">
        <v>8641</v>
      </c>
      <c r="D3563" s="206" t="s">
        <v>637</v>
      </c>
      <c r="E3563" s="205" t="str">
        <f t="shared" si="55"/>
        <v>ハイテープＭ－１００</v>
      </c>
    </row>
    <row r="3564" spans="1:5" ht="12.75" customHeight="1" x14ac:dyDescent="0.15">
      <c r="A3564" s="206" t="s">
        <v>8642</v>
      </c>
      <c r="B3564" s="207" t="s">
        <v>8643</v>
      </c>
      <c r="C3564" s="206" t="s">
        <v>0</v>
      </c>
      <c r="D3564" s="206" t="s">
        <v>637</v>
      </c>
      <c r="E3564" s="205" t="str">
        <f t="shared" si="55"/>
        <v>ハイテープＭ－１２０</v>
      </c>
    </row>
    <row r="3565" spans="1:5" ht="12.75" customHeight="1" x14ac:dyDescent="0.15">
      <c r="A3565" s="206" t="s">
        <v>8644</v>
      </c>
      <c r="B3565" s="207" t="s">
        <v>8645</v>
      </c>
      <c r="C3565" s="207" t="s">
        <v>1193</v>
      </c>
      <c r="D3565" s="206" t="s">
        <v>637</v>
      </c>
      <c r="E3565" s="205" t="str">
        <f t="shared" si="55"/>
        <v>ハイテープＭ－１５０</v>
      </c>
    </row>
    <row r="3566" spans="1:5" ht="12.75" customHeight="1" x14ac:dyDescent="0.15">
      <c r="A3566" s="206" t="s">
        <v>8646</v>
      </c>
      <c r="B3566" s="206" t="s">
        <v>8647</v>
      </c>
      <c r="C3566" s="207" t="s">
        <v>8648</v>
      </c>
      <c r="D3566" s="206" t="s">
        <v>637</v>
      </c>
      <c r="E3566" s="205" t="str">
        <f t="shared" si="55"/>
        <v>ハイテープＭ－１６０</v>
      </c>
    </row>
    <row r="3567" spans="1:5" ht="12.75" customHeight="1" x14ac:dyDescent="0.15">
      <c r="A3567" s="206" t="s">
        <v>8649</v>
      </c>
      <c r="B3567" s="207" t="s">
        <v>8650</v>
      </c>
      <c r="C3567" s="206" t="s">
        <v>0</v>
      </c>
      <c r="D3567" s="206" t="s">
        <v>637</v>
      </c>
      <c r="E3567" s="205" t="str">
        <f t="shared" si="55"/>
        <v>ハイテープＭ－１８０</v>
      </c>
    </row>
    <row r="3568" spans="1:5" ht="12.75" customHeight="1" x14ac:dyDescent="0.15">
      <c r="A3568" s="206" t="s">
        <v>8651</v>
      </c>
      <c r="B3568" s="207" t="s">
        <v>8652</v>
      </c>
      <c r="C3568" s="207" t="s">
        <v>1205</v>
      </c>
      <c r="D3568" s="206" t="s">
        <v>637</v>
      </c>
      <c r="E3568" s="205" t="str">
        <f t="shared" si="55"/>
        <v>ハイテープＭ－２００</v>
      </c>
    </row>
    <row r="3569" spans="1:5" ht="12.75" customHeight="1" x14ac:dyDescent="0.15">
      <c r="A3569" s="206" t="s">
        <v>8653</v>
      </c>
      <c r="B3569" s="206" t="s">
        <v>8654</v>
      </c>
      <c r="C3569" s="206" t="s">
        <v>0</v>
      </c>
      <c r="D3569" s="206" t="s">
        <v>640</v>
      </c>
      <c r="E3569" s="205" t="str">
        <f t="shared" si="55"/>
        <v>ハイテープＭ－４００</v>
      </c>
    </row>
    <row r="3570" spans="1:5" ht="12.75" customHeight="1" x14ac:dyDescent="0.15">
      <c r="A3570" s="206" t="s">
        <v>8655</v>
      </c>
      <c r="B3570" s="207" t="s">
        <v>8656</v>
      </c>
      <c r="C3570" s="207" t="s">
        <v>8604</v>
      </c>
      <c r="D3570" s="206" t="s">
        <v>637</v>
      </c>
      <c r="E3570" s="205" t="str">
        <f t="shared" si="55"/>
        <v>ハイテープＭ－５０</v>
      </c>
    </row>
    <row r="3571" spans="1:5" ht="12.75" customHeight="1" x14ac:dyDescent="0.15">
      <c r="A3571" s="206" t="s">
        <v>8657</v>
      </c>
      <c r="B3571" s="207" t="s">
        <v>8658</v>
      </c>
      <c r="C3571" s="207" t="s">
        <v>8607</v>
      </c>
      <c r="D3571" s="206" t="s">
        <v>637</v>
      </c>
      <c r="E3571" s="205" t="str">
        <f t="shared" si="55"/>
        <v>ハイテープＭ－７５</v>
      </c>
    </row>
    <row r="3572" spans="1:5" ht="12.75" customHeight="1" x14ac:dyDescent="0.15">
      <c r="A3572" s="203" t="s">
        <v>8659</v>
      </c>
      <c r="B3572" s="203" t="s">
        <v>8660</v>
      </c>
      <c r="C3572" s="203" t="s">
        <v>0</v>
      </c>
      <c r="D3572" s="203" t="s">
        <v>640</v>
      </c>
      <c r="E3572" s="205" t="str">
        <f t="shared" si="55"/>
        <v>ハイテープＳ－１１５（ＷＲＡ－２０６）</v>
      </c>
    </row>
    <row r="3573" spans="1:5" ht="12.75" customHeight="1" x14ac:dyDescent="0.15">
      <c r="A3573" s="203" t="s">
        <v>8661</v>
      </c>
      <c r="B3573" s="203" t="s">
        <v>8662</v>
      </c>
      <c r="C3573" s="203" t="s">
        <v>0</v>
      </c>
      <c r="D3573" s="203" t="s">
        <v>640</v>
      </c>
      <c r="E3573" s="205" t="str">
        <f t="shared" si="55"/>
        <v>ハイテープＳ－１６０（ＷＲＡ－２０７）</v>
      </c>
    </row>
    <row r="3574" spans="1:5" ht="12.75" customHeight="1" x14ac:dyDescent="0.15">
      <c r="A3574" s="203" t="s">
        <v>8663</v>
      </c>
      <c r="B3574" s="203" t="s">
        <v>8664</v>
      </c>
      <c r="C3574" s="203" t="s">
        <v>0</v>
      </c>
      <c r="D3574" s="203" t="s">
        <v>0</v>
      </c>
      <c r="E3574" s="205" t="str">
        <f t="shared" si="55"/>
        <v>ハイテープＳＸ－１００</v>
      </c>
    </row>
    <row r="3575" spans="1:5" ht="12.75" customHeight="1" x14ac:dyDescent="0.15">
      <c r="A3575" s="206" t="s">
        <v>8665</v>
      </c>
      <c r="B3575" s="206" t="s">
        <v>8666</v>
      </c>
      <c r="C3575" s="206" t="s">
        <v>0</v>
      </c>
      <c r="D3575" s="206" t="s">
        <v>637</v>
      </c>
      <c r="E3575" s="205" t="str">
        <f t="shared" si="55"/>
        <v>ハイテープＳＸ－２５</v>
      </c>
    </row>
    <row r="3576" spans="1:5" ht="12.75" customHeight="1" x14ac:dyDescent="0.15">
      <c r="A3576" s="203" t="s">
        <v>8667</v>
      </c>
      <c r="B3576" s="203" t="s">
        <v>8668</v>
      </c>
      <c r="C3576" s="203" t="s">
        <v>8669</v>
      </c>
      <c r="D3576" s="203" t="s">
        <v>637</v>
      </c>
      <c r="E3576" s="205" t="str">
        <f t="shared" si="55"/>
        <v>ハイテープＳＸ－８０</v>
      </c>
    </row>
    <row r="3577" spans="1:5" ht="12.75" customHeight="1" x14ac:dyDescent="0.15">
      <c r="A3577" s="203" t="s">
        <v>8670</v>
      </c>
      <c r="B3577" s="203" t="s">
        <v>8671</v>
      </c>
      <c r="C3577" s="203" t="s">
        <v>8672</v>
      </c>
      <c r="D3577" s="203" t="s">
        <v>637</v>
      </c>
      <c r="E3577" s="205" t="str">
        <f t="shared" si="55"/>
        <v>ハイテープコーナー</v>
      </c>
    </row>
    <row r="3578" spans="1:5" ht="12.75" customHeight="1" x14ac:dyDescent="0.15">
      <c r="A3578" s="203" t="s">
        <v>8673</v>
      </c>
      <c r="B3578" s="203" t="s">
        <v>8674</v>
      </c>
      <c r="C3578" s="203" t="s">
        <v>0</v>
      </c>
      <c r="D3578" s="203" t="s">
        <v>637</v>
      </c>
      <c r="E3578" s="205" t="str">
        <f t="shared" si="55"/>
        <v>ハイテープコーナーＱＥＫ－２６２</v>
      </c>
    </row>
    <row r="3579" spans="1:5" ht="12.75" customHeight="1" x14ac:dyDescent="0.15">
      <c r="A3579" s="203" t="s">
        <v>8675</v>
      </c>
      <c r="B3579" s="203" t="s">
        <v>8676</v>
      </c>
      <c r="C3579" s="203" t="s">
        <v>0</v>
      </c>
      <c r="D3579" s="203" t="s">
        <v>640</v>
      </c>
      <c r="E3579" s="205" t="str">
        <f t="shared" si="55"/>
        <v>ハイネスシートＳＦ</v>
      </c>
    </row>
    <row r="3580" spans="1:5" ht="12.75" customHeight="1" x14ac:dyDescent="0.15">
      <c r="A3580" s="203" t="s">
        <v>8677</v>
      </c>
      <c r="B3580" s="203" t="s">
        <v>8678</v>
      </c>
      <c r="C3580" s="203" t="s">
        <v>0</v>
      </c>
      <c r="D3580" s="203" t="s">
        <v>640</v>
      </c>
      <c r="E3580" s="205" t="str">
        <f t="shared" si="55"/>
        <v>ハイネスシートＷ１．５　１２Ｍ</v>
      </c>
    </row>
    <row r="3581" spans="1:5" ht="12.75" customHeight="1" x14ac:dyDescent="0.15">
      <c r="A3581" s="203" t="s">
        <v>8679</v>
      </c>
      <c r="B3581" s="203" t="s">
        <v>8680</v>
      </c>
      <c r="C3581" s="203" t="s">
        <v>8595</v>
      </c>
      <c r="D3581" s="203" t="s">
        <v>640</v>
      </c>
      <c r="E3581" s="205" t="str">
        <f t="shared" si="55"/>
        <v>ハイブリーズＥＸ</v>
      </c>
    </row>
    <row r="3582" spans="1:5" ht="12.75" customHeight="1" x14ac:dyDescent="0.15">
      <c r="A3582" s="203" t="s">
        <v>8681</v>
      </c>
      <c r="B3582" s="203" t="s">
        <v>3517</v>
      </c>
      <c r="C3582" s="203" t="s">
        <v>3298</v>
      </c>
      <c r="D3582" s="203" t="s">
        <v>640</v>
      </c>
      <c r="E3582" s="205" t="str">
        <f t="shared" si="55"/>
        <v>ハイルーフＤＸ</v>
      </c>
    </row>
    <row r="3583" spans="1:5" ht="12.75" customHeight="1" x14ac:dyDescent="0.15">
      <c r="A3583" s="206" t="s">
        <v>8682</v>
      </c>
      <c r="B3583" s="206" t="s">
        <v>8683</v>
      </c>
      <c r="C3583" s="206" t="s">
        <v>6870</v>
      </c>
      <c r="D3583" s="206" t="s">
        <v>633</v>
      </c>
      <c r="E3583" s="205" t="str">
        <f t="shared" si="55"/>
        <v>ハウタン　トナー　</v>
      </c>
    </row>
    <row r="3584" spans="1:5" ht="12.75" customHeight="1" x14ac:dyDescent="0.15">
      <c r="A3584" s="206" t="s">
        <v>8684</v>
      </c>
      <c r="B3584" s="206" t="s">
        <v>8685</v>
      </c>
      <c r="C3584" s="206" t="s">
        <v>8686</v>
      </c>
      <c r="D3584" s="206" t="s">
        <v>633</v>
      </c>
      <c r="E3584" s="205" t="str">
        <f t="shared" si="55"/>
        <v>ハウタン　パテ</v>
      </c>
    </row>
    <row r="3585" spans="1:5" ht="12.75" customHeight="1" x14ac:dyDescent="0.15">
      <c r="A3585" s="206" t="s">
        <v>8687</v>
      </c>
      <c r="B3585" s="206" t="s">
        <v>8688</v>
      </c>
      <c r="C3585" s="206" t="s">
        <v>8689</v>
      </c>
      <c r="D3585" s="206" t="s">
        <v>633</v>
      </c>
      <c r="E3585" s="205" t="str">
        <f t="shared" si="55"/>
        <v>ハウタン　難燃コート</v>
      </c>
    </row>
    <row r="3586" spans="1:5" ht="12.75" customHeight="1" x14ac:dyDescent="0.15">
      <c r="A3586" s="206" t="s">
        <v>8690</v>
      </c>
      <c r="B3586" s="206" t="s">
        <v>8691</v>
      </c>
      <c r="C3586" s="206" t="s">
        <v>8692</v>
      </c>
      <c r="D3586" s="206" t="s">
        <v>637</v>
      </c>
      <c r="E3586" s="205" t="str">
        <f t="shared" si="55"/>
        <v>ハウタンＥＰドレンタテ－ＳＤ（５セット入</v>
      </c>
    </row>
    <row r="3587" spans="1:5" ht="12.75" customHeight="1" x14ac:dyDescent="0.15">
      <c r="A3587" s="203" t="s">
        <v>8693</v>
      </c>
      <c r="B3587" s="203" t="s">
        <v>8694</v>
      </c>
      <c r="C3587" s="203" t="s">
        <v>8695</v>
      </c>
      <c r="D3587" s="203" t="s">
        <v>637</v>
      </c>
      <c r="E3587" s="205" t="str">
        <f t="shared" ref="E3587:E3650" si="56">DBCS(B3587)</f>
        <v>ハウタンＥＰドレン縦</v>
      </c>
    </row>
    <row r="3588" spans="1:5" ht="12.75" customHeight="1" x14ac:dyDescent="0.15">
      <c r="A3588" s="203" t="s">
        <v>8696</v>
      </c>
      <c r="B3588" s="203" t="s">
        <v>8697</v>
      </c>
      <c r="C3588" s="203" t="s">
        <v>8689</v>
      </c>
      <c r="D3588" s="203" t="s">
        <v>633</v>
      </c>
      <c r="E3588" s="205" t="str">
        <f t="shared" si="56"/>
        <v>ハウタンコートＫ２０（グレー）</v>
      </c>
    </row>
    <row r="3589" spans="1:5" ht="12.75" customHeight="1" x14ac:dyDescent="0.15">
      <c r="A3589" s="203" t="s">
        <v>8698</v>
      </c>
      <c r="B3589" s="203" t="s">
        <v>8699</v>
      </c>
      <c r="C3589" s="203" t="s">
        <v>3298</v>
      </c>
      <c r="D3589" s="203" t="s">
        <v>640</v>
      </c>
      <c r="E3589" s="205" t="str">
        <f t="shared" si="56"/>
        <v>ハウタンシートＦ</v>
      </c>
    </row>
    <row r="3590" spans="1:5" ht="12.75" customHeight="1" x14ac:dyDescent="0.15">
      <c r="A3590" s="203" t="s">
        <v>8700</v>
      </c>
      <c r="B3590" s="203" t="s">
        <v>8701</v>
      </c>
      <c r="C3590" s="203" t="s">
        <v>3522</v>
      </c>
      <c r="D3590" s="203" t="s">
        <v>640</v>
      </c>
      <c r="E3590" s="205" t="str">
        <f t="shared" si="56"/>
        <v>ハウタンシートＦ１．５</v>
      </c>
    </row>
    <row r="3591" spans="1:5" ht="12.75" customHeight="1" x14ac:dyDescent="0.15">
      <c r="A3591" s="203" t="s">
        <v>8702</v>
      </c>
      <c r="B3591" s="203" t="s">
        <v>8703</v>
      </c>
      <c r="C3591" s="203" t="s">
        <v>3298</v>
      </c>
      <c r="D3591" s="203" t="s">
        <v>640</v>
      </c>
      <c r="E3591" s="205" t="str">
        <f t="shared" si="56"/>
        <v>ハウタンシートＦＳ</v>
      </c>
    </row>
    <row r="3592" spans="1:5" ht="12.75" customHeight="1" x14ac:dyDescent="0.15">
      <c r="A3592" s="206" t="s">
        <v>8704</v>
      </c>
      <c r="B3592" s="206" t="s">
        <v>8705</v>
      </c>
      <c r="C3592" s="206" t="s">
        <v>8706</v>
      </c>
      <c r="D3592" s="206" t="s">
        <v>640</v>
      </c>
      <c r="E3592" s="205" t="str">
        <f t="shared" si="56"/>
        <v>ハウタンシートＭ</v>
      </c>
    </row>
    <row r="3593" spans="1:5" ht="12.75" customHeight="1" x14ac:dyDescent="0.15">
      <c r="A3593" s="203" t="s">
        <v>8707</v>
      </c>
      <c r="B3593" s="203" t="s">
        <v>8708</v>
      </c>
      <c r="C3593" s="203" t="s">
        <v>8709</v>
      </c>
      <c r="D3593" s="203" t="s">
        <v>751</v>
      </c>
      <c r="E3593" s="205" t="str">
        <f t="shared" si="56"/>
        <v>ハウタントナーグレー（チューブ入）</v>
      </c>
    </row>
    <row r="3594" spans="1:5" ht="12.75" customHeight="1" x14ac:dyDescent="0.15">
      <c r="A3594" s="203" t="s">
        <v>8710</v>
      </c>
      <c r="B3594" s="203" t="s">
        <v>8711</v>
      </c>
      <c r="C3594" s="203" t="s">
        <v>8686</v>
      </c>
      <c r="D3594" s="203" t="s">
        <v>633</v>
      </c>
      <c r="E3594" s="205" t="str">
        <f t="shared" si="56"/>
        <v>ハウタンパテＮ</v>
      </c>
    </row>
    <row r="3595" spans="1:5" ht="12.75" customHeight="1" x14ac:dyDescent="0.15">
      <c r="A3595" s="203" t="s">
        <v>8712</v>
      </c>
      <c r="B3595" s="203" t="s">
        <v>8713</v>
      </c>
      <c r="C3595" s="203" t="s">
        <v>7391</v>
      </c>
      <c r="D3595" s="203" t="s">
        <v>633</v>
      </c>
      <c r="E3595" s="205" t="str">
        <f t="shared" si="56"/>
        <v>ハウタンプライマーＡ</v>
      </c>
    </row>
    <row r="3596" spans="1:5" ht="12.75" customHeight="1" x14ac:dyDescent="0.15">
      <c r="A3596" s="206" t="s">
        <v>8714</v>
      </c>
      <c r="B3596" s="206" t="s">
        <v>8715</v>
      </c>
      <c r="C3596" s="206" t="s">
        <v>7391</v>
      </c>
      <c r="D3596" s="206" t="s">
        <v>633</v>
      </c>
      <c r="E3596" s="205" t="str">
        <f t="shared" si="56"/>
        <v>ハウタンプライマーＡ　</v>
      </c>
    </row>
    <row r="3597" spans="1:5" ht="12.75" customHeight="1" x14ac:dyDescent="0.15">
      <c r="A3597" s="206" t="s">
        <v>8716</v>
      </c>
      <c r="B3597" s="206" t="s">
        <v>8717</v>
      </c>
      <c r="C3597" s="206" t="s">
        <v>1859</v>
      </c>
      <c r="D3597" s="206" t="s">
        <v>633</v>
      </c>
      <c r="E3597" s="205" t="str">
        <f t="shared" si="56"/>
        <v>ハウタンポリマー　</v>
      </c>
    </row>
    <row r="3598" spans="1:5" ht="12.75" customHeight="1" x14ac:dyDescent="0.15">
      <c r="A3598" s="203" t="s">
        <v>8718</v>
      </c>
      <c r="B3598" s="203" t="s">
        <v>8719</v>
      </c>
      <c r="C3598" s="203" t="s">
        <v>0</v>
      </c>
      <c r="D3598" s="203" t="s">
        <v>633</v>
      </c>
      <c r="E3598" s="205" t="str">
        <f t="shared" si="56"/>
        <v>ハウタンポリマーＶＥ</v>
      </c>
    </row>
    <row r="3599" spans="1:5" ht="12.75" customHeight="1" x14ac:dyDescent="0.15">
      <c r="A3599" s="203" t="s">
        <v>8720</v>
      </c>
      <c r="B3599" s="203" t="s">
        <v>8721</v>
      </c>
      <c r="C3599" s="203" t="s">
        <v>7437</v>
      </c>
      <c r="D3599" s="203" t="s">
        <v>640</v>
      </c>
      <c r="E3599" s="205" t="str">
        <f t="shared" si="56"/>
        <v>ハウタンマット３８０</v>
      </c>
    </row>
    <row r="3600" spans="1:5" ht="12.75" customHeight="1" x14ac:dyDescent="0.15">
      <c r="A3600" s="203" t="s">
        <v>8722</v>
      </c>
      <c r="B3600" s="203" t="s">
        <v>8723</v>
      </c>
      <c r="C3600" s="203" t="s">
        <v>8724</v>
      </c>
      <c r="D3600" s="203" t="s">
        <v>640</v>
      </c>
      <c r="E3600" s="205" t="str">
        <f t="shared" si="56"/>
        <v>ハウタンマット４５０</v>
      </c>
    </row>
    <row r="3601" spans="1:5" ht="12.75" customHeight="1" x14ac:dyDescent="0.15">
      <c r="A3601" s="203" t="s">
        <v>8725</v>
      </c>
      <c r="B3601" s="203" t="s">
        <v>8726</v>
      </c>
      <c r="C3601" s="203" t="s">
        <v>8727</v>
      </c>
      <c r="D3601" s="203" t="s">
        <v>637</v>
      </c>
      <c r="E3601" s="205" t="str">
        <f t="shared" si="56"/>
        <v>ハウタン硬化剤５ＫｇＸ２本</v>
      </c>
    </row>
    <row r="3602" spans="1:5" ht="12.75" customHeight="1" x14ac:dyDescent="0.15">
      <c r="A3602" s="206" t="s">
        <v>8728</v>
      </c>
      <c r="B3602" s="206" t="s">
        <v>8729</v>
      </c>
      <c r="C3602" s="206" t="s">
        <v>8730</v>
      </c>
      <c r="D3602" s="206" t="s">
        <v>680</v>
      </c>
      <c r="E3602" s="205" t="str">
        <f t="shared" si="56"/>
        <v>バスタック</v>
      </c>
    </row>
    <row r="3603" spans="1:5" ht="12.75" customHeight="1" x14ac:dyDescent="0.15">
      <c r="A3603" s="203" t="s">
        <v>8731</v>
      </c>
      <c r="B3603" s="203" t="s">
        <v>8732</v>
      </c>
      <c r="C3603" s="203" t="s">
        <v>0</v>
      </c>
      <c r="D3603" s="203" t="s">
        <v>637</v>
      </c>
      <c r="E3603" s="205" t="str">
        <f t="shared" si="56"/>
        <v>バステック・創研用ドレンキャップＡＳ</v>
      </c>
    </row>
    <row r="3604" spans="1:5" ht="12.75" customHeight="1" x14ac:dyDescent="0.15">
      <c r="A3604" s="203" t="s">
        <v>8733</v>
      </c>
      <c r="B3604" s="203" t="s">
        <v>8734</v>
      </c>
      <c r="C3604" s="203" t="s">
        <v>0</v>
      </c>
      <c r="D3604" s="203" t="s">
        <v>751</v>
      </c>
      <c r="E3604" s="205" t="str">
        <f t="shared" si="56"/>
        <v>パッキン付板金ビス　</v>
      </c>
    </row>
    <row r="3605" spans="1:5" ht="12.75" customHeight="1" x14ac:dyDescent="0.15">
      <c r="A3605" s="203" t="s">
        <v>8735</v>
      </c>
      <c r="B3605" s="203" t="s">
        <v>8736</v>
      </c>
      <c r="C3605" s="203" t="s">
        <v>8737</v>
      </c>
      <c r="D3605" s="203" t="s">
        <v>640</v>
      </c>
      <c r="E3605" s="205" t="str">
        <f t="shared" si="56"/>
        <v>ハッピー通気シート</v>
      </c>
    </row>
    <row r="3606" spans="1:5" ht="12.75" customHeight="1" x14ac:dyDescent="0.15">
      <c r="A3606" s="206" t="s">
        <v>8738</v>
      </c>
      <c r="B3606" s="206" t="s">
        <v>8739</v>
      </c>
      <c r="C3606" s="206" t="s">
        <v>7292</v>
      </c>
      <c r="D3606" s="206" t="s">
        <v>640</v>
      </c>
      <c r="E3606" s="205" t="str">
        <f t="shared" si="56"/>
        <v>パティオエンドテープ　</v>
      </c>
    </row>
    <row r="3607" spans="1:5" ht="12.75" customHeight="1" x14ac:dyDescent="0.15">
      <c r="A3607" s="203" t="s">
        <v>8740</v>
      </c>
      <c r="B3607" s="203" t="s">
        <v>8741</v>
      </c>
      <c r="C3607" s="203" t="s">
        <v>0</v>
      </c>
      <c r="D3607" s="203" t="s">
        <v>633</v>
      </c>
      <c r="E3607" s="205" t="str">
        <f t="shared" si="56"/>
        <v>パティオコート（遮熱）硬化剤</v>
      </c>
    </row>
    <row r="3608" spans="1:5" ht="12.75" customHeight="1" x14ac:dyDescent="0.15">
      <c r="A3608" s="203" t="s">
        <v>8742</v>
      </c>
      <c r="B3608" s="203" t="s">
        <v>8743</v>
      </c>
      <c r="C3608" s="203" t="s">
        <v>0</v>
      </c>
      <c r="D3608" s="203" t="s">
        <v>633</v>
      </c>
      <c r="E3608" s="205" t="str">
        <f t="shared" si="56"/>
        <v>パティオコート（遮熱）主剤</v>
      </c>
    </row>
    <row r="3609" spans="1:5" ht="12.75" customHeight="1" x14ac:dyDescent="0.15">
      <c r="A3609" s="203" t="s">
        <v>8744</v>
      </c>
      <c r="B3609" s="203" t="s">
        <v>8745</v>
      </c>
      <c r="C3609" s="203" t="s">
        <v>8746</v>
      </c>
      <c r="D3609" s="203" t="s">
        <v>680</v>
      </c>
      <c r="E3609" s="205" t="str">
        <f t="shared" si="56"/>
        <v>パティオコートグレー（遮熱）</v>
      </c>
    </row>
    <row r="3610" spans="1:5" ht="12.75" customHeight="1" x14ac:dyDescent="0.15">
      <c r="A3610" s="203" t="s">
        <v>8747</v>
      </c>
      <c r="B3610" s="203" t="s">
        <v>8748</v>
      </c>
      <c r="C3610" s="203" t="s">
        <v>6017</v>
      </c>
      <c r="D3610" s="203" t="s">
        <v>680</v>
      </c>
      <c r="E3610" s="205" t="str">
        <f t="shared" si="56"/>
        <v>パティオコートグレー１４ｋｇ（遮熱）</v>
      </c>
    </row>
    <row r="3611" spans="1:5" ht="12.75" customHeight="1" x14ac:dyDescent="0.15">
      <c r="A3611" s="203" t="s">
        <v>8749</v>
      </c>
      <c r="B3611" s="203" t="s">
        <v>8750</v>
      </c>
      <c r="C3611" s="203" t="s">
        <v>2392</v>
      </c>
      <c r="D3611" s="203" t="s">
        <v>640</v>
      </c>
      <c r="E3611" s="205" t="str">
        <f t="shared" si="56"/>
        <v>パティオシートＭ　</v>
      </c>
    </row>
    <row r="3612" spans="1:5" ht="12.75" customHeight="1" x14ac:dyDescent="0.15">
      <c r="A3612" s="206" t="s">
        <v>8751</v>
      </c>
      <c r="B3612" s="206" t="s">
        <v>8752</v>
      </c>
      <c r="C3612" s="206" t="s">
        <v>8753</v>
      </c>
      <c r="D3612" s="206" t="s">
        <v>637</v>
      </c>
      <c r="E3612" s="205" t="str">
        <f t="shared" si="56"/>
        <v>パティオシートＭＦ３００</v>
      </c>
    </row>
    <row r="3613" spans="1:5" ht="12.75" customHeight="1" x14ac:dyDescent="0.15">
      <c r="A3613" s="203" t="s">
        <v>8754</v>
      </c>
      <c r="B3613" s="203" t="s">
        <v>8755</v>
      </c>
      <c r="C3613" s="203" t="s">
        <v>2392</v>
      </c>
      <c r="D3613" s="203" t="s">
        <v>640</v>
      </c>
      <c r="E3613" s="205" t="str">
        <f t="shared" si="56"/>
        <v>パティオシートＮＳ　</v>
      </c>
    </row>
    <row r="3614" spans="1:5" ht="12.75" customHeight="1" x14ac:dyDescent="0.15">
      <c r="A3614" s="203" t="s">
        <v>8756</v>
      </c>
      <c r="B3614" s="203" t="s">
        <v>8757</v>
      </c>
      <c r="C3614" s="203" t="s">
        <v>8758</v>
      </c>
      <c r="D3614" s="203" t="s">
        <v>637</v>
      </c>
      <c r="E3614" s="205" t="str">
        <f t="shared" si="56"/>
        <v>パティオシール　</v>
      </c>
    </row>
    <row r="3615" spans="1:5" ht="12.75" customHeight="1" x14ac:dyDescent="0.15">
      <c r="A3615" s="206" t="s">
        <v>8759</v>
      </c>
      <c r="B3615" s="206" t="s">
        <v>8760</v>
      </c>
      <c r="C3615" s="206" t="s">
        <v>8761</v>
      </c>
      <c r="D3615" s="206" t="s">
        <v>637</v>
      </c>
      <c r="E3615" s="205" t="str">
        <f t="shared" si="56"/>
        <v>パティオチップ　</v>
      </c>
    </row>
    <row r="3616" spans="1:5" ht="12.75" customHeight="1" x14ac:dyDescent="0.15">
      <c r="A3616" s="203" t="s">
        <v>8762</v>
      </c>
      <c r="B3616" s="203" t="s">
        <v>8763</v>
      </c>
      <c r="C3616" s="203" t="s">
        <v>7292</v>
      </c>
      <c r="D3616" s="203" t="s">
        <v>640</v>
      </c>
      <c r="E3616" s="205" t="str">
        <f t="shared" si="56"/>
        <v>パティオテープＷ　</v>
      </c>
    </row>
    <row r="3617" spans="1:5" ht="12.75" customHeight="1" x14ac:dyDescent="0.15">
      <c r="A3617" s="206" t="s">
        <v>8764</v>
      </c>
      <c r="B3617" s="206" t="s">
        <v>8765</v>
      </c>
      <c r="C3617" s="206" t="s">
        <v>8766</v>
      </c>
      <c r="D3617" s="206" t="s">
        <v>640</v>
      </c>
      <c r="E3617" s="205" t="str">
        <f t="shared" si="56"/>
        <v>パティオテープＷ４７　</v>
      </c>
    </row>
    <row r="3618" spans="1:5" ht="12.75" customHeight="1" x14ac:dyDescent="0.15">
      <c r="A3618" s="206" t="s">
        <v>8767</v>
      </c>
      <c r="B3618" s="206" t="s">
        <v>8768</v>
      </c>
      <c r="C3618" s="206" t="s">
        <v>6448</v>
      </c>
      <c r="D3618" s="206" t="s">
        <v>633</v>
      </c>
      <c r="E3618" s="205" t="str">
        <f t="shared" si="56"/>
        <v>パティオプライマー　</v>
      </c>
    </row>
    <row r="3619" spans="1:5" ht="12.75" customHeight="1" x14ac:dyDescent="0.15">
      <c r="A3619" s="203" t="s">
        <v>8769</v>
      </c>
      <c r="B3619" s="203" t="s">
        <v>8770</v>
      </c>
      <c r="C3619" s="203" t="s">
        <v>6448</v>
      </c>
      <c r="D3619" s="203" t="s">
        <v>633</v>
      </c>
      <c r="E3619" s="205" t="str">
        <f t="shared" si="56"/>
        <v>パティオプライマーＭ</v>
      </c>
    </row>
    <row r="3620" spans="1:5" ht="12.75" customHeight="1" x14ac:dyDescent="0.15">
      <c r="A3620" s="203" t="s">
        <v>8771</v>
      </c>
      <c r="B3620" s="203" t="s">
        <v>8772</v>
      </c>
      <c r="C3620" s="203" t="s">
        <v>0</v>
      </c>
      <c r="D3620" s="203" t="s">
        <v>680</v>
      </c>
      <c r="E3620" s="205" t="str">
        <f t="shared" si="56"/>
        <v>パティオポリマー　</v>
      </c>
    </row>
    <row r="3621" spans="1:5" ht="12.75" customHeight="1" x14ac:dyDescent="0.15">
      <c r="A3621" s="203" t="s">
        <v>8773</v>
      </c>
      <c r="B3621" s="203" t="s">
        <v>8774</v>
      </c>
      <c r="C3621" s="203" t="s">
        <v>0</v>
      </c>
      <c r="D3621" s="203" t="s">
        <v>680</v>
      </c>
      <c r="E3621" s="205" t="str">
        <f t="shared" si="56"/>
        <v>パティオポリマー３２　</v>
      </c>
    </row>
    <row r="3622" spans="1:5" ht="12.75" customHeight="1" x14ac:dyDescent="0.15">
      <c r="A3622" s="203" t="s">
        <v>8775</v>
      </c>
      <c r="B3622" s="203" t="s">
        <v>8776</v>
      </c>
      <c r="C3622" s="203" t="s">
        <v>0</v>
      </c>
      <c r="D3622" s="203" t="s">
        <v>633</v>
      </c>
      <c r="E3622" s="205" t="str">
        <f t="shared" si="56"/>
        <v>パティオポリマー硬化剤</v>
      </c>
    </row>
    <row r="3623" spans="1:5" ht="12.75" customHeight="1" x14ac:dyDescent="0.15">
      <c r="A3623" s="203" t="s">
        <v>8777</v>
      </c>
      <c r="B3623" s="203" t="s">
        <v>8778</v>
      </c>
      <c r="C3623" s="203" t="s">
        <v>0</v>
      </c>
      <c r="D3623" s="203" t="s">
        <v>633</v>
      </c>
      <c r="E3623" s="205" t="str">
        <f t="shared" si="56"/>
        <v>パティオポリマー主剤</v>
      </c>
    </row>
    <row r="3624" spans="1:5" ht="12.75" customHeight="1" x14ac:dyDescent="0.15">
      <c r="A3624" s="206" t="s">
        <v>8779</v>
      </c>
      <c r="B3624" s="206" t="s">
        <v>8780</v>
      </c>
      <c r="C3624" s="206" t="s">
        <v>8781</v>
      </c>
      <c r="D3624" s="206" t="s">
        <v>637</v>
      </c>
      <c r="E3624" s="205" t="str">
        <f t="shared" si="56"/>
        <v>パティオメッシュ　</v>
      </c>
    </row>
    <row r="3625" spans="1:5" ht="12.75" customHeight="1" x14ac:dyDescent="0.15">
      <c r="A3625" s="203" t="s">
        <v>8782</v>
      </c>
      <c r="B3625" s="203" t="s">
        <v>8783</v>
      </c>
      <c r="C3625" s="203" t="s">
        <v>8784</v>
      </c>
      <c r="D3625" s="203" t="s">
        <v>633</v>
      </c>
      <c r="E3625" s="205" t="str">
        <f t="shared" si="56"/>
        <v>パティオ硬化促進剤</v>
      </c>
    </row>
    <row r="3626" spans="1:5" ht="12.75" customHeight="1" x14ac:dyDescent="0.15">
      <c r="A3626" s="206" t="s">
        <v>8785</v>
      </c>
      <c r="B3626" s="206" t="s">
        <v>8786</v>
      </c>
      <c r="C3626" s="206" t="s">
        <v>7157</v>
      </c>
      <c r="D3626" s="206" t="s">
        <v>633</v>
      </c>
      <c r="E3626" s="205" t="str">
        <f t="shared" si="56"/>
        <v>パティオ硬化促進剤Ｎ</v>
      </c>
    </row>
    <row r="3627" spans="1:5" ht="12.75" customHeight="1" x14ac:dyDescent="0.15">
      <c r="A3627" s="203" t="s">
        <v>8787</v>
      </c>
      <c r="B3627" s="203" t="s">
        <v>8788</v>
      </c>
      <c r="C3627" s="203" t="s">
        <v>0</v>
      </c>
      <c r="D3627" s="203" t="s">
        <v>640</v>
      </c>
      <c r="E3627" s="205" t="str">
        <f t="shared" si="56"/>
        <v>パナホームムケルーフィング１１．３</v>
      </c>
    </row>
    <row r="3628" spans="1:5" ht="12.75" customHeight="1" x14ac:dyDescent="0.15">
      <c r="A3628" s="203" t="s">
        <v>8789</v>
      </c>
      <c r="B3628" s="203" t="s">
        <v>8790</v>
      </c>
      <c r="C3628" s="203" t="s">
        <v>0</v>
      </c>
      <c r="D3628" s="203" t="s">
        <v>640</v>
      </c>
      <c r="E3628" s="205" t="str">
        <f t="shared" si="56"/>
        <v>パナホーム専用ルーフィング</v>
      </c>
    </row>
    <row r="3629" spans="1:5" ht="12.75" customHeight="1" x14ac:dyDescent="0.15">
      <c r="A3629" s="203" t="s">
        <v>8791</v>
      </c>
      <c r="B3629" s="203" t="s">
        <v>8792</v>
      </c>
      <c r="C3629" s="203" t="s">
        <v>0</v>
      </c>
      <c r="D3629" s="203" t="s">
        <v>640</v>
      </c>
      <c r="E3629" s="205" t="str">
        <f t="shared" si="56"/>
        <v>パナホーム専用ルーフィング１１．３</v>
      </c>
    </row>
    <row r="3630" spans="1:5" ht="12.75" customHeight="1" x14ac:dyDescent="0.15">
      <c r="A3630" s="203" t="s">
        <v>8793</v>
      </c>
      <c r="B3630" s="203" t="s">
        <v>8794</v>
      </c>
      <c r="C3630" s="203" t="s">
        <v>0</v>
      </c>
      <c r="D3630" s="203" t="s">
        <v>640</v>
      </c>
      <c r="E3630" s="205" t="str">
        <f t="shared" si="56"/>
        <v>バラ　　ＢＡ壁上１１５（ＷＤＡ－７４９）</v>
      </c>
    </row>
    <row r="3631" spans="1:5" ht="12.75" customHeight="1" x14ac:dyDescent="0.15">
      <c r="A3631" s="203" t="s">
        <v>8795</v>
      </c>
      <c r="B3631" s="203" t="s">
        <v>8796</v>
      </c>
      <c r="C3631" s="203" t="s">
        <v>0</v>
      </c>
      <c r="D3631" s="203" t="s">
        <v>640</v>
      </c>
      <c r="E3631" s="205" t="str">
        <f t="shared" si="56"/>
        <v>バラ　ＢＡ壁上１６０（ＷＤＡ－７４８）</v>
      </c>
    </row>
    <row r="3632" spans="1:5" ht="12.75" customHeight="1" x14ac:dyDescent="0.15">
      <c r="A3632" s="203" t="s">
        <v>8797</v>
      </c>
      <c r="B3632" s="203" t="s">
        <v>8798</v>
      </c>
      <c r="C3632" s="203" t="s">
        <v>0</v>
      </c>
      <c r="D3632" s="203" t="s">
        <v>640</v>
      </c>
      <c r="E3632" s="205" t="str">
        <f t="shared" si="56"/>
        <v>バラ　ＷＲＡ－５３０（Ｋ－１１５）</v>
      </c>
    </row>
    <row r="3633" spans="1:5" ht="12.75" customHeight="1" x14ac:dyDescent="0.15">
      <c r="A3633" s="203" t="s">
        <v>8799</v>
      </c>
      <c r="B3633" s="203" t="s">
        <v>8800</v>
      </c>
      <c r="C3633" s="203" t="s">
        <v>0</v>
      </c>
      <c r="D3633" s="203" t="s">
        <v>640</v>
      </c>
      <c r="E3633" s="205" t="str">
        <f t="shared" si="56"/>
        <v>バラ　ＷＲＡ－５３１（Ｋ－１６０）</v>
      </c>
    </row>
    <row r="3634" spans="1:5" ht="12.75" customHeight="1" x14ac:dyDescent="0.15">
      <c r="A3634" s="203" t="s">
        <v>8801</v>
      </c>
      <c r="B3634" s="203" t="s">
        <v>8802</v>
      </c>
      <c r="C3634" s="203" t="s">
        <v>0</v>
      </c>
      <c r="D3634" s="203" t="s">
        <v>640</v>
      </c>
      <c r="E3634" s="205" t="str">
        <f t="shared" si="56"/>
        <v>バラ　ＷＲＡ－５３２（Ｋ－１１５）</v>
      </c>
    </row>
    <row r="3635" spans="1:5" ht="12.75" customHeight="1" x14ac:dyDescent="0.15">
      <c r="A3635" s="203" t="s">
        <v>8803</v>
      </c>
      <c r="B3635" s="203" t="s">
        <v>8804</v>
      </c>
      <c r="C3635" s="203" t="s">
        <v>0</v>
      </c>
      <c r="D3635" s="203" t="s">
        <v>640</v>
      </c>
      <c r="E3635" s="205" t="str">
        <f t="shared" si="56"/>
        <v>バラ　ＺＴＩ－００５（Ｋ－１３０）</v>
      </c>
    </row>
    <row r="3636" spans="1:5" ht="12.75" customHeight="1" x14ac:dyDescent="0.15">
      <c r="A3636" s="203" t="s">
        <v>8805</v>
      </c>
      <c r="B3636" s="203" t="s">
        <v>8806</v>
      </c>
      <c r="C3636" s="203" t="s">
        <v>0</v>
      </c>
      <c r="D3636" s="203" t="s">
        <v>640</v>
      </c>
      <c r="E3636" s="205" t="str">
        <f t="shared" si="56"/>
        <v>バラ　ＺＴＩ－００９（Ｋ－１３０）</v>
      </c>
    </row>
    <row r="3637" spans="1:5" ht="12.75" customHeight="1" x14ac:dyDescent="0.15">
      <c r="A3637" s="203" t="s">
        <v>8807</v>
      </c>
      <c r="B3637" s="203" t="s">
        <v>8808</v>
      </c>
      <c r="C3637" s="203" t="s">
        <v>0</v>
      </c>
      <c r="D3637" s="203" t="s">
        <v>640</v>
      </c>
      <c r="E3637" s="205" t="str">
        <f t="shared" si="56"/>
        <v>バラ－ＷＥＡ－６４７Ｓ－１００</v>
      </c>
    </row>
    <row r="3638" spans="1:5" ht="12.75" customHeight="1" x14ac:dyDescent="0.15">
      <c r="A3638" s="203" t="s">
        <v>8809</v>
      </c>
      <c r="B3638" s="203" t="s">
        <v>8810</v>
      </c>
      <c r="C3638" s="203" t="s">
        <v>0</v>
      </c>
      <c r="D3638" s="203" t="s">
        <v>640</v>
      </c>
      <c r="E3638" s="205" t="str">
        <f t="shared" si="56"/>
        <v>バラ－ＸＥＡ－０１８Ｓ－２５０バラ</v>
      </c>
    </row>
    <row r="3639" spans="1:5" ht="12.75" customHeight="1" x14ac:dyDescent="0.15">
      <c r="A3639" s="203" t="s">
        <v>8811</v>
      </c>
      <c r="B3639" s="203" t="s">
        <v>8812</v>
      </c>
      <c r="C3639" s="203" t="s">
        <v>0</v>
      </c>
      <c r="D3639" s="203" t="s">
        <v>640</v>
      </c>
      <c r="E3639" s="205" t="str">
        <f t="shared" si="56"/>
        <v>バラ－ＸＥＡ－０１９Ｓ－１００</v>
      </c>
    </row>
    <row r="3640" spans="1:5" ht="12.75" customHeight="1" x14ac:dyDescent="0.15">
      <c r="A3640" s="203" t="s">
        <v>8813</v>
      </c>
      <c r="B3640" s="203" t="s">
        <v>8814</v>
      </c>
      <c r="C3640" s="203" t="s">
        <v>6085</v>
      </c>
      <c r="D3640" s="203" t="s">
        <v>633</v>
      </c>
      <c r="E3640" s="205" t="str">
        <f t="shared" si="56"/>
        <v>パラペット用増粘剤　</v>
      </c>
    </row>
    <row r="3641" spans="1:5" ht="12.75" customHeight="1" x14ac:dyDescent="0.15">
      <c r="A3641" s="206" t="s">
        <v>8815</v>
      </c>
      <c r="B3641" s="206" t="s">
        <v>8816</v>
      </c>
      <c r="C3641" s="206" t="s">
        <v>8817</v>
      </c>
      <c r="D3641" s="206" t="s">
        <v>687</v>
      </c>
      <c r="E3641" s="205" t="str">
        <f t="shared" si="56"/>
        <v>バリキャップ　ライトグレー</v>
      </c>
    </row>
    <row r="3642" spans="1:5" ht="12.75" customHeight="1" x14ac:dyDescent="0.15">
      <c r="A3642" s="206" t="s">
        <v>8818</v>
      </c>
      <c r="B3642" s="206" t="s">
        <v>8819</v>
      </c>
      <c r="C3642" s="206" t="s">
        <v>8817</v>
      </c>
      <c r="D3642" s="206" t="s">
        <v>687</v>
      </c>
      <c r="E3642" s="205" t="str">
        <f t="shared" si="56"/>
        <v>バリキャップ　自然色</v>
      </c>
    </row>
    <row r="3643" spans="1:5" ht="12.75" customHeight="1" x14ac:dyDescent="0.15">
      <c r="A3643" s="206" t="s">
        <v>8820</v>
      </c>
      <c r="B3643" s="206" t="s">
        <v>8821</v>
      </c>
      <c r="C3643" s="206" t="s">
        <v>8817</v>
      </c>
      <c r="D3643" s="206" t="s">
        <v>687</v>
      </c>
      <c r="E3643" s="205" t="str">
        <f t="shared" si="56"/>
        <v>バリキャップ　新緑</v>
      </c>
    </row>
    <row r="3644" spans="1:5" ht="12.75" customHeight="1" x14ac:dyDescent="0.15">
      <c r="A3644" s="206" t="s">
        <v>8822</v>
      </c>
      <c r="B3644" s="206" t="s">
        <v>8823</v>
      </c>
      <c r="C3644" s="206" t="s">
        <v>8817</v>
      </c>
      <c r="D3644" s="206" t="s">
        <v>687</v>
      </c>
      <c r="E3644" s="205" t="str">
        <f t="shared" si="56"/>
        <v>バリキャップ　赤茶</v>
      </c>
    </row>
    <row r="3645" spans="1:5" ht="12.75" customHeight="1" x14ac:dyDescent="0.15">
      <c r="A3645" s="206" t="s">
        <v>8824</v>
      </c>
      <c r="B3645" s="206" t="s">
        <v>8825</v>
      </c>
      <c r="C3645" s="206" t="s">
        <v>8817</v>
      </c>
      <c r="D3645" s="206" t="s">
        <v>687</v>
      </c>
      <c r="E3645" s="205" t="str">
        <f t="shared" si="56"/>
        <v>バリキャップＰ　ライトグレー</v>
      </c>
    </row>
    <row r="3646" spans="1:5" ht="12.75" customHeight="1" x14ac:dyDescent="0.15">
      <c r="A3646" s="206" t="s">
        <v>8826</v>
      </c>
      <c r="B3646" s="206" t="s">
        <v>8827</v>
      </c>
      <c r="C3646" s="206" t="s">
        <v>8817</v>
      </c>
      <c r="D3646" s="206" t="s">
        <v>687</v>
      </c>
      <c r="E3646" s="205" t="str">
        <f t="shared" si="56"/>
        <v>バリキャップＰ　自然色</v>
      </c>
    </row>
    <row r="3647" spans="1:5" ht="12.75" customHeight="1" x14ac:dyDescent="0.15">
      <c r="A3647" s="206" t="s">
        <v>8828</v>
      </c>
      <c r="B3647" s="206" t="s">
        <v>8829</v>
      </c>
      <c r="C3647" s="206" t="s">
        <v>8817</v>
      </c>
      <c r="D3647" s="206" t="s">
        <v>687</v>
      </c>
      <c r="E3647" s="205" t="str">
        <f t="shared" si="56"/>
        <v>バリキャップＰ　新緑</v>
      </c>
    </row>
    <row r="3648" spans="1:5" ht="12.75" customHeight="1" x14ac:dyDescent="0.15">
      <c r="A3648" s="206" t="s">
        <v>8830</v>
      </c>
      <c r="B3648" s="206" t="s">
        <v>8831</v>
      </c>
      <c r="C3648" s="206" t="s">
        <v>8817</v>
      </c>
      <c r="D3648" s="206" t="s">
        <v>687</v>
      </c>
      <c r="E3648" s="205" t="str">
        <f t="shared" si="56"/>
        <v>バリキャップＰ　赤茶</v>
      </c>
    </row>
    <row r="3649" spans="1:5" ht="12.75" customHeight="1" x14ac:dyDescent="0.15">
      <c r="A3649" s="206" t="s">
        <v>8832</v>
      </c>
      <c r="B3649" s="206" t="s">
        <v>8833</v>
      </c>
      <c r="C3649" s="206" t="s">
        <v>8817</v>
      </c>
      <c r="D3649" s="206" t="s">
        <v>687</v>
      </c>
      <c r="E3649" s="205" t="str">
        <f t="shared" si="56"/>
        <v>バリスター</v>
      </c>
    </row>
    <row r="3650" spans="1:5" ht="12.75" customHeight="1" x14ac:dyDescent="0.15">
      <c r="A3650" s="203" t="s">
        <v>8834</v>
      </c>
      <c r="B3650" s="203" t="s">
        <v>8835</v>
      </c>
      <c r="C3650" s="203" t="s">
        <v>8836</v>
      </c>
      <c r="D3650" s="203" t="s">
        <v>687</v>
      </c>
      <c r="E3650" s="205" t="str">
        <f t="shared" si="56"/>
        <v>バリスターＷＰ</v>
      </c>
    </row>
    <row r="3651" spans="1:5" ht="12.75" customHeight="1" x14ac:dyDescent="0.15">
      <c r="A3651" s="203" t="s">
        <v>8837</v>
      </c>
      <c r="B3651" s="203" t="s">
        <v>8838</v>
      </c>
      <c r="C3651" s="204" t="s">
        <v>8839</v>
      </c>
      <c r="D3651" s="204" t="s">
        <v>8840</v>
      </c>
      <c r="E3651" s="205" t="str">
        <f t="shared" ref="E3651:E3714" si="57">DBCS(B3651)</f>
        <v>バリテープＣ　</v>
      </c>
    </row>
    <row r="3652" spans="1:5" ht="12.75" customHeight="1" x14ac:dyDescent="0.15">
      <c r="A3652" s="203" t="s">
        <v>8841</v>
      </c>
      <c r="B3652" s="203" t="s">
        <v>8842</v>
      </c>
      <c r="C3652" s="204" t="s">
        <v>8843</v>
      </c>
      <c r="D3652" s="204" t="s">
        <v>8840</v>
      </c>
      <c r="E3652" s="205" t="str">
        <f t="shared" si="57"/>
        <v>バリテープＨ　</v>
      </c>
    </row>
    <row r="3653" spans="1:5" ht="12.75" customHeight="1" x14ac:dyDescent="0.15">
      <c r="A3653" s="203" t="s">
        <v>8844</v>
      </c>
      <c r="B3653" s="203" t="s">
        <v>8845</v>
      </c>
      <c r="C3653" s="204" t="s">
        <v>8846</v>
      </c>
      <c r="D3653" s="203" t="s">
        <v>640</v>
      </c>
      <c r="E3653" s="205" t="str">
        <f t="shared" si="57"/>
        <v>バリテープＰＭ</v>
      </c>
    </row>
    <row r="3654" spans="1:5" ht="12.75" customHeight="1" x14ac:dyDescent="0.15">
      <c r="A3654" s="206" t="s">
        <v>8847</v>
      </c>
      <c r="B3654" s="206" t="s">
        <v>8848</v>
      </c>
      <c r="C3654" s="206" t="s">
        <v>8849</v>
      </c>
      <c r="D3654" s="206" t="s">
        <v>687</v>
      </c>
      <c r="E3654" s="205" t="str">
        <f t="shared" si="57"/>
        <v>バリボードＰＳ</v>
      </c>
    </row>
    <row r="3655" spans="1:5" ht="12.75" customHeight="1" x14ac:dyDescent="0.15">
      <c r="A3655" s="206" t="s">
        <v>8850</v>
      </c>
      <c r="B3655" s="206" t="s">
        <v>8851</v>
      </c>
      <c r="C3655" s="206" t="s">
        <v>8849</v>
      </c>
      <c r="D3655" s="206" t="s">
        <v>687</v>
      </c>
      <c r="E3655" s="205" t="str">
        <f t="shared" si="57"/>
        <v>バリボードＳ</v>
      </c>
    </row>
    <row r="3656" spans="1:5" ht="12.75" customHeight="1" x14ac:dyDescent="0.15">
      <c r="A3656" s="203" t="s">
        <v>8852</v>
      </c>
      <c r="B3656" s="203" t="s">
        <v>8853</v>
      </c>
      <c r="C3656" s="203" t="s">
        <v>7152</v>
      </c>
      <c r="D3656" s="203" t="s">
        <v>640</v>
      </c>
      <c r="E3656" s="205" t="str">
        <f t="shared" si="57"/>
        <v>バリヤーシートＫ</v>
      </c>
    </row>
    <row r="3657" spans="1:5" ht="12.75" customHeight="1" x14ac:dyDescent="0.15">
      <c r="A3657" s="206" t="s">
        <v>8854</v>
      </c>
      <c r="B3657" s="206" t="s">
        <v>8855</v>
      </c>
      <c r="C3657" s="206" t="s">
        <v>7152</v>
      </c>
      <c r="D3657" s="206" t="s">
        <v>640</v>
      </c>
      <c r="E3657" s="205" t="str">
        <f t="shared" si="57"/>
        <v>バリヤシート２００</v>
      </c>
    </row>
    <row r="3658" spans="1:5" ht="12.75" customHeight="1" x14ac:dyDescent="0.15">
      <c r="A3658" s="203" t="s">
        <v>8856</v>
      </c>
      <c r="B3658" s="203" t="s">
        <v>8857</v>
      </c>
      <c r="C3658" s="203" t="s">
        <v>0</v>
      </c>
      <c r="D3658" s="203" t="s">
        <v>640</v>
      </c>
      <c r="E3658" s="205" t="str">
        <f t="shared" si="57"/>
        <v>パワールーフ</v>
      </c>
    </row>
    <row r="3659" spans="1:5" ht="12.75" customHeight="1" x14ac:dyDescent="0.15">
      <c r="A3659" s="206" t="s">
        <v>8858</v>
      </c>
      <c r="B3659" s="206" t="s">
        <v>8859</v>
      </c>
      <c r="C3659" s="206" t="s">
        <v>5378</v>
      </c>
      <c r="D3659" s="206" t="s">
        <v>637</v>
      </c>
      <c r="E3659" s="205" t="str">
        <f t="shared" si="57"/>
        <v>ハンマーフィックス５×３０</v>
      </c>
    </row>
    <row r="3660" spans="1:5" ht="12.75" customHeight="1" x14ac:dyDescent="0.15">
      <c r="A3660" s="206" t="s">
        <v>8860</v>
      </c>
      <c r="B3660" s="206" t="s">
        <v>8861</v>
      </c>
      <c r="C3660" s="206" t="s">
        <v>8862</v>
      </c>
      <c r="D3660" s="206" t="s">
        <v>637</v>
      </c>
      <c r="E3660" s="205" t="str">
        <f t="shared" si="57"/>
        <v>ハンマーフィックス６×４０</v>
      </c>
    </row>
    <row r="3661" spans="1:5" ht="12.75" customHeight="1" x14ac:dyDescent="0.15">
      <c r="A3661" s="263" t="s">
        <v>8863</v>
      </c>
      <c r="B3661" s="203" t="s">
        <v>8864</v>
      </c>
      <c r="C3661" s="203" t="s">
        <v>8865</v>
      </c>
      <c r="D3661" s="203" t="s">
        <v>640</v>
      </c>
      <c r="E3661" s="205" t="str">
        <f t="shared" si="57"/>
        <v>ビュージスタ　ＶＡＱ－</v>
      </c>
    </row>
    <row r="3662" spans="1:5" ht="12.75" customHeight="1" x14ac:dyDescent="0.15">
      <c r="A3662" s="203" t="s">
        <v>8866</v>
      </c>
      <c r="B3662" s="203" t="s">
        <v>8867</v>
      </c>
      <c r="C3662" s="203" t="s">
        <v>8868</v>
      </c>
      <c r="D3662" s="203" t="s">
        <v>3646</v>
      </c>
      <c r="E3662" s="205" t="str">
        <f t="shared" si="57"/>
        <v>ビュージスタ　ＶＡＱ－</v>
      </c>
    </row>
    <row r="3663" spans="1:5" ht="12.75" customHeight="1" x14ac:dyDescent="0.15">
      <c r="A3663" s="263" t="s">
        <v>8869</v>
      </c>
      <c r="B3663" s="203" t="s">
        <v>8870</v>
      </c>
      <c r="C3663" s="203" t="s">
        <v>8871</v>
      </c>
      <c r="D3663" s="203" t="s">
        <v>640</v>
      </c>
      <c r="E3663" s="205" t="str">
        <f t="shared" si="57"/>
        <v>ビュージスタ　ＶＧＢ－</v>
      </c>
    </row>
    <row r="3664" spans="1:5" ht="12.75" customHeight="1" x14ac:dyDescent="0.15">
      <c r="A3664" s="203" t="s">
        <v>8872</v>
      </c>
      <c r="B3664" s="203" t="s">
        <v>8870</v>
      </c>
      <c r="C3664" s="203" t="s">
        <v>8873</v>
      </c>
      <c r="D3664" s="203" t="s">
        <v>3646</v>
      </c>
      <c r="E3664" s="205" t="str">
        <f t="shared" si="57"/>
        <v>ビュージスタ　ＶＧＢ－</v>
      </c>
    </row>
    <row r="3665" spans="1:5" ht="12.75" customHeight="1" x14ac:dyDescent="0.15">
      <c r="A3665" s="263" t="s">
        <v>8874</v>
      </c>
      <c r="B3665" s="203" t="s">
        <v>8870</v>
      </c>
      <c r="C3665" s="203" t="s">
        <v>8865</v>
      </c>
      <c r="D3665" s="203" t="s">
        <v>640</v>
      </c>
      <c r="E3665" s="205" t="str">
        <f t="shared" si="57"/>
        <v>ビュージスタ　ＶＧＢ－</v>
      </c>
    </row>
    <row r="3666" spans="1:5" ht="12.75" customHeight="1" x14ac:dyDescent="0.15">
      <c r="A3666" s="203" t="s">
        <v>8875</v>
      </c>
      <c r="B3666" s="203" t="s">
        <v>8870</v>
      </c>
      <c r="C3666" s="203" t="s">
        <v>8868</v>
      </c>
      <c r="D3666" s="203" t="s">
        <v>3646</v>
      </c>
      <c r="E3666" s="205" t="str">
        <f t="shared" si="57"/>
        <v>ビュージスタ　ＶＧＢ－</v>
      </c>
    </row>
    <row r="3667" spans="1:5" ht="12.75" customHeight="1" x14ac:dyDescent="0.15">
      <c r="A3667" s="203" t="s">
        <v>8876</v>
      </c>
      <c r="B3667" s="203" t="s">
        <v>8877</v>
      </c>
      <c r="C3667" s="203" t="s">
        <v>8878</v>
      </c>
      <c r="D3667" s="203" t="s">
        <v>640</v>
      </c>
      <c r="E3667" s="205" t="str">
        <f t="shared" si="57"/>
        <v>ビュージスタ　ＶＧＧ－</v>
      </c>
    </row>
    <row r="3668" spans="1:5" ht="12.75" customHeight="1" x14ac:dyDescent="0.15">
      <c r="A3668" s="203" t="s">
        <v>8879</v>
      </c>
      <c r="B3668" s="203" t="s">
        <v>8877</v>
      </c>
      <c r="C3668" s="203" t="s">
        <v>8880</v>
      </c>
      <c r="D3668" s="203" t="s">
        <v>3646</v>
      </c>
      <c r="E3668" s="205" t="str">
        <f t="shared" si="57"/>
        <v>ビュージスタ　ＶＧＧ－</v>
      </c>
    </row>
    <row r="3669" spans="1:5" ht="12.75" customHeight="1" x14ac:dyDescent="0.15">
      <c r="A3669" s="263" t="s">
        <v>8881</v>
      </c>
      <c r="B3669" s="203" t="s">
        <v>8877</v>
      </c>
      <c r="C3669" s="203" t="s">
        <v>8871</v>
      </c>
      <c r="D3669" s="203" t="s">
        <v>640</v>
      </c>
      <c r="E3669" s="205" t="str">
        <f t="shared" si="57"/>
        <v>ビュージスタ　ＶＧＧ－</v>
      </c>
    </row>
    <row r="3670" spans="1:5" ht="12.75" customHeight="1" x14ac:dyDescent="0.15">
      <c r="A3670" s="203" t="s">
        <v>8882</v>
      </c>
      <c r="B3670" s="203" t="s">
        <v>8877</v>
      </c>
      <c r="C3670" s="203" t="s">
        <v>8873</v>
      </c>
      <c r="D3670" s="203" t="s">
        <v>3646</v>
      </c>
      <c r="E3670" s="205" t="str">
        <f t="shared" si="57"/>
        <v>ビュージスタ　ＶＧＧ－</v>
      </c>
    </row>
    <row r="3671" spans="1:5" ht="12.75" customHeight="1" x14ac:dyDescent="0.15">
      <c r="A3671" s="263" t="s">
        <v>8883</v>
      </c>
      <c r="B3671" s="203" t="s">
        <v>8877</v>
      </c>
      <c r="C3671" s="203" t="s">
        <v>8884</v>
      </c>
      <c r="D3671" s="203" t="s">
        <v>640</v>
      </c>
      <c r="E3671" s="205" t="str">
        <f t="shared" si="57"/>
        <v>ビュージスタ　ＶＧＧ－</v>
      </c>
    </row>
    <row r="3672" spans="1:5" ht="12.75" customHeight="1" x14ac:dyDescent="0.15">
      <c r="A3672" s="203" t="s">
        <v>8885</v>
      </c>
      <c r="B3672" s="203" t="s">
        <v>8877</v>
      </c>
      <c r="C3672" s="203" t="s">
        <v>8886</v>
      </c>
      <c r="D3672" s="203" t="s">
        <v>3646</v>
      </c>
      <c r="E3672" s="205" t="str">
        <f t="shared" si="57"/>
        <v>ビュージスタ　ＶＧＧ－</v>
      </c>
    </row>
    <row r="3673" spans="1:5" ht="12.75" customHeight="1" x14ac:dyDescent="0.15">
      <c r="A3673" s="263" t="s">
        <v>8887</v>
      </c>
      <c r="B3673" s="203" t="s">
        <v>8877</v>
      </c>
      <c r="C3673" s="203" t="s">
        <v>8865</v>
      </c>
      <c r="D3673" s="203" t="s">
        <v>640</v>
      </c>
      <c r="E3673" s="205" t="str">
        <f t="shared" si="57"/>
        <v>ビュージスタ　ＶＧＧ－</v>
      </c>
    </row>
    <row r="3674" spans="1:5" ht="12.75" customHeight="1" x14ac:dyDescent="0.15">
      <c r="A3674" s="203" t="s">
        <v>8888</v>
      </c>
      <c r="B3674" s="203" t="s">
        <v>8877</v>
      </c>
      <c r="C3674" s="203" t="s">
        <v>8868</v>
      </c>
      <c r="D3674" s="203" t="s">
        <v>3646</v>
      </c>
      <c r="E3674" s="205" t="str">
        <f t="shared" si="57"/>
        <v>ビュージスタ　ＶＧＧ－</v>
      </c>
    </row>
    <row r="3675" spans="1:5" ht="12.75" customHeight="1" x14ac:dyDescent="0.15">
      <c r="A3675" s="263" t="s">
        <v>8889</v>
      </c>
      <c r="B3675" s="203" t="s">
        <v>8890</v>
      </c>
      <c r="C3675" s="203" t="s">
        <v>8884</v>
      </c>
      <c r="D3675" s="203" t="s">
        <v>640</v>
      </c>
      <c r="E3675" s="205" t="str">
        <f t="shared" si="57"/>
        <v>ビュージスタ　ＶＭＬ－</v>
      </c>
    </row>
    <row r="3676" spans="1:5" ht="12.75" customHeight="1" x14ac:dyDescent="0.15">
      <c r="A3676" s="203" t="s">
        <v>8891</v>
      </c>
      <c r="B3676" s="203" t="s">
        <v>8890</v>
      </c>
      <c r="C3676" s="203" t="s">
        <v>8886</v>
      </c>
      <c r="D3676" s="203" t="s">
        <v>3646</v>
      </c>
      <c r="E3676" s="205" t="str">
        <f t="shared" si="57"/>
        <v>ビュージスタ　ＶＭＬ－</v>
      </c>
    </row>
    <row r="3677" spans="1:5" ht="12.75" customHeight="1" x14ac:dyDescent="0.15">
      <c r="A3677" s="263" t="s">
        <v>8892</v>
      </c>
      <c r="B3677" s="203" t="s">
        <v>8890</v>
      </c>
      <c r="C3677" s="203" t="s">
        <v>8871</v>
      </c>
      <c r="D3677" s="203" t="s">
        <v>640</v>
      </c>
      <c r="E3677" s="205" t="str">
        <f t="shared" si="57"/>
        <v>ビュージスタ　ＶＭＬ－</v>
      </c>
    </row>
    <row r="3678" spans="1:5" ht="12.75" customHeight="1" x14ac:dyDescent="0.15">
      <c r="A3678" s="203" t="s">
        <v>8893</v>
      </c>
      <c r="B3678" s="203" t="s">
        <v>8890</v>
      </c>
      <c r="C3678" s="203" t="s">
        <v>8873</v>
      </c>
      <c r="D3678" s="203" t="s">
        <v>3646</v>
      </c>
      <c r="E3678" s="205" t="str">
        <f t="shared" si="57"/>
        <v>ビュージスタ　ＶＭＬ－</v>
      </c>
    </row>
    <row r="3679" spans="1:5" ht="12.75" customHeight="1" x14ac:dyDescent="0.15">
      <c r="A3679" s="263" t="s">
        <v>8894</v>
      </c>
      <c r="B3679" s="203" t="s">
        <v>8890</v>
      </c>
      <c r="C3679" s="203" t="s">
        <v>8865</v>
      </c>
      <c r="D3679" s="203" t="s">
        <v>640</v>
      </c>
      <c r="E3679" s="205" t="str">
        <f t="shared" si="57"/>
        <v>ビュージスタ　ＶＭＬ－</v>
      </c>
    </row>
    <row r="3680" spans="1:5" ht="12.75" customHeight="1" x14ac:dyDescent="0.15">
      <c r="A3680" s="203" t="s">
        <v>8895</v>
      </c>
      <c r="B3680" s="203" t="s">
        <v>8890</v>
      </c>
      <c r="C3680" s="203" t="s">
        <v>8868</v>
      </c>
      <c r="D3680" s="203" t="s">
        <v>3646</v>
      </c>
      <c r="E3680" s="205" t="str">
        <f t="shared" si="57"/>
        <v>ビュージスタ　ＶＭＬ－</v>
      </c>
    </row>
    <row r="3681" spans="1:5" ht="12.75" customHeight="1" x14ac:dyDescent="0.15">
      <c r="A3681" s="203" t="s">
        <v>8896</v>
      </c>
      <c r="B3681" s="203" t="s">
        <v>8897</v>
      </c>
      <c r="C3681" s="203" t="s">
        <v>8898</v>
      </c>
      <c r="D3681" s="203" t="s">
        <v>3646</v>
      </c>
      <c r="E3681" s="205" t="str">
        <f t="shared" si="57"/>
        <v>ビュージスタ　ＶＰＡ－</v>
      </c>
    </row>
    <row r="3682" spans="1:5" ht="12.75" customHeight="1" x14ac:dyDescent="0.15">
      <c r="A3682" s="203" t="s">
        <v>8899</v>
      </c>
      <c r="B3682" s="203" t="s">
        <v>8897</v>
      </c>
      <c r="C3682" s="203" t="s">
        <v>8900</v>
      </c>
      <c r="D3682" s="203" t="s">
        <v>3646</v>
      </c>
      <c r="E3682" s="205" t="str">
        <f t="shared" si="57"/>
        <v>ビュージスタ　ＶＰＡ－</v>
      </c>
    </row>
    <row r="3683" spans="1:5" ht="12.75" customHeight="1" x14ac:dyDescent="0.15">
      <c r="A3683" s="263" t="s">
        <v>8901</v>
      </c>
      <c r="B3683" s="203" t="s">
        <v>8902</v>
      </c>
      <c r="C3683" s="203" t="s">
        <v>8871</v>
      </c>
      <c r="D3683" s="203" t="s">
        <v>640</v>
      </c>
      <c r="E3683" s="205" t="str">
        <f t="shared" si="57"/>
        <v>ビュージスタ　ＶＰＣ－</v>
      </c>
    </row>
    <row r="3684" spans="1:5" ht="12.75" customHeight="1" x14ac:dyDescent="0.15">
      <c r="A3684" s="203" t="s">
        <v>8903</v>
      </c>
      <c r="B3684" s="203" t="s">
        <v>8902</v>
      </c>
      <c r="C3684" s="203" t="s">
        <v>8873</v>
      </c>
      <c r="D3684" s="203" t="s">
        <v>3646</v>
      </c>
      <c r="E3684" s="205" t="str">
        <f t="shared" si="57"/>
        <v>ビュージスタ　ＶＰＣ－</v>
      </c>
    </row>
    <row r="3685" spans="1:5" ht="12.75" customHeight="1" x14ac:dyDescent="0.15">
      <c r="A3685" s="263" t="s">
        <v>8904</v>
      </c>
      <c r="B3685" s="203" t="s">
        <v>8902</v>
      </c>
      <c r="C3685" s="203" t="s">
        <v>8884</v>
      </c>
      <c r="D3685" s="203" t="s">
        <v>640</v>
      </c>
      <c r="E3685" s="205" t="str">
        <f t="shared" si="57"/>
        <v>ビュージスタ　ＶＰＣ－</v>
      </c>
    </row>
    <row r="3686" spans="1:5" ht="12.75" customHeight="1" x14ac:dyDescent="0.15">
      <c r="A3686" s="203" t="s">
        <v>8905</v>
      </c>
      <c r="B3686" s="203" t="s">
        <v>8902</v>
      </c>
      <c r="C3686" s="203" t="s">
        <v>8886</v>
      </c>
      <c r="D3686" s="203" t="s">
        <v>3646</v>
      </c>
      <c r="E3686" s="205" t="str">
        <f t="shared" si="57"/>
        <v>ビュージスタ　ＶＰＣ－</v>
      </c>
    </row>
    <row r="3687" spans="1:5" ht="12.75" customHeight="1" x14ac:dyDescent="0.15">
      <c r="A3687" s="263" t="s">
        <v>8906</v>
      </c>
      <c r="B3687" s="203" t="s">
        <v>8902</v>
      </c>
      <c r="C3687" s="203" t="s">
        <v>8865</v>
      </c>
      <c r="D3687" s="203" t="s">
        <v>640</v>
      </c>
      <c r="E3687" s="205" t="str">
        <f t="shared" si="57"/>
        <v>ビュージスタ　ＶＰＣ－</v>
      </c>
    </row>
    <row r="3688" spans="1:5" ht="12.75" customHeight="1" x14ac:dyDescent="0.15">
      <c r="A3688" s="203" t="s">
        <v>8907</v>
      </c>
      <c r="B3688" s="203" t="s">
        <v>8902</v>
      </c>
      <c r="C3688" s="203" t="s">
        <v>8868</v>
      </c>
      <c r="D3688" s="203" t="s">
        <v>3646</v>
      </c>
      <c r="E3688" s="205" t="str">
        <f t="shared" si="57"/>
        <v>ビュージスタ　ＶＰＣ－</v>
      </c>
    </row>
    <row r="3689" spans="1:5" ht="12.75" customHeight="1" x14ac:dyDescent="0.15">
      <c r="A3689" s="211" t="s">
        <v>8908</v>
      </c>
      <c r="B3689" s="211" t="s">
        <v>8909</v>
      </c>
      <c r="C3689" s="211" t="s">
        <v>8873</v>
      </c>
      <c r="D3689" s="211" t="s">
        <v>3646</v>
      </c>
      <c r="E3689" s="205" t="str">
        <f t="shared" si="57"/>
        <v>ビュージスタ　ＶＰＤ－</v>
      </c>
    </row>
    <row r="3690" spans="1:5" ht="12.75" customHeight="1" x14ac:dyDescent="0.15">
      <c r="A3690" s="211" t="s">
        <v>8910</v>
      </c>
      <c r="B3690" s="211" t="s">
        <v>8909</v>
      </c>
      <c r="C3690" s="211" t="s">
        <v>8868</v>
      </c>
      <c r="D3690" s="211" t="s">
        <v>3646</v>
      </c>
      <c r="E3690" s="205" t="str">
        <f t="shared" si="57"/>
        <v>ビュージスタ　ＶＰＤ－</v>
      </c>
    </row>
    <row r="3691" spans="1:5" ht="12.75" customHeight="1" x14ac:dyDescent="0.15">
      <c r="A3691" s="211" t="s">
        <v>8911</v>
      </c>
      <c r="B3691" s="211" t="s">
        <v>8909</v>
      </c>
      <c r="C3691" s="211" t="s">
        <v>8865</v>
      </c>
      <c r="D3691" s="211" t="s">
        <v>4554</v>
      </c>
      <c r="E3691" s="205" t="str">
        <f t="shared" si="57"/>
        <v>ビュージスタ　ＶＰＤ－</v>
      </c>
    </row>
    <row r="3692" spans="1:5" ht="12.75" customHeight="1" x14ac:dyDescent="0.15">
      <c r="A3692" s="211" t="s">
        <v>8912</v>
      </c>
      <c r="B3692" s="211" t="s">
        <v>8909</v>
      </c>
      <c r="C3692" s="211" t="s">
        <v>8871</v>
      </c>
      <c r="D3692" s="211" t="s">
        <v>4554</v>
      </c>
      <c r="E3692" s="205" t="str">
        <f t="shared" si="57"/>
        <v>ビュージスタ　ＶＰＤ－</v>
      </c>
    </row>
    <row r="3693" spans="1:5" ht="12.75" customHeight="1" x14ac:dyDescent="0.15">
      <c r="A3693" s="263" t="s">
        <v>8913</v>
      </c>
      <c r="B3693" s="203" t="s">
        <v>8914</v>
      </c>
      <c r="C3693" s="203" t="s">
        <v>8871</v>
      </c>
      <c r="D3693" s="203" t="s">
        <v>640</v>
      </c>
      <c r="E3693" s="205" t="str">
        <f t="shared" si="57"/>
        <v>ビュージスタ　ＶＳＨ－</v>
      </c>
    </row>
    <row r="3694" spans="1:5" ht="12.75" customHeight="1" x14ac:dyDescent="0.15">
      <c r="A3694" s="203" t="s">
        <v>8915</v>
      </c>
      <c r="B3694" s="203" t="s">
        <v>8914</v>
      </c>
      <c r="C3694" s="203" t="s">
        <v>8873</v>
      </c>
      <c r="D3694" s="203" t="s">
        <v>3646</v>
      </c>
      <c r="E3694" s="205" t="str">
        <f t="shared" si="57"/>
        <v>ビュージスタ　ＶＳＨ－</v>
      </c>
    </row>
    <row r="3695" spans="1:5" ht="12.75" customHeight="1" x14ac:dyDescent="0.15">
      <c r="A3695" s="263" t="s">
        <v>8916</v>
      </c>
      <c r="B3695" s="203" t="s">
        <v>8914</v>
      </c>
      <c r="C3695" s="203" t="s">
        <v>8884</v>
      </c>
      <c r="D3695" s="203" t="s">
        <v>640</v>
      </c>
      <c r="E3695" s="205" t="str">
        <f t="shared" si="57"/>
        <v>ビュージスタ　ＶＳＨ－</v>
      </c>
    </row>
    <row r="3696" spans="1:5" ht="12.75" customHeight="1" x14ac:dyDescent="0.15">
      <c r="A3696" s="203" t="s">
        <v>8917</v>
      </c>
      <c r="B3696" s="203" t="s">
        <v>8914</v>
      </c>
      <c r="C3696" s="203" t="s">
        <v>8886</v>
      </c>
      <c r="D3696" s="203" t="s">
        <v>3646</v>
      </c>
      <c r="E3696" s="205" t="str">
        <f t="shared" si="57"/>
        <v>ビュージスタ　ＶＳＨ－</v>
      </c>
    </row>
    <row r="3697" spans="1:5" ht="12.75" customHeight="1" x14ac:dyDescent="0.15">
      <c r="A3697" s="263" t="s">
        <v>8918</v>
      </c>
      <c r="B3697" s="203" t="s">
        <v>8914</v>
      </c>
      <c r="C3697" s="203" t="s">
        <v>8865</v>
      </c>
      <c r="D3697" s="203" t="s">
        <v>640</v>
      </c>
      <c r="E3697" s="205" t="str">
        <f t="shared" si="57"/>
        <v>ビュージスタ　ＶＳＨ－</v>
      </c>
    </row>
    <row r="3698" spans="1:5" ht="12.75" customHeight="1" x14ac:dyDescent="0.15">
      <c r="A3698" s="203" t="s">
        <v>8919</v>
      </c>
      <c r="B3698" s="203" t="s">
        <v>8914</v>
      </c>
      <c r="C3698" s="203" t="s">
        <v>8868</v>
      </c>
      <c r="D3698" s="203" t="s">
        <v>3646</v>
      </c>
      <c r="E3698" s="205" t="str">
        <f t="shared" si="57"/>
        <v>ビュージスタ　ＶＳＨ－</v>
      </c>
    </row>
    <row r="3699" spans="1:5" ht="12.75" customHeight="1" x14ac:dyDescent="0.15">
      <c r="A3699" s="263" t="s">
        <v>8920</v>
      </c>
      <c r="B3699" s="203" t="s">
        <v>8921</v>
      </c>
      <c r="C3699" s="203" t="s">
        <v>8871</v>
      </c>
      <c r="D3699" s="203" t="s">
        <v>640</v>
      </c>
      <c r="E3699" s="205" t="str">
        <f t="shared" si="57"/>
        <v>ビュージスタ　ＶＳＳ－</v>
      </c>
    </row>
    <row r="3700" spans="1:5" ht="12.75" customHeight="1" x14ac:dyDescent="0.15">
      <c r="A3700" s="203" t="s">
        <v>8922</v>
      </c>
      <c r="B3700" s="203" t="s">
        <v>8921</v>
      </c>
      <c r="C3700" s="203" t="s">
        <v>8873</v>
      </c>
      <c r="D3700" s="203" t="s">
        <v>3646</v>
      </c>
      <c r="E3700" s="205" t="str">
        <f t="shared" si="57"/>
        <v>ビュージスタ　ＶＳＳ－</v>
      </c>
    </row>
    <row r="3701" spans="1:5" ht="12.75" customHeight="1" x14ac:dyDescent="0.15">
      <c r="A3701" s="263" t="s">
        <v>8923</v>
      </c>
      <c r="B3701" s="203" t="s">
        <v>8921</v>
      </c>
      <c r="C3701" s="203" t="s">
        <v>8884</v>
      </c>
      <c r="D3701" s="203" t="s">
        <v>640</v>
      </c>
      <c r="E3701" s="205" t="str">
        <f t="shared" si="57"/>
        <v>ビュージスタ　ＶＳＳ－</v>
      </c>
    </row>
    <row r="3702" spans="1:5" ht="12.75" customHeight="1" x14ac:dyDescent="0.15">
      <c r="A3702" s="203" t="s">
        <v>8924</v>
      </c>
      <c r="B3702" s="203" t="s">
        <v>8921</v>
      </c>
      <c r="C3702" s="203" t="s">
        <v>8886</v>
      </c>
      <c r="D3702" s="203" t="s">
        <v>3646</v>
      </c>
      <c r="E3702" s="205" t="str">
        <f t="shared" si="57"/>
        <v>ビュージスタ　ＶＳＳ－</v>
      </c>
    </row>
    <row r="3703" spans="1:5" ht="12.75" customHeight="1" x14ac:dyDescent="0.15">
      <c r="A3703" s="263" t="s">
        <v>8925</v>
      </c>
      <c r="B3703" s="203" t="s">
        <v>8921</v>
      </c>
      <c r="C3703" s="203" t="s">
        <v>8865</v>
      </c>
      <c r="D3703" s="203" t="s">
        <v>640</v>
      </c>
      <c r="E3703" s="205" t="str">
        <f t="shared" si="57"/>
        <v>ビュージスタ　ＶＳＳ－</v>
      </c>
    </row>
    <row r="3704" spans="1:5" ht="12.75" customHeight="1" x14ac:dyDescent="0.15">
      <c r="A3704" s="203" t="s">
        <v>8926</v>
      </c>
      <c r="B3704" s="203" t="s">
        <v>8921</v>
      </c>
      <c r="C3704" s="203" t="s">
        <v>8868</v>
      </c>
      <c r="D3704" s="203" t="s">
        <v>3646</v>
      </c>
      <c r="E3704" s="205" t="str">
        <f t="shared" si="57"/>
        <v>ビュージスタ　ＶＳＳ－</v>
      </c>
    </row>
    <row r="3705" spans="1:5" ht="12.75" customHeight="1" x14ac:dyDescent="0.15">
      <c r="A3705" s="211" t="s">
        <v>8927</v>
      </c>
      <c r="B3705" s="211" t="s">
        <v>8928</v>
      </c>
      <c r="C3705" s="211" t="s">
        <v>8929</v>
      </c>
      <c r="D3705" s="211" t="s">
        <v>8930</v>
      </c>
      <c r="E3705" s="205" t="str">
        <f t="shared" si="57"/>
        <v>ビュージスタ　中空ドレンホルダーＥＸ　ＶＣＨ－</v>
      </c>
    </row>
    <row r="3706" spans="1:5" ht="12.75" customHeight="1" x14ac:dyDescent="0.15">
      <c r="A3706" s="211" t="s">
        <v>8931</v>
      </c>
      <c r="B3706" s="211" t="s">
        <v>8932</v>
      </c>
      <c r="C3706" s="256" t="s">
        <v>8933</v>
      </c>
      <c r="D3706" s="211" t="s">
        <v>637</v>
      </c>
      <c r="E3706" s="205" t="str">
        <f t="shared" si="57"/>
        <v>ビュージスタ　中空ドレンＥＸＩＩ　ＶＣＤ－</v>
      </c>
    </row>
    <row r="3707" spans="1:5" ht="12.75" customHeight="1" x14ac:dyDescent="0.15">
      <c r="A3707" s="203" t="s">
        <v>8934</v>
      </c>
      <c r="B3707" s="203" t="s">
        <v>8935</v>
      </c>
      <c r="C3707" s="203" t="s">
        <v>8936</v>
      </c>
      <c r="D3707" s="203" t="s">
        <v>687</v>
      </c>
      <c r="E3707" s="205" t="str">
        <f t="shared" si="57"/>
        <v>ビュージスタステップ　ＶＬＴ－</v>
      </c>
    </row>
    <row r="3708" spans="1:5" ht="12.75" customHeight="1" x14ac:dyDescent="0.15">
      <c r="A3708" s="203" t="s">
        <v>8937</v>
      </c>
      <c r="B3708" s="203" t="s">
        <v>8935</v>
      </c>
      <c r="C3708" s="203" t="s">
        <v>8938</v>
      </c>
      <c r="D3708" s="203" t="s">
        <v>687</v>
      </c>
      <c r="E3708" s="205" t="str">
        <f t="shared" si="57"/>
        <v>ビュージスタステップ　ＶＬＴ－</v>
      </c>
    </row>
    <row r="3709" spans="1:5" ht="12.75" customHeight="1" x14ac:dyDescent="0.15">
      <c r="A3709" s="203" t="s">
        <v>8939</v>
      </c>
      <c r="B3709" s="203" t="s">
        <v>8935</v>
      </c>
      <c r="C3709" s="203" t="s">
        <v>8940</v>
      </c>
      <c r="D3709" s="203" t="s">
        <v>687</v>
      </c>
      <c r="E3709" s="205" t="str">
        <f t="shared" si="57"/>
        <v>ビュージスタステップ　ＶＬＴ－</v>
      </c>
    </row>
    <row r="3710" spans="1:5" ht="12.75" customHeight="1" x14ac:dyDescent="0.15">
      <c r="A3710" s="203" t="s">
        <v>8941</v>
      </c>
      <c r="B3710" s="203" t="s">
        <v>8935</v>
      </c>
      <c r="C3710" s="203" t="s">
        <v>8942</v>
      </c>
      <c r="D3710" s="203" t="s">
        <v>687</v>
      </c>
      <c r="E3710" s="205" t="str">
        <f t="shared" si="57"/>
        <v>ビュージスタステップ　ＶＬＴ－</v>
      </c>
    </row>
    <row r="3711" spans="1:5" ht="12.75" customHeight="1" x14ac:dyDescent="0.15">
      <c r="A3711" s="203" t="s">
        <v>8943</v>
      </c>
      <c r="B3711" s="203" t="s">
        <v>8935</v>
      </c>
      <c r="C3711" s="203" t="s">
        <v>8944</v>
      </c>
      <c r="D3711" s="203" t="s">
        <v>637</v>
      </c>
      <c r="E3711" s="205" t="str">
        <f t="shared" si="57"/>
        <v>ビュージスタステップ　ＶＬＴ－</v>
      </c>
    </row>
    <row r="3712" spans="1:5" ht="12.75" customHeight="1" x14ac:dyDescent="0.15">
      <c r="A3712" s="203" t="s">
        <v>8945</v>
      </c>
      <c r="B3712" s="203" t="s">
        <v>8935</v>
      </c>
      <c r="C3712" s="203" t="s">
        <v>8946</v>
      </c>
      <c r="D3712" s="203" t="s">
        <v>637</v>
      </c>
      <c r="E3712" s="205" t="str">
        <f t="shared" si="57"/>
        <v>ビュージスタステップ　ＶＬＴ－</v>
      </c>
    </row>
    <row r="3713" spans="1:5" ht="12.75" customHeight="1" x14ac:dyDescent="0.15">
      <c r="A3713" s="203" t="s">
        <v>8947</v>
      </c>
      <c r="B3713" s="203" t="s">
        <v>8935</v>
      </c>
      <c r="C3713" s="203" t="s">
        <v>8948</v>
      </c>
      <c r="D3713" s="203" t="s">
        <v>637</v>
      </c>
      <c r="E3713" s="205" t="str">
        <f t="shared" si="57"/>
        <v>ビュージスタステップ　ＶＬＴ－</v>
      </c>
    </row>
    <row r="3714" spans="1:5" ht="12.75" customHeight="1" x14ac:dyDescent="0.15">
      <c r="A3714" s="203" t="s">
        <v>8949</v>
      </c>
      <c r="B3714" s="203" t="s">
        <v>8935</v>
      </c>
      <c r="C3714" s="203" t="s">
        <v>8950</v>
      </c>
      <c r="D3714" s="203" t="s">
        <v>637</v>
      </c>
      <c r="E3714" s="205" t="str">
        <f t="shared" si="57"/>
        <v>ビュージスタステップ　ＶＬＴ－</v>
      </c>
    </row>
    <row r="3715" spans="1:5" ht="12.75" customHeight="1" x14ac:dyDescent="0.15">
      <c r="A3715" s="203" t="s">
        <v>8951</v>
      </c>
      <c r="B3715" s="203" t="s">
        <v>8952</v>
      </c>
      <c r="C3715" s="203" t="s">
        <v>8942</v>
      </c>
      <c r="D3715" s="203" t="s">
        <v>687</v>
      </c>
      <c r="E3715" s="205" t="str">
        <f t="shared" ref="E3715:E3778" si="58">DBCS(B3715)</f>
        <v>ビュージスタステップ　ＶＳＴ－</v>
      </c>
    </row>
    <row r="3716" spans="1:5" ht="12.75" customHeight="1" x14ac:dyDescent="0.15">
      <c r="A3716" s="203" t="s">
        <v>8953</v>
      </c>
      <c r="B3716" s="203" t="s">
        <v>8952</v>
      </c>
      <c r="C3716" s="203" t="s">
        <v>8936</v>
      </c>
      <c r="D3716" s="203" t="s">
        <v>687</v>
      </c>
      <c r="E3716" s="205" t="str">
        <f t="shared" si="58"/>
        <v>ビュージスタステップ　ＶＳＴ－</v>
      </c>
    </row>
    <row r="3717" spans="1:5" ht="12.75" customHeight="1" x14ac:dyDescent="0.15">
      <c r="A3717" s="203" t="s">
        <v>8954</v>
      </c>
      <c r="B3717" s="203" t="s">
        <v>8952</v>
      </c>
      <c r="C3717" s="203" t="s">
        <v>8938</v>
      </c>
      <c r="D3717" s="203" t="s">
        <v>687</v>
      </c>
      <c r="E3717" s="205" t="str">
        <f t="shared" si="58"/>
        <v>ビュージスタステップ　ＶＳＴ－</v>
      </c>
    </row>
    <row r="3718" spans="1:5" ht="12.75" customHeight="1" x14ac:dyDescent="0.15">
      <c r="A3718" s="203" t="s">
        <v>8955</v>
      </c>
      <c r="B3718" s="203" t="s">
        <v>8952</v>
      </c>
      <c r="C3718" s="203" t="s">
        <v>8940</v>
      </c>
      <c r="D3718" s="203" t="s">
        <v>687</v>
      </c>
      <c r="E3718" s="205" t="str">
        <f t="shared" si="58"/>
        <v>ビュージスタステップ　ＶＳＴ－</v>
      </c>
    </row>
    <row r="3719" spans="1:5" ht="12.75" customHeight="1" x14ac:dyDescent="0.15">
      <c r="A3719" s="203" t="s">
        <v>8956</v>
      </c>
      <c r="B3719" s="203" t="s">
        <v>8952</v>
      </c>
      <c r="C3719" s="203" t="s">
        <v>8957</v>
      </c>
      <c r="D3719" s="203" t="s">
        <v>637</v>
      </c>
      <c r="E3719" s="205" t="str">
        <f t="shared" si="58"/>
        <v>ビュージスタステップ　ＶＳＴ－</v>
      </c>
    </row>
    <row r="3720" spans="1:5" ht="12.75" customHeight="1" x14ac:dyDescent="0.15">
      <c r="A3720" s="203" t="s">
        <v>8958</v>
      </c>
      <c r="B3720" s="203" t="s">
        <v>8952</v>
      </c>
      <c r="C3720" s="203" t="s">
        <v>8959</v>
      </c>
      <c r="D3720" s="203" t="s">
        <v>637</v>
      </c>
      <c r="E3720" s="205" t="str">
        <f t="shared" si="58"/>
        <v>ビュージスタステップ　ＶＳＴ－</v>
      </c>
    </row>
    <row r="3721" spans="1:5" ht="12.75" customHeight="1" x14ac:dyDescent="0.15">
      <c r="A3721" s="203" t="s">
        <v>8960</v>
      </c>
      <c r="B3721" s="203" t="s">
        <v>8952</v>
      </c>
      <c r="C3721" s="203" t="s">
        <v>8961</v>
      </c>
      <c r="D3721" s="203" t="s">
        <v>637</v>
      </c>
      <c r="E3721" s="205" t="str">
        <f t="shared" si="58"/>
        <v>ビュージスタステップ　ＶＳＴ－</v>
      </c>
    </row>
    <row r="3722" spans="1:5" ht="12.75" customHeight="1" x14ac:dyDescent="0.15">
      <c r="A3722" s="203" t="s">
        <v>8962</v>
      </c>
      <c r="B3722" s="203" t="s">
        <v>8952</v>
      </c>
      <c r="C3722" s="203" t="s">
        <v>8963</v>
      </c>
      <c r="D3722" s="203" t="s">
        <v>637</v>
      </c>
      <c r="E3722" s="205" t="str">
        <f t="shared" si="58"/>
        <v>ビュージスタステップ　ＶＳＴ－</v>
      </c>
    </row>
    <row r="3723" spans="1:5" ht="12.75" customHeight="1" x14ac:dyDescent="0.15">
      <c r="A3723" s="203" t="s">
        <v>8964</v>
      </c>
      <c r="B3723" s="203" t="s">
        <v>8965</v>
      </c>
      <c r="C3723" s="203" t="s">
        <v>8942</v>
      </c>
      <c r="D3723" s="203" t="s">
        <v>687</v>
      </c>
      <c r="E3723" s="205" t="str">
        <f t="shared" si="58"/>
        <v>ビュージスタステップ　ＹＶＬＴ－</v>
      </c>
    </row>
    <row r="3724" spans="1:5" ht="12.75" customHeight="1" x14ac:dyDescent="0.15">
      <c r="A3724" s="203" t="s">
        <v>8966</v>
      </c>
      <c r="B3724" s="203" t="s">
        <v>8965</v>
      </c>
      <c r="C3724" s="203" t="s">
        <v>8936</v>
      </c>
      <c r="D3724" s="203" t="s">
        <v>687</v>
      </c>
      <c r="E3724" s="205" t="str">
        <f t="shared" si="58"/>
        <v>ビュージスタステップ　ＹＶＬＴ－</v>
      </c>
    </row>
    <row r="3725" spans="1:5" ht="12.75" customHeight="1" x14ac:dyDescent="0.15">
      <c r="A3725" s="203" t="s">
        <v>8967</v>
      </c>
      <c r="B3725" s="203" t="s">
        <v>8965</v>
      </c>
      <c r="C3725" s="203" t="s">
        <v>8938</v>
      </c>
      <c r="D3725" s="203" t="s">
        <v>687</v>
      </c>
      <c r="E3725" s="205" t="str">
        <f t="shared" si="58"/>
        <v>ビュージスタステップ　ＹＶＬＴ－</v>
      </c>
    </row>
    <row r="3726" spans="1:5" ht="12.75" customHeight="1" x14ac:dyDescent="0.15">
      <c r="A3726" s="203" t="s">
        <v>8968</v>
      </c>
      <c r="B3726" s="203" t="s">
        <v>8965</v>
      </c>
      <c r="C3726" s="203" t="s">
        <v>8940</v>
      </c>
      <c r="D3726" s="203" t="s">
        <v>687</v>
      </c>
      <c r="E3726" s="205" t="str">
        <f t="shared" si="58"/>
        <v>ビュージスタステップ　ＹＶＬＴ－</v>
      </c>
    </row>
    <row r="3727" spans="1:5" ht="12.75" customHeight="1" x14ac:dyDescent="0.15">
      <c r="A3727" s="203" t="s">
        <v>8969</v>
      </c>
      <c r="B3727" s="203" t="s">
        <v>8965</v>
      </c>
      <c r="C3727" s="203" t="s">
        <v>8957</v>
      </c>
      <c r="D3727" s="203" t="s">
        <v>637</v>
      </c>
      <c r="E3727" s="205" t="str">
        <f t="shared" si="58"/>
        <v>ビュージスタステップ　ＹＶＬＴ－</v>
      </c>
    </row>
    <row r="3728" spans="1:5" ht="12.75" customHeight="1" x14ac:dyDescent="0.15">
      <c r="A3728" s="203" t="s">
        <v>8970</v>
      </c>
      <c r="B3728" s="203" t="s">
        <v>8965</v>
      </c>
      <c r="C3728" s="203" t="s">
        <v>8959</v>
      </c>
      <c r="D3728" s="203" t="s">
        <v>637</v>
      </c>
      <c r="E3728" s="205" t="str">
        <f t="shared" si="58"/>
        <v>ビュージスタステップ　ＹＶＬＴ－</v>
      </c>
    </row>
    <row r="3729" spans="1:5" ht="12.75" customHeight="1" x14ac:dyDescent="0.15">
      <c r="A3729" s="203" t="s">
        <v>8971</v>
      </c>
      <c r="B3729" s="203" t="s">
        <v>8965</v>
      </c>
      <c r="C3729" s="203" t="s">
        <v>8961</v>
      </c>
      <c r="D3729" s="203" t="s">
        <v>637</v>
      </c>
      <c r="E3729" s="205" t="str">
        <f t="shared" si="58"/>
        <v>ビュージスタステップ　ＹＶＬＴ－</v>
      </c>
    </row>
    <row r="3730" spans="1:5" ht="12.75" customHeight="1" x14ac:dyDescent="0.15">
      <c r="A3730" s="203" t="s">
        <v>8972</v>
      </c>
      <c r="B3730" s="203" t="s">
        <v>8965</v>
      </c>
      <c r="C3730" s="203" t="s">
        <v>8963</v>
      </c>
      <c r="D3730" s="203" t="s">
        <v>637</v>
      </c>
      <c r="E3730" s="205" t="str">
        <f t="shared" si="58"/>
        <v>ビュージスタステップ　ＹＶＬＴ－</v>
      </c>
    </row>
    <row r="3731" spans="1:5" ht="12.75" customHeight="1" x14ac:dyDescent="0.15">
      <c r="A3731" s="203" t="s">
        <v>8973</v>
      </c>
      <c r="B3731" s="203" t="s">
        <v>8974</v>
      </c>
      <c r="C3731" s="203" t="s">
        <v>8957</v>
      </c>
      <c r="D3731" s="203" t="s">
        <v>637</v>
      </c>
      <c r="E3731" s="205" t="str">
        <f t="shared" si="58"/>
        <v>ビュージスタステップ　ＹＶＳＴ－</v>
      </c>
    </row>
    <row r="3732" spans="1:5" ht="12.75" customHeight="1" x14ac:dyDescent="0.15">
      <c r="A3732" s="203" t="s">
        <v>8975</v>
      </c>
      <c r="B3732" s="203" t="s">
        <v>8974</v>
      </c>
      <c r="C3732" s="203" t="s">
        <v>8959</v>
      </c>
      <c r="D3732" s="203" t="s">
        <v>637</v>
      </c>
      <c r="E3732" s="205" t="str">
        <f t="shared" si="58"/>
        <v>ビュージスタステップ　ＹＶＳＴ－</v>
      </c>
    </row>
    <row r="3733" spans="1:5" ht="12.75" customHeight="1" x14ac:dyDescent="0.15">
      <c r="A3733" s="203" t="s">
        <v>8976</v>
      </c>
      <c r="B3733" s="203" t="s">
        <v>8974</v>
      </c>
      <c r="C3733" s="203" t="s">
        <v>8961</v>
      </c>
      <c r="D3733" s="203" t="s">
        <v>637</v>
      </c>
      <c r="E3733" s="205" t="str">
        <f t="shared" si="58"/>
        <v>ビュージスタステップ　ＹＶＳＴ－</v>
      </c>
    </row>
    <row r="3734" spans="1:5" ht="12.75" customHeight="1" x14ac:dyDescent="0.15">
      <c r="A3734" s="203" t="s">
        <v>8977</v>
      </c>
      <c r="B3734" s="203" t="s">
        <v>8974</v>
      </c>
      <c r="C3734" s="203" t="s">
        <v>8963</v>
      </c>
      <c r="D3734" s="203" t="s">
        <v>637</v>
      </c>
      <c r="E3734" s="205" t="str">
        <f t="shared" si="58"/>
        <v>ビュージスタステップ　ＹＶＳＴ－</v>
      </c>
    </row>
    <row r="3735" spans="1:5" ht="12.75" customHeight="1" x14ac:dyDescent="0.15">
      <c r="A3735" s="211" t="s">
        <v>8978</v>
      </c>
      <c r="B3735" s="211" t="s">
        <v>8979</v>
      </c>
      <c r="C3735" s="211" t="s">
        <v>8980</v>
      </c>
      <c r="D3735" s="211" t="s">
        <v>637</v>
      </c>
      <c r="E3735" s="205" t="str">
        <f t="shared" si="58"/>
        <v>ビュージスタステップＣＰ　ＶＳＴ－ＣＰ</v>
      </c>
    </row>
    <row r="3736" spans="1:5" ht="12.75" customHeight="1" x14ac:dyDescent="0.15">
      <c r="A3736" s="211" t="s">
        <v>8981</v>
      </c>
      <c r="B3736" s="211" t="s">
        <v>8979</v>
      </c>
      <c r="C3736" s="211" t="s">
        <v>8982</v>
      </c>
      <c r="D3736" s="211" t="s">
        <v>687</v>
      </c>
      <c r="E3736" s="205" t="str">
        <f t="shared" si="58"/>
        <v>ビュージスタステップＣＰ　ＶＳＴ－ＣＰ</v>
      </c>
    </row>
    <row r="3737" spans="1:5" ht="12.75" customHeight="1" x14ac:dyDescent="0.15">
      <c r="A3737" s="211" t="s">
        <v>8983</v>
      </c>
      <c r="B3737" s="211" t="s">
        <v>8979</v>
      </c>
      <c r="C3737" s="211" t="s">
        <v>8984</v>
      </c>
      <c r="D3737" s="211" t="s">
        <v>637</v>
      </c>
      <c r="E3737" s="205" t="str">
        <f t="shared" si="58"/>
        <v>ビュージスタステップＣＰ　ＶＳＴ－ＣＰ</v>
      </c>
    </row>
    <row r="3738" spans="1:5" ht="12.75" customHeight="1" x14ac:dyDescent="0.15">
      <c r="A3738" s="211" t="s">
        <v>8985</v>
      </c>
      <c r="B3738" s="211" t="s">
        <v>8979</v>
      </c>
      <c r="C3738" s="211" t="s">
        <v>8986</v>
      </c>
      <c r="D3738" s="211" t="s">
        <v>687</v>
      </c>
      <c r="E3738" s="205" t="str">
        <f t="shared" si="58"/>
        <v>ビュージスタステップＣＰ　ＶＳＴ－ＣＰ</v>
      </c>
    </row>
    <row r="3739" spans="1:5" ht="12.75" customHeight="1" x14ac:dyDescent="0.15">
      <c r="A3739" s="211" t="s">
        <v>8987</v>
      </c>
      <c r="B3739" s="211" t="s">
        <v>8988</v>
      </c>
      <c r="C3739" s="211" t="s">
        <v>8989</v>
      </c>
      <c r="D3739" s="211" t="s">
        <v>637</v>
      </c>
      <c r="E3739" s="205" t="str">
        <f t="shared" si="58"/>
        <v>ビュージスタステップＶＳＴ　ＡＱＵＡタイプ　ＶＳＴ－</v>
      </c>
    </row>
    <row r="3740" spans="1:5" ht="12.75" customHeight="1" x14ac:dyDescent="0.15">
      <c r="A3740" s="211" t="s">
        <v>8990</v>
      </c>
      <c r="B3740" s="211" t="s">
        <v>8988</v>
      </c>
      <c r="C3740" s="211" t="s">
        <v>8991</v>
      </c>
      <c r="D3740" s="211" t="s">
        <v>687</v>
      </c>
      <c r="E3740" s="205" t="str">
        <f t="shared" si="58"/>
        <v>ビュージスタステップＶＳＴ　ＡＱＵＡタイプ　ＶＳＴ－</v>
      </c>
    </row>
    <row r="3741" spans="1:5" ht="12.75" customHeight="1" x14ac:dyDescent="0.15">
      <c r="A3741" s="203" t="s">
        <v>8992</v>
      </c>
      <c r="B3741" s="203" t="s">
        <v>8993</v>
      </c>
      <c r="C3741" s="203" t="s">
        <v>8994</v>
      </c>
      <c r="D3741" s="203" t="s">
        <v>687</v>
      </c>
      <c r="E3741" s="205" t="str">
        <f t="shared" si="58"/>
        <v>ビュージスタ避難ハッチサイン３００　</v>
      </c>
    </row>
    <row r="3742" spans="1:5" ht="12.75" customHeight="1" x14ac:dyDescent="0.15">
      <c r="A3742" s="203" t="s">
        <v>8995</v>
      </c>
      <c r="B3742" s="203" t="s">
        <v>8996</v>
      </c>
      <c r="C3742" s="203" t="s">
        <v>8997</v>
      </c>
      <c r="D3742" s="203" t="s">
        <v>687</v>
      </c>
      <c r="E3742" s="205" t="str">
        <f t="shared" si="58"/>
        <v>ビュージスタ避難ハッチサイン４５０　</v>
      </c>
    </row>
    <row r="3743" spans="1:5" ht="12.75" customHeight="1" x14ac:dyDescent="0.15">
      <c r="A3743" s="203" t="s">
        <v>8998</v>
      </c>
      <c r="B3743" s="203" t="s">
        <v>8999</v>
      </c>
      <c r="C3743" s="203" t="s">
        <v>9000</v>
      </c>
      <c r="D3743" s="203" t="s">
        <v>687</v>
      </c>
      <c r="E3743" s="205" t="str">
        <f t="shared" si="58"/>
        <v>ビュージスタ避難ハッチサイン６００</v>
      </c>
    </row>
    <row r="3744" spans="1:5" ht="12.75" customHeight="1" x14ac:dyDescent="0.15">
      <c r="A3744" s="203" t="s">
        <v>9001</v>
      </c>
      <c r="B3744" s="203" t="s">
        <v>9002</v>
      </c>
      <c r="C3744" s="203" t="s">
        <v>9003</v>
      </c>
      <c r="D3744" s="203" t="s">
        <v>640</v>
      </c>
      <c r="E3744" s="205" t="str">
        <f t="shared" si="58"/>
        <v>ビュージスタ溶接棒　Ｖ－Ｙ</v>
      </c>
    </row>
    <row r="3745" spans="1:5" ht="12.75" customHeight="1" x14ac:dyDescent="0.15">
      <c r="A3745" s="203" t="s">
        <v>9004</v>
      </c>
      <c r="B3745" s="203" t="s">
        <v>9005</v>
      </c>
      <c r="C3745" s="203" t="s">
        <v>3542</v>
      </c>
      <c r="D3745" s="203" t="s">
        <v>736</v>
      </c>
      <c r="E3745" s="205" t="str">
        <f t="shared" si="58"/>
        <v>ビューソーサーＰＶ</v>
      </c>
    </row>
    <row r="3746" spans="1:5" ht="12.75" customHeight="1" x14ac:dyDescent="0.15">
      <c r="A3746" s="206" t="s">
        <v>9006</v>
      </c>
      <c r="B3746" s="207" t="s">
        <v>9007</v>
      </c>
      <c r="C3746" s="206" t="s">
        <v>3552</v>
      </c>
      <c r="D3746" s="206" t="s">
        <v>640</v>
      </c>
      <c r="E3746" s="205" t="str">
        <f t="shared" si="58"/>
        <v>ビュートップＣ１５　Ｖ－１０</v>
      </c>
    </row>
    <row r="3747" spans="1:5" ht="12.75" customHeight="1" x14ac:dyDescent="0.15">
      <c r="A3747" s="206" t="s">
        <v>9008</v>
      </c>
      <c r="B3747" s="207" t="s">
        <v>9009</v>
      </c>
      <c r="C3747" s="206" t="s">
        <v>3552</v>
      </c>
      <c r="D3747" s="206" t="s">
        <v>640</v>
      </c>
      <c r="E3747" s="205" t="str">
        <f t="shared" si="58"/>
        <v>ビュートップＨ１５　Ｖ－１２</v>
      </c>
    </row>
    <row r="3748" spans="1:5" ht="12.75" customHeight="1" x14ac:dyDescent="0.15">
      <c r="A3748" s="206" t="s">
        <v>9010</v>
      </c>
      <c r="B3748" s="207" t="s">
        <v>9011</v>
      </c>
      <c r="C3748" s="206" t="s">
        <v>3547</v>
      </c>
      <c r="D3748" s="206" t="s">
        <v>640</v>
      </c>
      <c r="E3748" s="205" t="str">
        <f t="shared" si="58"/>
        <v>ビュートップＭ２０　Ｖ－１２</v>
      </c>
    </row>
    <row r="3749" spans="1:5" ht="12.75" customHeight="1" x14ac:dyDescent="0.15">
      <c r="A3749" s="206" t="s">
        <v>9012</v>
      </c>
      <c r="B3749" s="207" t="s">
        <v>9013</v>
      </c>
      <c r="C3749" s="206" t="s">
        <v>3547</v>
      </c>
      <c r="D3749" s="206" t="s">
        <v>640</v>
      </c>
      <c r="E3749" s="205" t="str">
        <f t="shared" si="58"/>
        <v>ビュートップＭ２０　Ｖ－１６</v>
      </c>
    </row>
    <row r="3750" spans="1:5" ht="12.75" customHeight="1" x14ac:dyDescent="0.15">
      <c r="A3750" s="206" t="s">
        <v>9014</v>
      </c>
      <c r="B3750" s="207" t="s">
        <v>9015</v>
      </c>
      <c r="C3750" s="206" t="s">
        <v>3547</v>
      </c>
      <c r="D3750" s="206" t="s">
        <v>640</v>
      </c>
      <c r="E3750" s="205" t="str">
        <f t="shared" si="58"/>
        <v>ビュートップＭ２０　Ｖ－２１</v>
      </c>
    </row>
    <row r="3751" spans="1:5" ht="12.75" customHeight="1" x14ac:dyDescent="0.15">
      <c r="A3751" s="206" t="s">
        <v>9016</v>
      </c>
      <c r="B3751" s="207" t="s">
        <v>9017</v>
      </c>
      <c r="C3751" s="206" t="s">
        <v>3547</v>
      </c>
      <c r="D3751" s="206" t="s">
        <v>640</v>
      </c>
      <c r="E3751" s="205" t="str">
        <f t="shared" si="58"/>
        <v>ビュートップＭ２０　Ｖ－２４</v>
      </c>
    </row>
    <row r="3752" spans="1:5" ht="12.75" customHeight="1" x14ac:dyDescent="0.15">
      <c r="A3752" s="206" t="s">
        <v>9018</v>
      </c>
      <c r="B3752" s="207" t="s">
        <v>9019</v>
      </c>
      <c r="C3752" s="206" t="s">
        <v>3547</v>
      </c>
      <c r="D3752" s="206" t="s">
        <v>640</v>
      </c>
      <c r="E3752" s="205" t="str">
        <f t="shared" si="58"/>
        <v>ビュートップＭ２０　Ｖ－４３</v>
      </c>
    </row>
    <row r="3753" spans="1:5" ht="12.75" customHeight="1" x14ac:dyDescent="0.15">
      <c r="A3753" s="206" t="s">
        <v>9020</v>
      </c>
      <c r="B3753" s="207" t="s">
        <v>9021</v>
      </c>
      <c r="C3753" s="206" t="s">
        <v>3552</v>
      </c>
      <c r="D3753" s="206" t="s">
        <v>640</v>
      </c>
      <c r="E3753" s="205" t="str">
        <f t="shared" si="58"/>
        <v>ビュートップＵ１５　Ｖ－１２</v>
      </c>
    </row>
    <row r="3754" spans="1:5" ht="12.75" customHeight="1" x14ac:dyDescent="0.15">
      <c r="A3754" s="206" t="s">
        <v>9022</v>
      </c>
      <c r="B3754" s="207" t="s">
        <v>9023</v>
      </c>
      <c r="C3754" s="206" t="s">
        <v>3552</v>
      </c>
      <c r="D3754" s="206" t="s">
        <v>640</v>
      </c>
      <c r="E3754" s="205" t="str">
        <f t="shared" si="58"/>
        <v>ビュートップＵ１５　Ｖ－１６</v>
      </c>
    </row>
    <row r="3755" spans="1:5" ht="12.75" customHeight="1" x14ac:dyDescent="0.15">
      <c r="A3755" s="206" t="s">
        <v>9024</v>
      </c>
      <c r="B3755" s="207" t="s">
        <v>9025</v>
      </c>
      <c r="C3755" s="206" t="s">
        <v>3552</v>
      </c>
      <c r="D3755" s="206" t="s">
        <v>640</v>
      </c>
      <c r="E3755" s="205" t="str">
        <f t="shared" si="58"/>
        <v>ビュートップＵ１５　Ｖ－２１</v>
      </c>
    </row>
    <row r="3756" spans="1:5" ht="12.75" customHeight="1" x14ac:dyDescent="0.15">
      <c r="A3756" s="206" t="s">
        <v>9026</v>
      </c>
      <c r="B3756" s="207" t="s">
        <v>9027</v>
      </c>
      <c r="C3756" s="206" t="s">
        <v>3552</v>
      </c>
      <c r="D3756" s="206" t="s">
        <v>640</v>
      </c>
      <c r="E3756" s="205" t="str">
        <f t="shared" si="58"/>
        <v>ビュートップＵ１５　Ｖ－２４</v>
      </c>
    </row>
    <row r="3757" spans="1:5" ht="12.75" customHeight="1" x14ac:dyDescent="0.15">
      <c r="A3757" s="206" t="s">
        <v>9028</v>
      </c>
      <c r="B3757" s="207" t="s">
        <v>9029</v>
      </c>
      <c r="C3757" s="206" t="s">
        <v>3552</v>
      </c>
      <c r="D3757" s="206" t="s">
        <v>640</v>
      </c>
      <c r="E3757" s="205" t="str">
        <f t="shared" si="58"/>
        <v>ビュートップＵ１５　Ｖ－４３</v>
      </c>
    </row>
    <row r="3758" spans="1:5" ht="12.75" customHeight="1" x14ac:dyDescent="0.15">
      <c r="A3758" s="206" t="s">
        <v>9030</v>
      </c>
      <c r="B3758" s="207" t="s">
        <v>9031</v>
      </c>
      <c r="C3758" s="206" t="s">
        <v>3547</v>
      </c>
      <c r="D3758" s="206" t="s">
        <v>640</v>
      </c>
      <c r="E3758" s="205" t="str">
        <f t="shared" si="58"/>
        <v>ビュートップＵ２０　Ｖ－１２</v>
      </c>
    </row>
    <row r="3759" spans="1:5" ht="12.75" customHeight="1" x14ac:dyDescent="0.15">
      <c r="A3759" s="206" t="s">
        <v>9032</v>
      </c>
      <c r="B3759" s="207" t="s">
        <v>9033</v>
      </c>
      <c r="C3759" s="206" t="s">
        <v>3547</v>
      </c>
      <c r="D3759" s="206" t="s">
        <v>640</v>
      </c>
      <c r="E3759" s="205" t="str">
        <f t="shared" si="58"/>
        <v>ビュートップＵ２０　Ｖ－１６</v>
      </c>
    </row>
    <row r="3760" spans="1:5" ht="12.75" customHeight="1" x14ac:dyDescent="0.15">
      <c r="A3760" s="206" t="s">
        <v>9034</v>
      </c>
      <c r="B3760" s="207" t="s">
        <v>9035</v>
      </c>
      <c r="C3760" s="206" t="s">
        <v>3547</v>
      </c>
      <c r="D3760" s="206" t="s">
        <v>640</v>
      </c>
      <c r="E3760" s="205" t="str">
        <f t="shared" si="58"/>
        <v>ビュートップＵ２０　Ｖ－２１</v>
      </c>
    </row>
    <row r="3761" spans="1:5" ht="12.75" customHeight="1" x14ac:dyDescent="0.15">
      <c r="A3761" s="206" t="s">
        <v>9036</v>
      </c>
      <c r="B3761" s="207" t="s">
        <v>9037</v>
      </c>
      <c r="C3761" s="206" t="s">
        <v>3547</v>
      </c>
      <c r="D3761" s="206" t="s">
        <v>640</v>
      </c>
      <c r="E3761" s="205" t="str">
        <f t="shared" si="58"/>
        <v>ビュートップＵ２０　Ｖ－２４</v>
      </c>
    </row>
    <row r="3762" spans="1:5" ht="12.75" customHeight="1" x14ac:dyDescent="0.15">
      <c r="A3762" s="206" t="s">
        <v>9038</v>
      </c>
      <c r="B3762" s="207" t="s">
        <v>9039</v>
      </c>
      <c r="C3762" s="206" t="s">
        <v>3547</v>
      </c>
      <c r="D3762" s="206" t="s">
        <v>640</v>
      </c>
      <c r="E3762" s="205" t="str">
        <f t="shared" si="58"/>
        <v>ビュートップＵ２０　Ｖ－４３</v>
      </c>
    </row>
    <row r="3763" spans="1:5" ht="12.75" customHeight="1" x14ac:dyDescent="0.15">
      <c r="A3763" s="206" t="s">
        <v>9040</v>
      </c>
      <c r="B3763" s="207" t="s">
        <v>9041</v>
      </c>
      <c r="C3763" s="206" t="s">
        <v>3547</v>
      </c>
      <c r="D3763" s="206" t="s">
        <v>640</v>
      </c>
      <c r="E3763" s="205" t="str">
        <f t="shared" si="58"/>
        <v>ビュートップＺ２０　Ｖ－１４</v>
      </c>
    </row>
    <row r="3764" spans="1:5" ht="12.75" customHeight="1" x14ac:dyDescent="0.15">
      <c r="A3764" s="206" t="s">
        <v>9042</v>
      </c>
      <c r="B3764" s="206" t="s">
        <v>9043</v>
      </c>
      <c r="C3764" s="206" t="s">
        <v>5316</v>
      </c>
      <c r="D3764" s="206" t="s">
        <v>633</v>
      </c>
      <c r="E3764" s="205" t="str">
        <f t="shared" si="58"/>
        <v>ビルコートＳ　</v>
      </c>
    </row>
    <row r="3765" spans="1:5" ht="12.75" customHeight="1" x14ac:dyDescent="0.15">
      <c r="A3765" s="206" t="s">
        <v>9044</v>
      </c>
      <c r="B3765" s="206" t="s">
        <v>9045</v>
      </c>
      <c r="C3765" s="206" t="s">
        <v>9046</v>
      </c>
      <c r="D3765" s="206" t="s">
        <v>633</v>
      </c>
      <c r="E3765" s="205" t="str">
        <f t="shared" si="58"/>
        <v>ビル増粘剤</v>
      </c>
    </row>
    <row r="3766" spans="1:5" ht="12.75" customHeight="1" x14ac:dyDescent="0.15">
      <c r="A3766" s="203" t="s">
        <v>9047</v>
      </c>
      <c r="B3766" s="203" t="s">
        <v>9048</v>
      </c>
      <c r="C3766" s="203" t="s">
        <v>0</v>
      </c>
      <c r="D3766" s="203" t="s">
        <v>640</v>
      </c>
      <c r="E3766" s="205" t="str">
        <f t="shared" si="58"/>
        <v>ファーブルーフィング　</v>
      </c>
    </row>
    <row r="3767" spans="1:5" ht="12.75" customHeight="1" x14ac:dyDescent="0.15">
      <c r="A3767" s="206" t="s">
        <v>9049</v>
      </c>
      <c r="B3767" s="207" t="s">
        <v>9050</v>
      </c>
      <c r="C3767" s="206" t="s">
        <v>9051</v>
      </c>
      <c r="D3767" s="206" t="s">
        <v>640</v>
      </c>
      <c r="E3767" s="205" t="str">
        <f t="shared" si="58"/>
        <v>フォームエース１５　５０ｍロール</v>
      </c>
    </row>
    <row r="3768" spans="1:5" ht="12.75" customHeight="1" x14ac:dyDescent="0.15">
      <c r="A3768" s="206" t="s">
        <v>9052</v>
      </c>
      <c r="B3768" s="207" t="s">
        <v>9053</v>
      </c>
      <c r="C3768" s="206" t="s">
        <v>9054</v>
      </c>
      <c r="D3768" s="206" t="s">
        <v>640</v>
      </c>
      <c r="E3768" s="205" t="str">
        <f t="shared" si="58"/>
        <v>フォームエース２５　２５ｍロール</v>
      </c>
    </row>
    <row r="3769" spans="1:5" ht="12.75" customHeight="1" x14ac:dyDescent="0.15">
      <c r="A3769" s="206" t="s">
        <v>9055</v>
      </c>
      <c r="B3769" s="207" t="s">
        <v>9056</v>
      </c>
      <c r="C3769" s="206" t="s">
        <v>9057</v>
      </c>
      <c r="D3769" s="206" t="s">
        <v>687</v>
      </c>
      <c r="E3769" s="205" t="str">
        <f t="shared" si="58"/>
        <v>フォームエース２５　２ｍカット</v>
      </c>
    </row>
    <row r="3770" spans="1:5" ht="12.75" customHeight="1" x14ac:dyDescent="0.15">
      <c r="A3770" s="206" t="s">
        <v>9058</v>
      </c>
      <c r="B3770" s="207" t="s">
        <v>9059</v>
      </c>
      <c r="C3770" s="206" t="s">
        <v>9060</v>
      </c>
      <c r="D3770" s="206" t="s">
        <v>687</v>
      </c>
      <c r="E3770" s="205" t="str">
        <f t="shared" si="58"/>
        <v>フォームエース３０　２ｍカット</v>
      </c>
    </row>
    <row r="3771" spans="1:5" ht="12.75" customHeight="1" x14ac:dyDescent="0.15">
      <c r="A3771" s="206" t="s">
        <v>9061</v>
      </c>
      <c r="B3771" s="206" t="s">
        <v>9062</v>
      </c>
      <c r="C3771" s="206" t="s">
        <v>6593</v>
      </c>
      <c r="D3771" s="206" t="s">
        <v>637</v>
      </c>
      <c r="E3771" s="205" t="str">
        <f t="shared" si="58"/>
        <v>ブチルテープ片面１００</v>
      </c>
    </row>
    <row r="3772" spans="1:5" ht="12.75" customHeight="1" x14ac:dyDescent="0.15">
      <c r="A3772" s="206" t="s">
        <v>9063</v>
      </c>
      <c r="B3772" s="206" t="s">
        <v>9064</v>
      </c>
      <c r="C3772" s="206" t="s">
        <v>9065</v>
      </c>
      <c r="D3772" s="206" t="s">
        <v>637</v>
      </c>
      <c r="E3772" s="205" t="str">
        <f t="shared" si="58"/>
        <v>ブチルテープ片面１６０</v>
      </c>
    </row>
    <row r="3773" spans="1:5" ht="12.75" customHeight="1" x14ac:dyDescent="0.15">
      <c r="A3773" s="206" t="s">
        <v>9066</v>
      </c>
      <c r="B3773" s="206" t="s">
        <v>9067</v>
      </c>
      <c r="C3773" s="206" t="s">
        <v>9068</v>
      </c>
      <c r="D3773" s="206" t="s">
        <v>637</v>
      </c>
      <c r="E3773" s="205" t="str">
        <f t="shared" si="58"/>
        <v>ブチルテープ片面１６０（１０ｍ巻）</v>
      </c>
    </row>
    <row r="3774" spans="1:5" ht="12.75" customHeight="1" x14ac:dyDescent="0.15">
      <c r="A3774" s="206" t="s">
        <v>9069</v>
      </c>
      <c r="B3774" s="206" t="s">
        <v>9070</v>
      </c>
      <c r="C3774" s="207" t="s">
        <v>8604</v>
      </c>
      <c r="D3774" s="206" t="s">
        <v>637</v>
      </c>
      <c r="E3774" s="205" t="str">
        <f t="shared" si="58"/>
        <v>ブチルテープ片面５０</v>
      </c>
    </row>
    <row r="3775" spans="1:5" ht="12.75" customHeight="1" x14ac:dyDescent="0.15">
      <c r="A3775" s="206" t="s">
        <v>9071</v>
      </c>
      <c r="B3775" s="207" t="s">
        <v>9072</v>
      </c>
      <c r="C3775" s="206" t="s">
        <v>9073</v>
      </c>
      <c r="D3775" s="206" t="s">
        <v>637</v>
      </c>
      <c r="E3775" s="205" t="str">
        <f t="shared" si="58"/>
        <v>ブチルテープ片面５０</v>
      </c>
    </row>
    <row r="3776" spans="1:5" ht="12.75" customHeight="1" x14ac:dyDescent="0.15">
      <c r="A3776" s="206" t="s">
        <v>9074</v>
      </c>
      <c r="B3776" s="206" t="s">
        <v>9075</v>
      </c>
      <c r="C3776" s="207" t="s">
        <v>8607</v>
      </c>
      <c r="D3776" s="206" t="s">
        <v>637</v>
      </c>
      <c r="E3776" s="205" t="str">
        <f t="shared" si="58"/>
        <v>ブチルテープ片面７５</v>
      </c>
    </row>
    <row r="3777" spans="1:5" ht="12.75" customHeight="1" x14ac:dyDescent="0.15">
      <c r="A3777" s="206" t="s">
        <v>9076</v>
      </c>
      <c r="B3777" s="207" t="s">
        <v>9077</v>
      </c>
      <c r="C3777" s="207" t="s">
        <v>8641</v>
      </c>
      <c r="D3777" s="206" t="s">
        <v>637</v>
      </c>
      <c r="E3777" s="205" t="str">
        <f t="shared" si="58"/>
        <v>ブチルテープ両面－１００</v>
      </c>
    </row>
    <row r="3778" spans="1:5" ht="12.75" customHeight="1" x14ac:dyDescent="0.15">
      <c r="A3778" s="206" t="s">
        <v>9078</v>
      </c>
      <c r="B3778" s="207" t="s">
        <v>9079</v>
      </c>
      <c r="C3778" s="207" t="s">
        <v>9080</v>
      </c>
      <c r="D3778" s="206" t="s">
        <v>637</v>
      </c>
      <c r="E3778" s="205" t="str">
        <f t="shared" si="58"/>
        <v>ブチルテープ両面－３０</v>
      </c>
    </row>
    <row r="3779" spans="1:5" ht="12.75" customHeight="1" x14ac:dyDescent="0.15">
      <c r="A3779" s="206" t="s">
        <v>9081</v>
      </c>
      <c r="B3779" s="207" t="s">
        <v>9082</v>
      </c>
      <c r="C3779" s="207" t="s">
        <v>8604</v>
      </c>
      <c r="D3779" s="206" t="s">
        <v>637</v>
      </c>
      <c r="E3779" s="205" t="str">
        <f t="shared" ref="E3779:E3842" si="59">DBCS(B3779)</f>
        <v>ブチルテープ両面－５０</v>
      </c>
    </row>
    <row r="3780" spans="1:5" ht="12.75" customHeight="1" x14ac:dyDescent="0.15">
      <c r="A3780" s="206" t="s">
        <v>9083</v>
      </c>
      <c r="B3780" s="207" t="s">
        <v>9084</v>
      </c>
      <c r="C3780" s="207" t="s">
        <v>8607</v>
      </c>
      <c r="D3780" s="206" t="s">
        <v>637</v>
      </c>
      <c r="E3780" s="205" t="str">
        <f t="shared" si="59"/>
        <v>ブチルテープ両面－７５</v>
      </c>
    </row>
    <row r="3781" spans="1:5" ht="12.75" customHeight="1" x14ac:dyDescent="0.15">
      <c r="A3781" s="206" t="s">
        <v>9085</v>
      </c>
      <c r="B3781" s="206" t="s">
        <v>9086</v>
      </c>
      <c r="C3781" s="206" t="s">
        <v>9087</v>
      </c>
      <c r="D3781" s="206" t="s">
        <v>633</v>
      </c>
      <c r="E3781" s="205" t="str">
        <f t="shared" si="59"/>
        <v>プライマーＢＰ　０．５ｋｇ</v>
      </c>
    </row>
    <row r="3782" spans="1:5" ht="12.75" customHeight="1" x14ac:dyDescent="0.15">
      <c r="A3782" s="206" t="s">
        <v>9088</v>
      </c>
      <c r="B3782" s="206" t="s">
        <v>9089</v>
      </c>
      <c r="C3782" s="206" t="s">
        <v>1388</v>
      </c>
      <c r="D3782" s="206" t="s">
        <v>633</v>
      </c>
      <c r="E3782" s="205" t="str">
        <f t="shared" si="59"/>
        <v>プライマーＢＰ　１６ｋｇ　</v>
      </c>
    </row>
    <row r="3783" spans="1:5" ht="12.75" customHeight="1" x14ac:dyDescent="0.15">
      <c r="A3783" s="206" t="s">
        <v>9090</v>
      </c>
      <c r="B3783" s="206" t="s">
        <v>9091</v>
      </c>
      <c r="C3783" s="206" t="s">
        <v>9092</v>
      </c>
      <c r="D3783" s="206" t="s">
        <v>633</v>
      </c>
      <c r="E3783" s="205" t="str">
        <f t="shared" si="59"/>
        <v>プライマーＣＲ　</v>
      </c>
    </row>
    <row r="3784" spans="1:5" ht="12.75" customHeight="1" x14ac:dyDescent="0.15">
      <c r="A3784" s="206" t="s">
        <v>9093</v>
      </c>
      <c r="B3784" s="206" t="s">
        <v>9094</v>
      </c>
      <c r="C3784" s="206" t="s">
        <v>9095</v>
      </c>
      <c r="D3784" s="206" t="s">
        <v>680</v>
      </c>
      <c r="E3784" s="205" t="str">
        <f t="shared" si="59"/>
        <v>プライマーＰＧ　</v>
      </c>
    </row>
    <row r="3785" spans="1:5" ht="12.75" customHeight="1" x14ac:dyDescent="0.15">
      <c r="A3785" s="206" t="s">
        <v>9096</v>
      </c>
      <c r="B3785" s="206" t="s">
        <v>9097</v>
      </c>
      <c r="C3785" s="206" t="s">
        <v>8598</v>
      </c>
      <c r="D3785" s="206" t="s">
        <v>736</v>
      </c>
      <c r="E3785" s="205" t="str">
        <f t="shared" si="59"/>
        <v>プライムタイト　</v>
      </c>
    </row>
    <row r="3786" spans="1:5" ht="12.75" customHeight="1" x14ac:dyDescent="0.15">
      <c r="A3786" s="203" t="s">
        <v>9098</v>
      </c>
      <c r="B3786" s="203" t="s">
        <v>9099</v>
      </c>
      <c r="C3786" s="204" t="s">
        <v>9100</v>
      </c>
      <c r="D3786" s="203" t="s">
        <v>633</v>
      </c>
      <c r="E3786" s="205" t="str">
        <f t="shared" si="59"/>
        <v>プラストＪボンド</v>
      </c>
    </row>
    <row r="3787" spans="1:5" ht="12.75" customHeight="1" x14ac:dyDescent="0.15">
      <c r="A3787" s="206" t="s">
        <v>9101</v>
      </c>
      <c r="B3787" s="207" t="s">
        <v>9099</v>
      </c>
      <c r="C3787" s="207" t="s">
        <v>9102</v>
      </c>
      <c r="D3787" s="206" t="s">
        <v>680</v>
      </c>
      <c r="E3787" s="205" t="str">
        <f t="shared" si="59"/>
        <v>プラストＪボンド</v>
      </c>
    </row>
    <row r="3788" spans="1:5" ht="12.75" customHeight="1" x14ac:dyDescent="0.15">
      <c r="A3788" s="206" t="s">
        <v>9103</v>
      </c>
      <c r="B3788" s="206" t="s">
        <v>9104</v>
      </c>
      <c r="C3788" s="207" t="s">
        <v>3581</v>
      </c>
      <c r="D3788" s="206" t="s">
        <v>633</v>
      </c>
      <c r="E3788" s="205" t="str">
        <f t="shared" si="59"/>
        <v>プラストカラーＡ　グリーン</v>
      </c>
    </row>
    <row r="3789" spans="1:5" ht="12.75" customHeight="1" x14ac:dyDescent="0.15">
      <c r="A3789" s="206" t="s">
        <v>9105</v>
      </c>
      <c r="B3789" s="206" t="s">
        <v>9106</v>
      </c>
      <c r="C3789" s="207" t="s">
        <v>3581</v>
      </c>
      <c r="D3789" s="206" t="s">
        <v>633</v>
      </c>
      <c r="E3789" s="205" t="str">
        <f t="shared" si="59"/>
        <v>プラストカラーＡ　グレー</v>
      </c>
    </row>
    <row r="3790" spans="1:5" ht="12.75" customHeight="1" x14ac:dyDescent="0.15">
      <c r="A3790" s="206" t="s">
        <v>9107</v>
      </c>
      <c r="B3790" s="206" t="s">
        <v>9108</v>
      </c>
      <c r="C3790" s="207" t="s">
        <v>3581</v>
      </c>
      <c r="D3790" s="206" t="s">
        <v>633</v>
      </c>
      <c r="E3790" s="205" t="str">
        <f t="shared" si="59"/>
        <v>プラストカラーＢ　グリーン</v>
      </c>
    </row>
    <row r="3791" spans="1:5" ht="12.75" customHeight="1" x14ac:dyDescent="0.15">
      <c r="A3791" s="206" t="s">
        <v>9109</v>
      </c>
      <c r="B3791" s="206" t="s">
        <v>9110</v>
      </c>
      <c r="C3791" s="207" t="s">
        <v>3581</v>
      </c>
      <c r="D3791" s="206" t="s">
        <v>633</v>
      </c>
      <c r="E3791" s="205" t="str">
        <f t="shared" si="59"/>
        <v>プラストカラーＢ　グレー</v>
      </c>
    </row>
    <row r="3792" spans="1:5" ht="12.75" customHeight="1" x14ac:dyDescent="0.15">
      <c r="A3792" s="206" t="s">
        <v>9111</v>
      </c>
      <c r="B3792" s="206" t="s">
        <v>9112</v>
      </c>
      <c r="C3792" s="207" t="s">
        <v>3600</v>
      </c>
      <c r="D3792" s="206" t="s">
        <v>633</v>
      </c>
      <c r="E3792" s="205" t="str">
        <f t="shared" si="59"/>
        <v>プラストカラーハード　グリーン</v>
      </c>
    </row>
    <row r="3793" spans="1:5" ht="12.75" customHeight="1" x14ac:dyDescent="0.15">
      <c r="A3793" s="206" t="s">
        <v>9113</v>
      </c>
      <c r="B3793" s="206" t="s">
        <v>9114</v>
      </c>
      <c r="C3793" s="207" t="s">
        <v>3600</v>
      </c>
      <c r="D3793" s="206" t="s">
        <v>633</v>
      </c>
      <c r="E3793" s="205" t="str">
        <f t="shared" si="59"/>
        <v>プラストカラーハード　グレー</v>
      </c>
    </row>
    <row r="3794" spans="1:5" ht="12.75" customHeight="1" x14ac:dyDescent="0.15">
      <c r="A3794" s="206" t="s">
        <v>9115</v>
      </c>
      <c r="B3794" s="206" t="s">
        <v>9116</v>
      </c>
      <c r="C3794" s="207" t="s">
        <v>3600</v>
      </c>
      <c r="D3794" s="206" t="s">
        <v>633</v>
      </c>
      <c r="E3794" s="205" t="str">
        <f t="shared" si="59"/>
        <v>プラストカラーハード　ライトグレー</v>
      </c>
    </row>
    <row r="3795" spans="1:5" ht="12.75" customHeight="1" x14ac:dyDescent="0.15">
      <c r="A3795" s="206" t="s">
        <v>9117</v>
      </c>
      <c r="B3795" s="207" t="s">
        <v>9118</v>
      </c>
      <c r="C3795" s="206" t="s">
        <v>9119</v>
      </c>
      <c r="D3795" s="206" t="s">
        <v>637</v>
      </c>
      <c r="E3795" s="205" t="str">
        <f t="shared" si="59"/>
        <v>プラストコーナーパッチ　出隅</v>
      </c>
    </row>
    <row r="3796" spans="1:5" ht="12.75" customHeight="1" x14ac:dyDescent="0.15">
      <c r="A3796" s="206" t="s">
        <v>9120</v>
      </c>
      <c r="B3796" s="207" t="s">
        <v>9121</v>
      </c>
      <c r="C3796" s="206" t="s">
        <v>9119</v>
      </c>
      <c r="D3796" s="206" t="s">
        <v>637</v>
      </c>
      <c r="E3796" s="205" t="str">
        <f t="shared" si="59"/>
        <v>プラストコーナーパッチ　入隅</v>
      </c>
    </row>
    <row r="3797" spans="1:5" ht="12.75" customHeight="1" x14ac:dyDescent="0.15">
      <c r="A3797" s="206" t="s">
        <v>9122</v>
      </c>
      <c r="B3797" s="206" t="s">
        <v>9123</v>
      </c>
      <c r="C3797" s="207" t="s">
        <v>9124</v>
      </c>
      <c r="D3797" s="206" t="s">
        <v>640</v>
      </c>
      <c r="E3797" s="205" t="str">
        <f t="shared" si="59"/>
        <v>プラストシートＢ１．０</v>
      </c>
    </row>
    <row r="3798" spans="1:5" ht="12.75" customHeight="1" x14ac:dyDescent="0.15">
      <c r="A3798" s="206" t="s">
        <v>9125</v>
      </c>
      <c r="B3798" s="206" t="s">
        <v>9126</v>
      </c>
      <c r="C3798" s="207" t="s">
        <v>9127</v>
      </c>
      <c r="D3798" s="206" t="s">
        <v>640</v>
      </c>
      <c r="E3798" s="205" t="str">
        <f t="shared" si="59"/>
        <v>プラストシートＢ１．２</v>
      </c>
    </row>
    <row r="3799" spans="1:5" ht="12.75" customHeight="1" x14ac:dyDescent="0.15">
      <c r="A3799" s="206" t="s">
        <v>9128</v>
      </c>
      <c r="B3799" s="206" t="s">
        <v>9129</v>
      </c>
      <c r="C3799" s="207" t="s">
        <v>9130</v>
      </c>
      <c r="D3799" s="206" t="s">
        <v>640</v>
      </c>
      <c r="E3799" s="205" t="str">
        <f t="shared" si="59"/>
        <v>プラストシートＢ１．２Ｎ　糊付　１５ｍ</v>
      </c>
    </row>
    <row r="3800" spans="1:5" ht="12.75" customHeight="1" x14ac:dyDescent="0.15">
      <c r="A3800" s="206" t="s">
        <v>9131</v>
      </c>
      <c r="B3800" s="206" t="s">
        <v>9132</v>
      </c>
      <c r="C3800" s="207" t="s">
        <v>9133</v>
      </c>
      <c r="D3800" s="206" t="s">
        <v>640</v>
      </c>
      <c r="E3800" s="205" t="str">
        <f t="shared" si="59"/>
        <v>プラストシートＢ１．５</v>
      </c>
    </row>
    <row r="3801" spans="1:5" ht="12.75" customHeight="1" x14ac:dyDescent="0.15">
      <c r="A3801" s="206" t="s">
        <v>9134</v>
      </c>
      <c r="B3801" s="206" t="s">
        <v>9135</v>
      </c>
      <c r="C3801" s="207" t="s">
        <v>3608</v>
      </c>
      <c r="D3801" s="206" t="s">
        <v>640</v>
      </c>
      <c r="E3801" s="205" t="str">
        <f t="shared" si="59"/>
        <v>プラストシートＢ２．０</v>
      </c>
    </row>
    <row r="3802" spans="1:5" ht="12.75" customHeight="1" x14ac:dyDescent="0.15">
      <c r="A3802" s="206" t="s">
        <v>9136</v>
      </c>
      <c r="B3802" s="207" t="s">
        <v>9137</v>
      </c>
      <c r="C3802" s="207" t="s">
        <v>9127</v>
      </c>
      <c r="D3802" s="206" t="s">
        <v>640</v>
      </c>
      <c r="E3802" s="205" t="str">
        <f t="shared" si="59"/>
        <v>プラストシートＣ１．２　グリーン</v>
      </c>
    </row>
    <row r="3803" spans="1:5" ht="12.75" customHeight="1" x14ac:dyDescent="0.15">
      <c r="A3803" s="206" t="s">
        <v>9138</v>
      </c>
      <c r="B3803" s="207" t="s">
        <v>9139</v>
      </c>
      <c r="C3803" s="207" t="s">
        <v>9127</v>
      </c>
      <c r="D3803" s="206" t="s">
        <v>640</v>
      </c>
      <c r="E3803" s="205" t="str">
        <f t="shared" si="59"/>
        <v>プラストシートＣ１．２　グレー</v>
      </c>
    </row>
    <row r="3804" spans="1:5" ht="12.75" customHeight="1" x14ac:dyDescent="0.15">
      <c r="A3804" s="206" t="s">
        <v>9140</v>
      </c>
      <c r="B3804" s="207" t="s">
        <v>9141</v>
      </c>
      <c r="C3804" s="207" t="s">
        <v>9133</v>
      </c>
      <c r="D3804" s="206" t="s">
        <v>640</v>
      </c>
      <c r="E3804" s="205" t="str">
        <f t="shared" si="59"/>
        <v>プラストシートＣ１．５　グリーン</v>
      </c>
    </row>
    <row r="3805" spans="1:5" ht="12.75" customHeight="1" x14ac:dyDescent="0.15">
      <c r="A3805" s="206" t="s">
        <v>9142</v>
      </c>
      <c r="B3805" s="207" t="s">
        <v>9143</v>
      </c>
      <c r="C3805" s="207" t="s">
        <v>9133</v>
      </c>
      <c r="D3805" s="206" t="s">
        <v>640</v>
      </c>
      <c r="E3805" s="205" t="str">
        <f t="shared" si="59"/>
        <v>プラストシートＣ１．５　グレー</v>
      </c>
    </row>
    <row r="3806" spans="1:5" ht="12.75" customHeight="1" x14ac:dyDescent="0.15">
      <c r="A3806" s="206" t="s">
        <v>9144</v>
      </c>
      <c r="B3806" s="207" t="s">
        <v>9145</v>
      </c>
      <c r="C3806" s="207" t="s">
        <v>3608</v>
      </c>
      <c r="D3806" s="206" t="s">
        <v>640</v>
      </c>
      <c r="E3806" s="205" t="str">
        <f t="shared" si="59"/>
        <v>プラストシートＣ２．０　グリーン</v>
      </c>
    </row>
    <row r="3807" spans="1:5" ht="12.75" customHeight="1" x14ac:dyDescent="0.15">
      <c r="A3807" s="206" t="s">
        <v>9146</v>
      </c>
      <c r="B3807" s="207" t="s">
        <v>9147</v>
      </c>
      <c r="C3807" s="207" t="s">
        <v>3608</v>
      </c>
      <c r="D3807" s="206" t="s">
        <v>640</v>
      </c>
      <c r="E3807" s="205" t="str">
        <f t="shared" si="59"/>
        <v>プラストシートＣ２．０　グレー</v>
      </c>
    </row>
    <row r="3808" spans="1:5" ht="12.75" customHeight="1" x14ac:dyDescent="0.15">
      <c r="A3808" s="206" t="s">
        <v>9148</v>
      </c>
      <c r="B3808" s="206" t="s">
        <v>9149</v>
      </c>
      <c r="C3808" s="207" t="s">
        <v>9150</v>
      </c>
      <c r="D3808" s="206" t="s">
        <v>637</v>
      </c>
      <c r="E3808" s="205" t="str">
        <f t="shared" si="59"/>
        <v>プラストシールブラック</v>
      </c>
    </row>
    <row r="3809" spans="1:5" ht="12.75" customHeight="1" x14ac:dyDescent="0.15">
      <c r="A3809" s="206" t="s">
        <v>9151</v>
      </c>
      <c r="B3809" s="206" t="s">
        <v>9152</v>
      </c>
      <c r="C3809" s="207" t="s">
        <v>9153</v>
      </c>
      <c r="D3809" s="206" t="s">
        <v>633</v>
      </c>
      <c r="E3809" s="205" t="str">
        <f t="shared" si="59"/>
        <v>プラストシルバー　Ａ</v>
      </c>
    </row>
    <row r="3810" spans="1:5" ht="12.75" customHeight="1" x14ac:dyDescent="0.15">
      <c r="A3810" s="206" t="s">
        <v>9154</v>
      </c>
      <c r="B3810" s="206" t="s">
        <v>9155</v>
      </c>
      <c r="C3810" s="207" t="s">
        <v>9153</v>
      </c>
      <c r="D3810" s="206" t="s">
        <v>633</v>
      </c>
      <c r="E3810" s="205" t="str">
        <f t="shared" si="59"/>
        <v>プラストシルバー　Ｂ</v>
      </c>
    </row>
    <row r="3811" spans="1:5" ht="12.75" customHeight="1" x14ac:dyDescent="0.15">
      <c r="A3811" s="206" t="s">
        <v>9156</v>
      </c>
      <c r="B3811" s="207" t="s">
        <v>9157</v>
      </c>
      <c r="C3811" s="207" t="s">
        <v>9158</v>
      </c>
      <c r="D3811" s="206" t="s">
        <v>637</v>
      </c>
      <c r="E3811" s="205" t="str">
        <f t="shared" si="59"/>
        <v>プラストテープ　ＳＣ１００</v>
      </c>
    </row>
    <row r="3812" spans="1:5" ht="12.75" customHeight="1" x14ac:dyDescent="0.15">
      <c r="A3812" s="206" t="s">
        <v>9159</v>
      </c>
      <c r="B3812" s="207" t="s">
        <v>9160</v>
      </c>
      <c r="C3812" s="207" t="s">
        <v>9161</v>
      </c>
      <c r="D3812" s="206" t="s">
        <v>637</v>
      </c>
      <c r="E3812" s="205" t="str">
        <f t="shared" si="59"/>
        <v>プラストテープ　ＳＣ３００</v>
      </c>
    </row>
    <row r="3813" spans="1:5" ht="12.75" customHeight="1" x14ac:dyDescent="0.15">
      <c r="A3813" s="206" t="s">
        <v>9162</v>
      </c>
      <c r="B3813" s="206" t="s">
        <v>9163</v>
      </c>
      <c r="C3813" s="207" t="s">
        <v>9164</v>
      </c>
      <c r="D3813" s="206" t="s">
        <v>637</v>
      </c>
      <c r="E3813" s="205" t="str">
        <f t="shared" si="59"/>
        <v>プラストテープＤ３０</v>
      </c>
    </row>
    <row r="3814" spans="1:5" ht="12.75" customHeight="1" x14ac:dyDescent="0.15">
      <c r="A3814" s="206" t="s">
        <v>9165</v>
      </c>
      <c r="B3814" s="207" t="s">
        <v>9166</v>
      </c>
      <c r="C3814" s="207" t="s">
        <v>9167</v>
      </c>
      <c r="D3814" s="206" t="s">
        <v>637</v>
      </c>
      <c r="E3814" s="205" t="str">
        <f t="shared" si="59"/>
        <v>プラストテープＥＢ１２０</v>
      </c>
    </row>
    <row r="3815" spans="1:5" ht="12.75" customHeight="1" x14ac:dyDescent="0.15">
      <c r="A3815" s="206" t="s">
        <v>9168</v>
      </c>
      <c r="B3815" s="207" t="s">
        <v>9169</v>
      </c>
      <c r="C3815" s="207" t="s">
        <v>9170</v>
      </c>
      <c r="D3815" s="206" t="s">
        <v>637</v>
      </c>
      <c r="E3815" s="205" t="str">
        <f t="shared" si="59"/>
        <v>プラストテープＮＴ３０</v>
      </c>
    </row>
    <row r="3816" spans="1:5" ht="12.75" customHeight="1" x14ac:dyDescent="0.15">
      <c r="A3816" s="206" t="s">
        <v>9171</v>
      </c>
      <c r="B3816" s="207" t="s">
        <v>9172</v>
      </c>
      <c r="C3816" s="207" t="s">
        <v>9173</v>
      </c>
      <c r="D3816" s="206" t="s">
        <v>637</v>
      </c>
      <c r="E3816" s="205" t="str">
        <f t="shared" si="59"/>
        <v>プラストテープＲＮ１００</v>
      </c>
    </row>
    <row r="3817" spans="1:5" ht="12.75" customHeight="1" x14ac:dyDescent="0.15">
      <c r="A3817" s="206" t="s">
        <v>9174</v>
      </c>
      <c r="B3817" s="206" t="s">
        <v>9175</v>
      </c>
      <c r="C3817" s="207" t="s">
        <v>9176</v>
      </c>
      <c r="D3817" s="206" t="s">
        <v>637</v>
      </c>
      <c r="E3817" s="205" t="str">
        <f t="shared" si="59"/>
        <v>プラストテープＲＮ２００</v>
      </c>
    </row>
    <row r="3818" spans="1:5" ht="12.75" customHeight="1" x14ac:dyDescent="0.15">
      <c r="A3818" s="206" t="s">
        <v>9177</v>
      </c>
      <c r="B3818" s="206" t="s">
        <v>9178</v>
      </c>
      <c r="C3818" s="206" t="s">
        <v>9179</v>
      </c>
      <c r="D3818" s="206" t="s">
        <v>640</v>
      </c>
      <c r="E3818" s="205" t="str">
        <f t="shared" si="59"/>
        <v>プラストテープＲＮ３００</v>
      </c>
    </row>
    <row r="3819" spans="1:5" ht="12.75" customHeight="1" x14ac:dyDescent="0.15">
      <c r="A3819" s="206" t="s">
        <v>9180</v>
      </c>
      <c r="B3819" s="207" t="s">
        <v>9181</v>
      </c>
      <c r="C3819" s="206" t="s">
        <v>9182</v>
      </c>
      <c r="D3819" s="206" t="s">
        <v>637</v>
      </c>
      <c r="E3819" s="205" t="str">
        <f t="shared" si="59"/>
        <v>プラストドレンＩＩたて４７</v>
      </c>
    </row>
    <row r="3820" spans="1:5" ht="12.75" customHeight="1" x14ac:dyDescent="0.15">
      <c r="A3820" s="206" t="s">
        <v>9183</v>
      </c>
      <c r="B3820" s="207" t="s">
        <v>9184</v>
      </c>
      <c r="C3820" s="206" t="s">
        <v>9185</v>
      </c>
      <c r="D3820" s="206" t="s">
        <v>637</v>
      </c>
      <c r="E3820" s="205" t="str">
        <f t="shared" si="59"/>
        <v>プラストドレンＩＩたて６５</v>
      </c>
    </row>
    <row r="3821" spans="1:5" ht="12.75" customHeight="1" x14ac:dyDescent="0.15">
      <c r="A3821" s="206" t="s">
        <v>9186</v>
      </c>
      <c r="B3821" s="207" t="s">
        <v>9187</v>
      </c>
      <c r="C3821" s="206" t="s">
        <v>9188</v>
      </c>
      <c r="D3821" s="206" t="s">
        <v>637</v>
      </c>
      <c r="E3821" s="205" t="str">
        <f t="shared" si="59"/>
        <v>プラストドレンＩＩたて９５</v>
      </c>
    </row>
    <row r="3822" spans="1:5" ht="12.75" customHeight="1" x14ac:dyDescent="0.15">
      <c r="A3822" s="206" t="s">
        <v>9189</v>
      </c>
      <c r="B3822" s="207" t="s">
        <v>9190</v>
      </c>
      <c r="C3822" s="206" t="s">
        <v>9191</v>
      </c>
      <c r="D3822" s="206" t="s">
        <v>637</v>
      </c>
      <c r="E3822" s="205" t="str">
        <f t="shared" si="59"/>
        <v>プラストドレンＩＩ横４５</v>
      </c>
    </row>
    <row r="3823" spans="1:5" ht="12.75" customHeight="1" x14ac:dyDescent="0.15">
      <c r="A3823" s="206" t="s">
        <v>9192</v>
      </c>
      <c r="B3823" s="207" t="s">
        <v>9193</v>
      </c>
      <c r="C3823" s="206" t="s">
        <v>9194</v>
      </c>
      <c r="D3823" s="206" t="s">
        <v>637</v>
      </c>
      <c r="E3823" s="205" t="str">
        <f t="shared" si="59"/>
        <v>プラストドレンＩＩ横７３</v>
      </c>
    </row>
    <row r="3824" spans="1:5" ht="12.75" customHeight="1" x14ac:dyDescent="0.15">
      <c r="A3824" s="206" t="s">
        <v>9195</v>
      </c>
      <c r="B3824" s="207" t="s">
        <v>9196</v>
      </c>
      <c r="C3824" s="206" t="s">
        <v>9197</v>
      </c>
      <c r="D3824" s="206" t="s">
        <v>637</v>
      </c>
      <c r="E3824" s="205" t="str">
        <f t="shared" si="59"/>
        <v>プラストドレンＩＩ横８７</v>
      </c>
    </row>
    <row r="3825" spans="1:5" ht="12.75" customHeight="1" x14ac:dyDescent="0.15">
      <c r="A3825" s="206" t="s">
        <v>9198</v>
      </c>
      <c r="B3825" s="207" t="s">
        <v>9199</v>
      </c>
      <c r="C3825" s="206" t="s">
        <v>7032</v>
      </c>
      <c r="D3825" s="206" t="s">
        <v>637</v>
      </c>
      <c r="E3825" s="205" t="str">
        <f t="shared" si="59"/>
        <v>プラストドレンキャップＩＩたて小</v>
      </c>
    </row>
    <row r="3826" spans="1:5" ht="12.75" customHeight="1" x14ac:dyDescent="0.15">
      <c r="A3826" s="206" t="s">
        <v>9200</v>
      </c>
      <c r="B3826" s="207" t="s">
        <v>9201</v>
      </c>
      <c r="C3826" s="206" t="s">
        <v>7032</v>
      </c>
      <c r="D3826" s="206" t="s">
        <v>637</v>
      </c>
      <c r="E3826" s="205" t="str">
        <f t="shared" si="59"/>
        <v>プラストドレンキャップＩＩたて大</v>
      </c>
    </row>
    <row r="3827" spans="1:5" ht="12.75" customHeight="1" x14ac:dyDescent="0.15">
      <c r="A3827" s="206" t="s">
        <v>9202</v>
      </c>
      <c r="B3827" s="207" t="s">
        <v>9203</v>
      </c>
      <c r="C3827" s="206" t="s">
        <v>7032</v>
      </c>
      <c r="D3827" s="206" t="s">
        <v>637</v>
      </c>
      <c r="E3827" s="205" t="str">
        <f t="shared" si="59"/>
        <v>プラストドレンキャップＩＩ横小</v>
      </c>
    </row>
    <row r="3828" spans="1:5" ht="12.75" customHeight="1" x14ac:dyDescent="0.15">
      <c r="A3828" s="206" t="s">
        <v>9204</v>
      </c>
      <c r="B3828" s="207" t="s">
        <v>9205</v>
      </c>
      <c r="C3828" s="206" t="s">
        <v>7032</v>
      </c>
      <c r="D3828" s="206" t="s">
        <v>637</v>
      </c>
      <c r="E3828" s="205" t="str">
        <f t="shared" si="59"/>
        <v>プラストドレンキャップＩＩ横大</v>
      </c>
    </row>
    <row r="3829" spans="1:5" ht="12.75" customHeight="1" x14ac:dyDescent="0.15">
      <c r="A3829" s="206" t="s">
        <v>9206</v>
      </c>
      <c r="B3829" s="207" t="s">
        <v>9207</v>
      </c>
      <c r="C3829" s="206" t="s">
        <v>9208</v>
      </c>
      <c r="D3829" s="206" t="s">
        <v>640</v>
      </c>
      <c r="E3829" s="205" t="str">
        <f t="shared" si="59"/>
        <v>プラストフォームＶＦ</v>
      </c>
    </row>
    <row r="3830" spans="1:5" ht="12.75" customHeight="1" x14ac:dyDescent="0.15">
      <c r="A3830" s="206" t="s">
        <v>9209</v>
      </c>
      <c r="B3830" s="206" t="s">
        <v>9210</v>
      </c>
      <c r="C3830" s="206" t="s">
        <v>9211</v>
      </c>
      <c r="D3830" s="206" t="s">
        <v>633</v>
      </c>
      <c r="E3830" s="205" t="str">
        <f t="shared" si="59"/>
        <v>プラストプライマー</v>
      </c>
    </row>
    <row r="3831" spans="1:5" ht="12.75" customHeight="1" x14ac:dyDescent="0.15">
      <c r="A3831" s="206" t="s">
        <v>9212</v>
      </c>
      <c r="B3831" s="206" t="s">
        <v>9213</v>
      </c>
      <c r="C3831" s="206" t="s">
        <v>9211</v>
      </c>
      <c r="D3831" s="206" t="s">
        <v>633</v>
      </c>
      <c r="E3831" s="205" t="str">
        <f t="shared" si="59"/>
        <v>プラストプライマーＡＬＣ用</v>
      </c>
    </row>
    <row r="3832" spans="1:5" ht="12.75" customHeight="1" x14ac:dyDescent="0.15">
      <c r="A3832" s="206" t="s">
        <v>9214</v>
      </c>
      <c r="B3832" s="206" t="s">
        <v>9215</v>
      </c>
      <c r="C3832" s="206" t="s">
        <v>9216</v>
      </c>
      <c r="D3832" s="206" t="s">
        <v>751</v>
      </c>
      <c r="E3832" s="205" t="str">
        <f t="shared" si="59"/>
        <v>フラッシュ１０Ｓ</v>
      </c>
    </row>
    <row r="3833" spans="1:5" ht="12.75" customHeight="1" x14ac:dyDescent="0.15">
      <c r="A3833" s="206" t="s">
        <v>9217</v>
      </c>
      <c r="B3833" s="206" t="s">
        <v>9218</v>
      </c>
      <c r="C3833" s="206" t="s">
        <v>9219</v>
      </c>
      <c r="D3833" s="206" t="s">
        <v>2870</v>
      </c>
      <c r="E3833" s="205" t="str">
        <f t="shared" si="59"/>
        <v>フラッシュエッジ１１０Ａ用ベンダー</v>
      </c>
    </row>
    <row r="3834" spans="1:5" ht="12.75" customHeight="1" x14ac:dyDescent="0.15">
      <c r="A3834" s="206" t="s">
        <v>9220</v>
      </c>
      <c r="B3834" s="206" t="s">
        <v>9221</v>
      </c>
      <c r="C3834" s="206" t="s">
        <v>9219</v>
      </c>
      <c r="D3834" s="206" t="s">
        <v>2870</v>
      </c>
      <c r="E3834" s="205" t="str">
        <f t="shared" si="59"/>
        <v>フラッシュエッジ７０Ａ用ベンダー</v>
      </c>
    </row>
    <row r="3835" spans="1:5" ht="12.75" customHeight="1" x14ac:dyDescent="0.15">
      <c r="A3835" s="206" t="s">
        <v>9222</v>
      </c>
      <c r="B3835" s="206" t="s">
        <v>9223</v>
      </c>
      <c r="C3835" s="206" t="s">
        <v>0</v>
      </c>
      <c r="D3835" s="206" t="s">
        <v>687</v>
      </c>
      <c r="E3835" s="205" t="str">
        <f t="shared" si="59"/>
        <v>フラッシュエッジ出隅用カバー</v>
      </c>
    </row>
    <row r="3836" spans="1:5" ht="12.75" customHeight="1" x14ac:dyDescent="0.15">
      <c r="A3836" s="206" t="s">
        <v>9224</v>
      </c>
      <c r="B3836" s="207" t="s">
        <v>9225</v>
      </c>
      <c r="C3836" s="206" t="s">
        <v>0</v>
      </c>
      <c r="D3836" s="206" t="s">
        <v>687</v>
      </c>
      <c r="E3836" s="205" t="str">
        <f t="shared" si="59"/>
        <v>フラッシュエッジ出隅用カバー　Ｔ－</v>
      </c>
    </row>
    <row r="3837" spans="1:5" ht="12.75" customHeight="1" x14ac:dyDescent="0.15">
      <c r="A3837" s="206" t="s">
        <v>9226</v>
      </c>
      <c r="B3837" s="206" t="s">
        <v>9227</v>
      </c>
      <c r="C3837" s="206" t="s">
        <v>0</v>
      </c>
      <c r="D3837" s="206" t="s">
        <v>687</v>
      </c>
      <c r="E3837" s="205" t="str">
        <f t="shared" si="59"/>
        <v>フラッシュエッジ入隅用カバー</v>
      </c>
    </row>
    <row r="3838" spans="1:5" ht="12.75" customHeight="1" x14ac:dyDescent="0.15">
      <c r="A3838" s="206" t="s">
        <v>9228</v>
      </c>
      <c r="B3838" s="207" t="s">
        <v>9229</v>
      </c>
      <c r="C3838" s="206" t="s">
        <v>0</v>
      </c>
      <c r="D3838" s="206" t="s">
        <v>687</v>
      </c>
      <c r="E3838" s="205" t="str">
        <f t="shared" si="59"/>
        <v>フラッシュエッジ入隅用カバー　Ｔ－</v>
      </c>
    </row>
    <row r="3839" spans="1:5" ht="12.75" customHeight="1" x14ac:dyDescent="0.15">
      <c r="A3839" s="206" t="s">
        <v>9230</v>
      </c>
      <c r="B3839" s="206" t="s">
        <v>9231</v>
      </c>
      <c r="C3839" s="206" t="s">
        <v>9232</v>
      </c>
      <c r="D3839" s="206" t="s">
        <v>640</v>
      </c>
      <c r="E3839" s="205" t="str">
        <f t="shared" si="59"/>
        <v>フラッシングテープ</v>
      </c>
    </row>
    <row r="3840" spans="1:5" ht="12.75" customHeight="1" x14ac:dyDescent="0.15">
      <c r="A3840" s="203" t="s">
        <v>9233</v>
      </c>
      <c r="B3840" s="203" t="s">
        <v>9234</v>
      </c>
      <c r="C3840" s="203" t="s">
        <v>9235</v>
      </c>
      <c r="D3840" s="203" t="s">
        <v>633</v>
      </c>
      <c r="E3840" s="205" t="str">
        <f t="shared" si="59"/>
        <v>フラッターＱ</v>
      </c>
    </row>
    <row r="3841" spans="1:5" ht="12.75" customHeight="1" x14ac:dyDescent="0.15">
      <c r="A3841" s="203" t="s">
        <v>9236</v>
      </c>
      <c r="B3841" s="203" t="s">
        <v>9237</v>
      </c>
      <c r="C3841" s="203" t="s">
        <v>6293</v>
      </c>
      <c r="D3841" s="203" t="s">
        <v>637</v>
      </c>
      <c r="E3841" s="205" t="str">
        <f t="shared" si="59"/>
        <v>フラットドレン７５　</v>
      </c>
    </row>
    <row r="3842" spans="1:5" ht="12.75" customHeight="1" x14ac:dyDescent="0.15">
      <c r="A3842" s="206" t="s">
        <v>9238</v>
      </c>
      <c r="B3842" s="206" t="s">
        <v>9239</v>
      </c>
      <c r="C3842" s="206" t="s">
        <v>2451</v>
      </c>
      <c r="D3842" s="206" t="s">
        <v>640</v>
      </c>
      <c r="E3842" s="205" t="str">
        <f t="shared" si="59"/>
        <v>フリースベスト</v>
      </c>
    </row>
    <row r="3843" spans="1:5" ht="12.75" customHeight="1" x14ac:dyDescent="0.15">
      <c r="A3843" s="206" t="s">
        <v>9240</v>
      </c>
      <c r="B3843" s="206" t="s">
        <v>9241</v>
      </c>
      <c r="C3843" s="206" t="s">
        <v>2451</v>
      </c>
      <c r="D3843" s="206" t="s">
        <v>640</v>
      </c>
      <c r="E3843" s="205" t="str">
        <f t="shared" ref="E3843:E3906" si="60">DBCS(B3843)</f>
        <v>フリースポット</v>
      </c>
    </row>
    <row r="3844" spans="1:5" ht="12.75" customHeight="1" x14ac:dyDescent="0.15">
      <c r="A3844" s="206" t="s">
        <v>9242</v>
      </c>
      <c r="B3844" s="206" t="s">
        <v>9243</v>
      </c>
      <c r="C3844" s="206" t="s">
        <v>7152</v>
      </c>
      <c r="D3844" s="206" t="s">
        <v>640</v>
      </c>
      <c r="E3844" s="205" t="str">
        <f t="shared" si="60"/>
        <v>ブルズエコルーフィング</v>
      </c>
    </row>
    <row r="3845" spans="1:5" ht="12.75" customHeight="1" x14ac:dyDescent="0.15">
      <c r="A3845" s="206" t="s">
        <v>9244</v>
      </c>
      <c r="B3845" s="206" t="s">
        <v>9245</v>
      </c>
      <c r="C3845" s="206" t="s">
        <v>7152</v>
      </c>
      <c r="D3845" s="206" t="s">
        <v>640</v>
      </c>
      <c r="E3845" s="205" t="str">
        <f t="shared" si="60"/>
        <v>ブルズカバールーフィング</v>
      </c>
    </row>
    <row r="3846" spans="1:5" ht="12.75" customHeight="1" x14ac:dyDescent="0.15">
      <c r="A3846" s="206" t="s">
        <v>9246</v>
      </c>
      <c r="B3846" s="206" t="s">
        <v>9247</v>
      </c>
      <c r="C3846" s="206" t="s">
        <v>9248</v>
      </c>
      <c r="D3846" s="206" t="s">
        <v>637</v>
      </c>
      <c r="E3846" s="205" t="str">
        <f t="shared" si="60"/>
        <v>ブルズコーナー防水テープ</v>
      </c>
    </row>
    <row r="3847" spans="1:5" ht="12.75" customHeight="1" x14ac:dyDescent="0.15">
      <c r="A3847" s="206" t="s">
        <v>9249</v>
      </c>
      <c r="B3847" s="206" t="s">
        <v>9250</v>
      </c>
      <c r="C3847" s="206" t="s">
        <v>6593</v>
      </c>
      <c r="D3847" s="206" t="s">
        <v>637</v>
      </c>
      <c r="E3847" s="205" t="str">
        <f t="shared" si="60"/>
        <v>ブルズブチルテープＮ片面１００</v>
      </c>
    </row>
    <row r="3848" spans="1:5" ht="12.75" customHeight="1" x14ac:dyDescent="0.15">
      <c r="A3848" s="206" t="s">
        <v>9251</v>
      </c>
      <c r="B3848" s="206" t="s">
        <v>9252</v>
      </c>
      <c r="C3848" s="206" t="s">
        <v>6596</v>
      </c>
      <c r="D3848" s="206" t="s">
        <v>637</v>
      </c>
      <c r="E3848" s="205" t="str">
        <f t="shared" si="60"/>
        <v>ブルズブチルテープＮ片面５０</v>
      </c>
    </row>
    <row r="3849" spans="1:5" ht="12.75" customHeight="1" x14ac:dyDescent="0.15">
      <c r="A3849" s="206" t="s">
        <v>9253</v>
      </c>
      <c r="B3849" s="206" t="s">
        <v>9254</v>
      </c>
      <c r="C3849" s="206" t="s">
        <v>6599</v>
      </c>
      <c r="D3849" s="206" t="s">
        <v>637</v>
      </c>
      <c r="E3849" s="205" t="str">
        <f t="shared" si="60"/>
        <v>ブルズブチルテープＮ片面７５</v>
      </c>
    </row>
    <row r="3850" spans="1:5" ht="12.75" customHeight="1" x14ac:dyDescent="0.15">
      <c r="A3850" s="206" t="s">
        <v>9255</v>
      </c>
      <c r="B3850" s="206" t="s">
        <v>9256</v>
      </c>
      <c r="C3850" s="206" t="s">
        <v>6593</v>
      </c>
      <c r="D3850" s="206" t="s">
        <v>637</v>
      </c>
      <c r="E3850" s="205" t="str">
        <f t="shared" si="60"/>
        <v>ブルズブチルテープ両面－１００</v>
      </c>
    </row>
    <row r="3851" spans="1:5" ht="12.75" customHeight="1" x14ac:dyDescent="0.15">
      <c r="A3851" s="206" t="s">
        <v>9257</v>
      </c>
      <c r="B3851" s="206" t="s">
        <v>9258</v>
      </c>
      <c r="C3851" s="206" t="s">
        <v>6596</v>
      </c>
      <c r="D3851" s="206" t="s">
        <v>637</v>
      </c>
      <c r="E3851" s="205" t="str">
        <f t="shared" si="60"/>
        <v>ブルズブチルテープ両面－５０</v>
      </c>
    </row>
    <row r="3852" spans="1:5" ht="12.75" customHeight="1" x14ac:dyDescent="0.15">
      <c r="A3852" s="206" t="s">
        <v>9259</v>
      </c>
      <c r="B3852" s="206" t="s">
        <v>9260</v>
      </c>
      <c r="C3852" s="206" t="s">
        <v>6599</v>
      </c>
      <c r="D3852" s="206" t="s">
        <v>637</v>
      </c>
      <c r="E3852" s="205" t="str">
        <f t="shared" si="60"/>
        <v>ブルズブチルテープ両面－７５</v>
      </c>
    </row>
    <row r="3853" spans="1:5" ht="12.75" customHeight="1" x14ac:dyDescent="0.15">
      <c r="A3853" s="206" t="s">
        <v>9261</v>
      </c>
      <c r="B3853" s="206" t="s">
        <v>9262</v>
      </c>
      <c r="C3853" s="206" t="s">
        <v>6582</v>
      </c>
      <c r="D3853" s="206" t="s">
        <v>637</v>
      </c>
      <c r="E3853" s="205" t="str">
        <f t="shared" si="60"/>
        <v>ブルズ先張り防水シート</v>
      </c>
    </row>
    <row r="3854" spans="1:5" ht="12.75" customHeight="1" x14ac:dyDescent="0.15">
      <c r="A3854" s="206" t="s">
        <v>9263</v>
      </c>
      <c r="B3854" s="206" t="s">
        <v>9264</v>
      </c>
      <c r="C3854" s="206" t="s">
        <v>6585</v>
      </c>
      <c r="D3854" s="206" t="s">
        <v>640</v>
      </c>
      <c r="E3854" s="205" t="str">
        <f t="shared" si="60"/>
        <v>ブルズ先張り防水シート５００</v>
      </c>
    </row>
    <row r="3855" spans="1:5" ht="12.75" customHeight="1" x14ac:dyDescent="0.15">
      <c r="A3855" s="203" t="s">
        <v>9265</v>
      </c>
      <c r="B3855" s="203" t="s">
        <v>9266</v>
      </c>
      <c r="C3855" s="203" t="s">
        <v>0</v>
      </c>
      <c r="D3855" s="203" t="s">
        <v>640</v>
      </c>
      <c r="E3855" s="205" t="str">
        <f t="shared" si="60"/>
        <v>フレッシュシート</v>
      </c>
    </row>
    <row r="3856" spans="1:5" ht="12.75" customHeight="1" x14ac:dyDescent="0.15">
      <c r="A3856" s="203" t="s">
        <v>9267</v>
      </c>
      <c r="B3856" s="203" t="s">
        <v>9268</v>
      </c>
      <c r="C3856" s="203" t="s">
        <v>0</v>
      </c>
      <c r="D3856" s="203" t="s">
        <v>2870</v>
      </c>
      <c r="E3856" s="205" t="str">
        <f t="shared" si="60"/>
        <v>ベースプロテクター（京セラパネル用）</v>
      </c>
    </row>
    <row r="3857" spans="1:5" ht="12.75" customHeight="1" x14ac:dyDescent="0.15">
      <c r="A3857" s="206" t="s">
        <v>9269</v>
      </c>
      <c r="B3857" s="207" t="s">
        <v>9270</v>
      </c>
      <c r="C3857" s="206" t="s">
        <v>9271</v>
      </c>
      <c r="D3857" s="206" t="s">
        <v>637</v>
      </c>
      <c r="E3857" s="205" t="str">
        <f t="shared" si="60"/>
        <v>ベーパス１０００</v>
      </c>
    </row>
    <row r="3858" spans="1:5" ht="12.75" customHeight="1" x14ac:dyDescent="0.15">
      <c r="A3858" s="206" t="s">
        <v>9272</v>
      </c>
      <c r="B3858" s="207" t="s">
        <v>9273</v>
      </c>
      <c r="C3858" s="206" t="s">
        <v>9274</v>
      </c>
      <c r="D3858" s="206" t="s">
        <v>637</v>
      </c>
      <c r="E3858" s="205" t="str">
        <f t="shared" si="60"/>
        <v>ベーパス３５０</v>
      </c>
    </row>
    <row r="3859" spans="1:5" ht="12.75" customHeight="1" x14ac:dyDescent="0.15">
      <c r="A3859" s="206" t="s">
        <v>9275</v>
      </c>
      <c r="B3859" s="207" t="s">
        <v>9276</v>
      </c>
      <c r="C3859" s="206" t="s">
        <v>9277</v>
      </c>
      <c r="D3859" s="206" t="s">
        <v>637</v>
      </c>
      <c r="E3859" s="205" t="str">
        <f t="shared" si="60"/>
        <v>ベーパス５００　</v>
      </c>
    </row>
    <row r="3860" spans="1:5" ht="12.75" customHeight="1" x14ac:dyDescent="0.15">
      <c r="A3860" s="206" t="s">
        <v>9278</v>
      </c>
      <c r="B3860" s="207" t="s">
        <v>9279</v>
      </c>
      <c r="C3860" s="206" t="s">
        <v>9280</v>
      </c>
      <c r="D3860" s="206" t="s">
        <v>637</v>
      </c>
      <c r="E3860" s="205" t="str">
        <f t="shared" si="60"/>
        <v>ベーパス７００</v>
      </c>
    </row>
    <row r="3861" spans="1:5" ht="12.75" customHeight="1" x14ac:dyDescent="0.15">
      <c r="A3861" s="206" t="s">
        <v>9281</v>
      </c>
      <c r="B3861" s="206" t="s">
        <v>9282</v>
      </c>
      <c r="C3861" s="206" t="s">
        <v>9283</v>
      </c>
      <c r="D3861" s="206" t="s">
        <v>637</v>
      </c>
      <c r="E3861" s="205" t="str">
        <f t="shared" si="60"/>
        <v>ベーパスＭＨ　</v>
      </c>
    </row>
    <row r="3862" spans="1:5" ht="12.75" customHeight="1" x14ac:dyDescent="0.15">
      <c r="A3862" s="206" t="s">
        <v>9284</v>
      </c>
      <c r="B3862" s="206" t="s">
        <v>9285</v>
      </c>
      <c r="C3862" s="206" t="s">
        <v>9286</v>
      </c>
      <c r="D3862" s="206" t="s">
        <v>637</v>
      </c>
      <c r="E3862" s="205" t="str">
        <f t="shared" si="60"/>
        <v>ベーパスライン</v>
      </c>
    </row>
    <row r="3863" spans="1:5" ht="12.75" customHeight="1" x14ac:dyDescent="0.15">
      <c r="A3863" s="206" t="s">
        <v>9287</v>
      </c>
      <c r="B3863" s="206" t="s">
        <v>9288</v>
      </c>
      <c r="C3863" s="206" t="s">
        <v>9289</v>
      </c>
      <c r="D3863" s="206" t="s">
        <v>736</v>
      </c>
      <c r="E3863" s="205" t="str">
        <f t="shared" si="60"/>
        <v>ボードクリップ　</v>
      </c>
    </row>
    <row r="3864" spans="1:5" ht="12.75" customHeight="1" x14ac:dyDescent="0.15">
      <c r="A3864" s="206" t="s">
        <v>9290</v>
      </c>
      <c r="B3864" s="206" t="s">
        <v>9291</v>
      </c>
      <c r="C3864" s="206" t="s">
        <v>6157</v>
      </c>
      <c r="D3864" s="206" t="s">
        <v>640</v>
      </c>
      <c r="E3864" s="205" t="str">
        <f t="shared" si="60"/>
        <v>ホームルーフα</v>
      </c>
    </row>
    <row r="3865" spans="1:5" ht="12.75" customHeight="1" x14ac:dyDescent="0.15">
      <c r="A3865" s="203" t="s">
        <v>9292</v>
      </c>
      <c r="B3865" s="203" t="s">
        <v>9293</v>
      </c>
      <c r="C3865" s="203" t="s">
        <v>9294</v>
      </c>
      <c r="D3865" s="203" t="s">
        <v>640</v>
      </c>
      <c r="E3865" s="205" t="str">
        <f t="shared" si="60"/>
        <v>ポーラスマットＧ３８０</v>
      </c>
    </row>
    <row r="3866" spans="1:5" ht="12.75" customHeight="1" x14ac:dyDescent="0.15">
      <c r="A3866" s="203" t="s">
        <v>9295</v>
      </c>
      <c r="B3866" s="203" t="s">
        <v>9296</v>
      </c>
      <c r="C3866" s="203" t="s">
        <v>9297</v>
      </c>
      <c r="D3866" s="203" t="s">
        <v>640</v>
      </c>
      <c r="E3866" s="205" t="str">
        <f t="shared" si="60"/>
        <v>ポーラスマットＧ４５０</v>
      </c>
    </row>
    <row r="3867" spans="1:5" ht="12.75" customHeight="1" x14ac:dyDescent="0.15">
      <c r="A3867" s="206" t="s">
        <v>9298</v>
      </c>
      <c r="B3867" s="206" t="s">
        <v>9299</v>
      </c>
      <c r="C3867" s="206" t="s">
        <v>0</v>
      </c>
      <c r="D3867" s="206" t="s">
        <v>640</v>
      </c>
      <c r="E3867" s="205" t="str">
        <f t="shared" si="60"/>
        <v>ポラスルーフィング</v>
      </c>
    </row>
    <row r="3868" spans="1:5" ht="12.75" customHeight="1" x14ac:dyDescent="0.15">
      <c r="A3868" s="203" t="s">
        <v>9300</v>
      </c>
      <c r="B3868" s="203" t="s">
        <v>9301</v>
      </c>
      <c r="C3868" s="203" t="s">
        <v>3713</v>
      </c>
      <c r="D3868" s="203" t="s">
        <v>633</v>
      </c>
      <c r="E3868" s="205" t="str">
        <f t="shared" si="60"/>
        <v>ポリエスター</v>
      </c>
    </row>
    <row r="3869" spans="1:5" ht="12.75" customHeight="1" x14ac:dyDescent="0.15">
      <c r="A3869" s="203" t="s">
        <v>9302</v>
      </c>
      <c r="B3869" s="203" t="s">
        <v>9303</v>
      </c>
      <c r="C3869" s="203" t="s">
        <v>6437</v>
      </c>
      <c r="D3869" s="203" t="s">
        <v>633</v>
      </c>
      <c r="E3869" s="205" t="str">
        <f t="shared" si="60"/>
        <v>ポリエスターＨ</v>
      </c>
    </row>
    <row r="3870" spans="1:5" ht="12.75" customHeight="1" x14ac:dyDescent="0.15">
      <c r="A3870" s="203" t="s">
        <v>9304</v>
      </c>
      <c r="B3870" s="203" t="s">
        <v>9305</v>
      </c>
      <c r="C3870" s="203" t="s">
        <v>7019</v>
      </c>
      <c r="D3870" s="203" t="s">
        <v>633</v>
      </c>
      <c r="E3870" s="205" t="str">
        <f t="shared" si="60"/>
        <v>ポリエスターＶＥ</v>
      </c>
    </row>
    <row r="3871" spans="1:5" ht="12.75" customHeight="1" x14ac:dyDescent="0.15">
      <c r="A3871" s="203" t="s">
        <v>9306</v>
      </c>
      <c r="B3871" s="203" t="s">
        <v>9307</v>
      </c>
      <c r="C3871" s="203" t="s">
        <v>9308</v>
      </c>
      <c r="D3871" s="203" t="s">
        <v>633</v>
      </c>
      <c r="E3871" s="205" t="str">
        <f t="shared" si="60"/>
        <v>ポリエスターコートＫ　グリーン</v>
      </c>
    </row>
    <row r="3872" spans="1:5" ht="12.75" customHeight="1" x14ac:dyDescent="0.15">
      <c r="A3872" s="203" t="s">
        <v>9309</v>
      </c>
      <c r="B3872" s="203" t="s">
        <v>9310</v>
      </c>
      <c r="C3872" s="203" t="s">
        <v>9308</v>
      </c>
      <c r="D3872" s="203" t="s">
        <v>633</v>
      </c>
      <c r="E3872" s="205" t="str">
        <f t="shared" si="60"/>
        <v>ポリエスターコートＫ　グレー</v>
      </c>
    </row>
    <row r="3873" spans="1:5" ht="12.75" customHeight="1" x14ac:dyDescent="0.15">
      <c r="A3873" s="203" t="s">
        <v>9311</v>
      </c>
      <c r="B3873" s="203" t="s">
        <v>9312</v>
      </c>
      <c r="C3873" s="203" t="s">
        <v>7019</v>
      </c>
      <c r="D3873" s="203" t="s">
        <v>633</v>
      </c>
      <c r="E3873" s="205" t="str">
        <f t="shared" si="60"/>
        <v>ポリエスターコートＶＥ　クリアー</v>
      </c>
    </row>
    <row r="3874" spans="1:5" ht="12.75" customHeight="1" x14ac:dyDescent="0.15">
      <c r="A3874" s="203" t="s">
        <v>9313</v>
      </c>
      <c r="B3874" s="203" t="s">
        <v>9314</v>
      </c>
      <c r="C3874" s="203" t="s">
        <v>3713</v>
      </c>
      <c r="D3874" s="203" t="s">
        <v>633</v>
      </c>
      <c r="E3874" s="205" t="str">
        <f t="shared" si="60"/>
        <v>ポリエスターコートＶＥ　グリーン</v>
      </c>
    </row>
    <row r="3875" spans="1:5" ht="12.75" customHeight="1" x14ac:dyDescent="0.15">
      <c r="A3875" s="203" t="s">
        <v>9315</v>
      </c>
      <c r="B3875" s="203" t="s">
        <v>9316</v>
      </c>
      <c r="C3875" s="203" t="s">
        <v>3713</v>
      </c>
      <c r="D3875" s="203" t="s">
        <v>633</v>
      </c>
      <c r="E3875" s="205" t="str">
        <f t="shared" si="60"/>
        <v>ポリエスターコートＶＥ　グレー</v>
      </c>
    </row>
    <row r="3876" spans="1:5" ht="12.75" customHeight="1" x14ac:dyDescent="0.15">
      <c r="A3876" s="203" t="s">
        <v>9317</v>
      </c>
      <c r="B3876" s="204" t="s">
        <v>9318</v>
      </c>
      <c r="C3876" s="203" t="s">
        <v>3713</v>
      </c>
      <c r="D3876" s="203" t="s">
        <v>633</v>
      </c>
      <c r="E3876" s="205" t="str">
        <f t="shared" si="60"/>
        <v>ポリエスターコート　グリーン</v>
      </c>
    </row>
    <row r="3877" spans="1:5" ht="12.75" customHeight="1" x14ac:dyDescent="0.15">
      <c r="A3877" s="203" t="s">
        <v>9319</v>
      </c>
      <c r="B3877" s="204" t="s">
        <v>9320</v>
      </c>
      <c r="C3877" s="203" t="s">
        <v>3713</v>
      </c>
      <c r="D3877" s="203" t="s">
        <v>633</v>
      </c>
      <c r="E3877" s="205" t="str">
        <f t="shared" si="60"/>
        <v>ポリエスターコート　グレー</v>
      </c>
    </row>
    <row r="3878" spans="1:5" ht="12.75" customHeight="1" x14ac:dyDescent="0.15">
      <c r="A3878" s="203" t="s">
        <v>9321</v>
      </c>
      <c r="B3878" s="203" t="s">
        <v>9322</v>
      </c>
      <c r="C3878" s="203" t="s">
        <v>7355</v>
      </c>
      <c r="D3878" s="203" t="s">
        <v>640</v>
      </c>
      <c r="E3878" s="205" t="str">
        <f t="shared" si="60"/>
        <v>ポリエスターシートＳ　</v>
      </c>
    </row>
    <row r="3879" spans="1:5" ht="12.75" customHeight="1" x14ac:dyDescent="0.15">
      <c r="A3879" s="203" t="s">
        <v>9323</v>
      </c>
      <c r="B3879" s="204" t="s">
        <v>9324</v>
      </c>
      <c r="C3879" s="203" t="s">
        <v>6437</v>
      </c>
      <c r="D3879" s="203" t="s">
        <v>633</v>
      </c>
      <c r="E3879" s="205" t="str">
        <f t="shared" si="60"/>
        <v>ポリエスタートナー　グリーン</v>
      </c>
    </row>
    <row r="3880" spans="1:5" ht="12.75" customHeight="1" x14ac:dyDescent="0.15">
      <c r="A3880" s="203" t="s">
        <v>9325</v>
      </c>
      <c r="B3880" s="204" t="s">
        <v>9326</v>
      </c>
      <c r="C3880" s="203" t="s">
        <v>6437</v>
      </c>
      <c r="D3880" s="203" t="s">
        <v>633</v>
      </c>
      <c r="E3880" s="205" t="str">
        <f t="shared" si="60"/>
        <v>ポリエスタートナー　グレー</v>
      </c>
    </row>
    <row r="3881" spans="1:5" ht="12.75" customHeight="1" x14ac:dyDescent="0.15">
      <c r="A3881" s="203" t="s">
        <v>9327</v>
      </c>
      <c r="B3881" s="203" t="s">
        <v>9328</v>
      </c>
      <c r="C3881" s="203" t="s">
        <v>9329</v>
      </c>
      <c r="D3881" s="203" t="s">
        <v>633</v>
      </c>
      <c r="E3881" s="205" t="str">
        <f t="shared" si="60"/>
        <v>ポリエスターパテ</v>
      </c>
    </row>
    <row r="3882" spans="1:5" ht="12.75" customHeight="1" x14ac:dyDescent="0.15">
      <c r="A3882" s="203" t="s">
        <v>9330</v>
      </c>
      <c r="B3882" s="203" t="s">
        <v>9331</v>
      </c>
      <c r="C3882" s="203" t="s">
        <v>7019</v>
      </c>
      <c r="D3882" s="203" t="s">
        <v>633</v>
      </c>
      <c r="E3882" s="205" t="str">
        <f t="shared" si="60"/>
        <v>ポリエスタープライマー</v>
      </c>
    </row>
    <row r="3883" spans="1:5" ht="12.75" customHeight="1" x14ac:dyDescent="0.15">
      <c r="A3883" s="206" t="s">
        <v>9332</v>
      </c>
      <c r="B3883" s="206" t="s">
        <v>9333</v>
      </c>
      <c r="C3883" s="206" t="s">
        <v>9334</v>
      </c>
      <c r="D3883" s="206" t="s">
        <v>640</v>
      </c>
      <c r="E3883" s="205" t="str">
        <f t="shared" si="60"/>
        <v>ポリマリットＧＬ（カット２００）</v>
      </c>
    </row>
    <row r="3884" spans="1:5" ht="12.75" customHeight="1" x14ac:dyDescent="0.15">
      <c r="A3884" s="206" t="s">
        <v>9335</v>
      </c>
      <c r="B3884" s="207" t="s">
        <v>9336</v>
      </c>
      <c r="C3884" s="206" t="s">
        <v>9337</v>
      </c>
      <c r="D3884" s="206" t="s">
        <v>736</v>
      </c>
      <c r="E3884" s="205" t="str">
        <f t="shared" si="60"/>
        <v>ホワイトローム</v>
      </c>
    </row>
    <row r="3885" spans="1:5" ht="12.75" customHeight="1" x14ac:dyDescent="0.15">
      <c r="A3885" s="206" t="s">
        <v>9338</v>
      </c>
      <c r="B3885" s="206" t="s">
        <v>9339</v>
      </c>
      <c r="C3885" s="207" t="s">
        <v>9340</v>
      </c>
      <c r="D3885" s="206" t="s">
        <v>637</v>
      </c>
      <c r="E3885" s="205" t="str">
        <f t="shared" si="60"/>
        <v>ボンドＥ２０６　</v>
      </c>
    </row>
    <row r="3886" spans="1:5" ht="12.75" customHeight="1" x14ac:dyDescent="0.15">
      <c r="A3886" s="203" t="s">
        <v>9341</v>
      </c>
      <c r="B3886" s="203" t="s">
        <v>9342</v>
      </c>
      <c r="C3886" s="203" t="s">
        <v>0</v>
      </c>
      <c r="D3886" s="203" t="s">
        <v>640</v>
      </c>
      <c r="E3886" s="205" t="str">
        <f t="shared" si="60"/>
        <v>マスタールーフィング　</v>
      </c>
    </row>
    <row r="3887" spans="1:5" ht="12.75" customHeight="1" x14ac:dyDescent="0.15">
      <c r="A3887" s="206" t="s">
        <v>9343</v>
      </c>
      <c r="B3887" s="206" t="s">
        <v>9344</v>
      </c>
      <c r="C3887" s="206" t="s">
        <v>9345</v>
      </c>
      <c r="D3887" s="206" t="s">
        <v>637</v>
      </c>
      <c r="E3887" s="205" t="str">
        <f t="shared" si="60"/>
        <v>マルチグランド</v>
      </c>
    </row>
    <row r="3888" spans="1:5" ht="12.75" customHeight="1" x14ac:dyDescent="0.15">
      <c r="A3888" s="203" t="s">
        <v>9346</v>
      </c>
      <c r="B3888" s="203" t="s">
        <v>9347</v>
      </c>
      <c r="C3888" s="203" t="s">
        <v>0</v>
      </c>
      <c r="D3888" s="203" t="s">
        <v>751</v>
      </c>
      <c r="E3888" s="205" t="str">
        <f t="shared" si="60"/>
        <v>マルチコーク　</v>
      </c>
    </row>
    <row r="3889" spans="1:5" ht="12.75" customHeight="1" x14ac:dyDescent="0.15">
      <c r="A3889" s="206" t="s">
        <v>9348</v>
      </c>
      <c r="B3889" s="206" t="s">
        <v>9349</v>
      </c>
      <c r="C3889" s="207" t="s">
        <v>9350</v>
      </c>
      <c r="D3889" s="206" t="s">
        <v>637</v>
      </c>
      <c r="E3889" s="205" t="str">
        <f t="shared" si="60"/>
        <v>メジパス</v>
      </c>
    </row>
    <row r="3890" spans="1:5" ht="12.75" customHeight="1" x14ac:dyDescent="0.15">
      <c r="A3890" s="206" t="s">
        <v>9351</v>
      </c>
      <c r="B3890" s="206" t="s">
        <v>9352</v>
      </c>
      <c r="C3890" s="206" t="s">
        <v>9353</v>
      </c>
      <c r="D3890" s="206" t="s">
        <v>640</v>
      </c>
      <c r="E3890" s="205" t="str">
        <f t="shared" si="60"/>
        <v>メッシュＪＫ</v>
      </c>
    </row>
    <row r="3891" spans="1:5" ht="12.75" customHeight="1" x14ac:dyDescent="0.15">
      <c r="A3891" s="206" t="s">
        <v>9354</v>
      </c>
      <c r="B3891" s="206" t="s">
        <v>9355</v>
      </c>
      <c r="C3891" s="206" t="s">
        <v>9356</v>
      </c>
      <c r="D3891" s="206" t="s">
        <v>640</v>
      </c>
      <c r="E3891" s="205" t="str">
        <f t="shared" si="60"/>
        <v>メッシュＵＢ</v>
      </c>
    </row>
    <row r="3892" spans="1:5" ht="12.75" customHeight="1" x14ac:dyDescent="0.15">
      <c r="A3892" s="206" t="s">
        <v>9357</v>
      </c>
      <c r="B3892" s="206" t="s">
        <v>9358</v>
      </c>
      <c r="C3892" s="206" t="s">
        <v>9359</v>
      </c>
      <c r="D3892" s="206" t="s">
        <v>640</v>
      </c>
      <c r="E3892" s="205" t="str">
        <f t="shared" si="60"/>
        <v>メッシュＵＢソフト</v>
      </c>
    </row>
    <row r="3893" spans="1:5" ht="12.75" customHeight="1" x14ac:dyDescent="0.15">
      <c r="A3893" s="206" t="s">
        <v>9360</v>
      </c>
      <c r="B3893" s="206" t="s">
        <v>9361</v>
      </c>
      <c r="C3893" s="206" t="s">
        <v>9356</v>
      </c>
      <c r="D3893" s="206" t="s">
        <v>640</v>
      </c>
      <c r="E3893" s="205" t="str">
        <f t="shared" si="60"/>
        <v>メッシュＵＢのり付き</v>
      </c>
    </row>
    <row r="3894" spans="1:5" ht="12.75" customHeight="1" x14ac:dyDescent="0.15">
      <c r="A3894" s="206" t="s">
        <v>9362</v>
      </c>
      <c r="B3894" s="206" t="s">
        <v>9363</v>
      </c>
      <c r="C3894" s="206" t="s">
        <v>9364</v>
      </c>
      <c r="D3894" s="206" t="s">
        <v>640</v>
      </c>
      <c r="E3894" s="205" t="str">
        <f t="shared" si="60"/>
        <v>メルトテープＲ</v>
      </c>
    </row>
    <row r="3895" spans="1:5" ht="12.75" customHeight="1" x14ac:dyDescent="0.15">
      <c r="A3895" s="206" t="s">
        <v>9365</v>
      </c>
      <c r="B3895" s="206" t="s">
        <v>9366</v>
      </c>
      <c r="C3895" s="206" t="s">
        <v>9367</v>
      </c>
      <c r="D3895" s="206" t="s">
        <v>646</v>
      </c>
      <c r="E3895" s="205" t="str">
        <f t="shared" si="60"/>
        <v>モルタルハンガー　</v>
      </c>
    </row>
    <row r="3896" spans="1:5" ht="12.75" customHeight="1" x14ac:dyDescent="0.15">
      <c r="A3896" s="206" t="s">
        <v>9368</v>
      </c>
      <c r="B3896" s="206" t="s">
        <v>9369</v>
      </c>
      <c r="C3896" s="206" t="s">
        <v>0</v>
      </c>
      <c r="D3896" s="206" t="s">
        <v>640</v>
      </c>
      <c r="E3896" s="205" t="str">
        <f t="shared" si="60"/>
        <v>ヤマダルーフィング　</v>
      </c>
    </row>
    <row r="3897" spans="1:5" ht="12.75" customHeight="1" x14ac:dyDescent="0.15">
      <c r="A3897" s="206" t="s">
        <v>9370</v>
      </c>
      <c r="B3897" s="206" t="s">
        <v>9371</v>
      </c>
      <c r="C3897" s="206" t="s">
        <v>0</v>
      </c>
      <c r="D3897" s="206" t="s">
        <v>640</v>
      </c>
      <c r="E3897" s="205" t="str">
        <f t="shared" si="60"/>
        <v>よかタウンルーフィング</v>
      </c>
    </row>
    <row r="3898" spans="1:5" ht="12.75" customHeight="1" x14ac:dyDescent="0.15">
      <c r="A3898" s="203" t="s">
        <v>9372</v>
      </c>
      <c r="B3898" s="203" t="s">
        <v>9373</v>
      </c>
      <c r="C3898" s="203" t="s">
        <v>0</v>
      </c>
      <c r="D3898" s="203" t="s">
        <v>680</v>
      </c>
      <c r="E3898" s="205" t="str">
        <f t="shared" si="60"/>
        <v>ヨネＣＡ２４０横Ｒ設置冶具セット</v>
      </c>
    </row>
    <row r="3899" spans="1:5" ht="12.75" customHeight="1" x14ac:dyDescent="0.15">
      <c r="A3899" s="203" t="s">
        <v>9374</v>
      </c>
      <c r="B3899" s="203" t="s">
        <v>9375</v>
      </c>
      <c r="C3899" s="203" t="s">
        <v>0</v>
      </c>
      <c r="D3899" s="203" t="s">
        <v>680</v>
      </c>
      <c r="E3899" s="205" t="str">
        <f t="shared" si="60"/>
        <v>ヨネＨＩＴ横レール設置治具セット</v>
      </c>
    </row>
    <row r="3900" spans="1:5" ht="12.75" customHeight="1" x14ac:dyDescent="0.15">
      <c r="A3900" s="203" t="s">
        <v>9376</v>
      </c>
      <c r="B3900" s="203" t="s">
        <v>9377</v>
      </c>
      <c r="C3900" s="203" t="s">
        <v>0</v>
      </c>
      <c r="D3900" s="203" t="s">
        <v>680</v>
      </c>
      <c r="E3900" s="205" t="str">
        <f t="shared" si="60"/>
        <v>ヨネＨＱ横レール設置治具セット</v>
      </c>
    </row>
    <row r="3901" spans="1:5" ht="12.75" customHeight="1" x14ac:dyDescent="0.15">
      <c r="A3901" s="203" t="s">
        <v>9378</v>
      </c>
      <c r="B3901" s="203" t="s">
        <v>9379</v>
      </c>
      <c r="C3901" s="203" t="s">
        <v>0</v>
      </c>
      <c r="D3901" s="203" t="s">
        <v>680</v>
      </c>
      <c r="E3901" s="205" t="str">
        <f t="shared" si="60"/>
        <v>ヨネＳＦ１５０横Ｒ設置冶具セット</v>
      </c>
    </row>
    <row r="3902" spans="1:5" ht="12.75" customHeight="1" x14ac:dyDescent="0.15">
      <c r="A3902" s="203" t="s">
        <v>9380</v>
      </c>
      <c r="B3902" s="203" t="s">
        <v>9381</v>
      </c>
      <c r="C3902" s="203" t="s">
        <v>0</v>
      </c>
      <c r="D3902" s="203" t="s">
        <v>680</v>
      </c>
      <c r="E3902" s="205" t="str">
        <f t="shared" si="60"/>
        <v>ヨネＳＵ２５０横Ｒ設置冶具セット</v>
      </c>
    </row>
    <row r="3903" spans="1:5" ht="12.75" customHeight="1" x14ac:dyDescent="0.15">
      <c r="A3903" s="203" t="s">
        <v>9382</v>
      </c>
      <c r="B3903" s="203" t="s">
        <v>9383</v>
      </c>
      <c r="C3903" s="203" t="s">
        <v>0</v>
      </c>
      <c r="D3903" s="203" t="s">
        <v>680</v>
      </c>
      <c r="E3903" s="205" t="str">
        <f t="shared" si="60"/>
        <v>ヨネキンＴＳ２５０横Ｒ冶具セット</v>
      </c>
    </row>
    <row r="3904" spans="1:5" ht="12.75" customHeight="1" x14ac:dyDescent="0.15">
      <c r="A3904" s="203" t="s">
        <v>9384</v>
      </c>
      <c r="B3904" s="203" t="s">
        <v>9385</v>
      </c>
      <c r="C3904" s="203" t="s">
        <v>0</v>
      </c>
      <c r="D3904" s="203" t="s">
        <v>9386</v>
      </c>
      <c r="E3904" s="205" t="str">
        <f t="shared" si="60"/>
        <v>ヨネキンウォータードレンブチル</v>
      </c>
    </row>
    <row r="3905" spans="1:5" ht="12.75" customHeight="1" x14ac:dyDescent="0.15">
      <c r="A3905" s="206" t="s">
        <v>9387</v>
      </c>
      <c r="B3905" s="206" t="s">
        <v>9388</v>
      </c>
      <c r="C3905" s="206" t="s">
        <v>9389</v>
      </c>
      <c r="D3905" s="206" t="s">
        <v>680</v>
      </c>
      <c r="E3905" s="205" t="str">
        <f t="shared" si="60"/>
        <v>ライナーＡＰ－ＦＧセット</v>
      </c>
    </row>
    <row r="3906" spans="1:5" ht="12.75" customHeight="1" x14ac:dyDescent="0.15">
      <c r="A3906" s="206" t="s">
        <v>9390</v>
      </c>
      <c r="B3906" s="206" t="s">
        <v>9391</v>
      </c>
      <c r="C3906" s="206" t="s">
        <v>9392</v>
      </c>
      <c r="D3906" s="206" t="s">
        <v>680</v>
      </c>
      <c r="E3906" s="205" t="str">
        <f t="shared" si="60"/>
        <v>ライナーＡＰ－ＦＧ部品セット</v>
      </c>
    </row>
    <row r="3907" spans="1:5" ht="12.75" customHeight="1" x14ac:dyDescent="0.15">
      <c r="A3907" s="206" t="s">
        <v>9393</v>
      </c>
      <c r="B3907" s="206" t="s">
        <v>9394</v>
      </c>
      <c r="C3907" s="206" t="s">
        <v>6585</v>
      </c>
      <c r="D3907" s="206" t="s">
        <v>640</v>
      </c>
      <c r="E3907" s="205" t="str">
        <f t="shared" ref="E3907:E3970" si="61">DBCS(B3907)</f>
        <v>ライナールーフィング５００</v>
      </c>
    </row>
    <row r="3908" spans="1:5" ht="12.75" customHeight="1" x14ac:dyDescent="0.15">
      <c r="A3908" s="206" t="s">
        <v>9395</v>
      </c>
      <c r="B3908" s="206" t="s">
        <v>9396</v>
      </c>
      <c r="C3908" s="206" t="s">
        <v>9397</v>
      </c>
      <c r="D3908" s="206" t="s">
        <v>766</v>
      </c>
      <c r="E3908" s="205" t="str">
        <f t="shared" si="61"/>
        <v>リードレンＣ　タテ６０</v>
      </c>
    </row>
    <row r="3909" spans="1:5" ht="12.75" customHeight="1" x14ac:dyDescent="0.15">
      <c r="A3909" s="206" t="s">
        <v>9398</v>
      </c>
      <c r="B3909" s="206" t="s">
        <v>9399</v>
      </c>
      <c r="C3909" s="206" t="s">
        <v>9400</v>
      </c>
      <c r="D3909" s="206" t="s">
        <v>766</v>
      </c>
      <c r="E3909" s="205" t="str">
        <f t="shared" si="61"/>
        <v>リードレンＣ　タテ７５</v>
      </c>
    </row>
    <row r="3910" spans="1:5" ht="12.75" customHeight="1" x14ac:dyDescent="0.15">
      <c r="A3910" s="206" t="s">
        <v>9401</v>
      </c>
      <c r="B3910" s="206" t="s">
        <v>9402</v>
      </c>
      <c r="C3910" s="206" t="s">
        <v>9403</v>
      </c>
      <c r="D3910" s="206" t="s">
        <v>766</v>
      </c>
      <c r="E3910" s="205" t="str">
        <f t="shared" si="61"/>
        <v>リードレンＣ　タテ８０</v>
      </c>
    </row>
    <row r="3911" spans="1:5" ht="12.75" customHeight="1" x14ac:dyDescent="0.15">
      <c r="A3911" s="206" t="s">
        <v>9404</v>
      </c>
      <c r="B3911" s="206" t="s">
        <v>9405</v>
      </c>
      <c r="C3911" s="206" t="s">
        <v>9406</v>
      </c>
      <c r="D3911" s="206" t="s">
        <v>766</v>
      </c>
      <c r="E3911" s="205" t="str">
        <f t="shared" si="61"/>
        <v>リードレンＣ　タテ９５</v>
      </c>
    </row>
    <row r="3912" spans="1:5" ht="12.75" customHeight="1" x14ac:dyDescent="0.15">
      <c r="A3912" s="206" t="s">
        <v>9407</v>
      </c>
      <c r="B3912" s="206" t="s">
        <v>9408</v>
      </c>
      <c r="C3912" s="207" t="s">
        <v>9409</v>
      </c>
      <c r="D3912" s="206" t="s">
        <v>766</v>
      </c>
      <c r="E3912" s="205" t="str">
        <f t="shared" si="61"/>
        <v>リードレンＣ　横６０</v>
      </c>
    </row>
    <row r="3913" spans="1:5" ht="12.75" customHeight="1" x14ac:dyDescent="0.15">
      <c r="A3913" s="206" t="s">
        <v>9410</v>
      </c>
      <c r="B3913" s="206" t="s">
        <v>9411</v>
      </c>
      <c r="C3913" s="207" t="s">
        <v>9412</v>
      </c>
      <c r="D3913" s="206" t="s">
        <v>766</v>
      </c>
      <c r="E3913" s="205" t="str">
        <f t="shared" si="61"/>
        <v>リードレンＣ　横７５</v>
      </c>
    </row>
    <row r="3914" spans="1:5" ht="12.75" customHeight="1" x14ac:dyDescent="0.15">
      <c r="A3914" s="206" t="s">
        <v>9413</v>
      </c>
      <c r="B3914" s="206" t="s">
        <v>9414</v>
      </c>
      <c r="C3914" s="207" t="s">
        <v>9415</v>
      </c>
      <c r="D3914" s="206" t="s">
        <v>766</v>
      </c>
      <c r="E3914" s="205" t="str">
        <f t="shared" si="61"/>
        <v>リードレンＣ　横９０</v>
      </c>
    </row>
    <row r="3915" spans="1:5" ht="12.75" customHeight="1" x14ac:dyDescent="0.15">
      <c r="A3915" s="206" t="s">
        <v>9416</v>
      </c>
      <c r="B3915" s="206" t="s">
        <v>9417</v>
      </c>
      <c r="C3915" s="206" t="s">
        <v>9418</v>
      </c>
      <c r="D3915" s="206" t="s">
        <v>766</v>
      </c>
      <c r="E3915" s="205" t="str">
        <f t="shared" si="61"/>
        <v>リードレンＣタテ　６５</v>
      </c>
    </row>
    <row r="3916" spans="1:5" ht="12.75" customHeight="1" x14ac:dyDescent="0.15">
      <c r="A3916" s="206" t="s">
        <v>9419</v>
      </c>
      <c r="B3916" s="206" t="s">
        <v>9420</v>
      </c>
      <c r="C3916" s="206" t="s">
        <v>9397</v>
      </c>
      <c r="D3916" s="206" t="s">
        <v>766</v>
      </c>
      <c r="E3916" s="205" t="str">
        <f t="shared" si="61"/>
        <v>リードレンＺ　たて６０</v>
      </c>
    </row>
    <row r="3917" spans="1:5" ht="12.75" customHeight="1" x14ac:dyDescent="0.15">
      <c r="A3917" s="206" t="s">
        <v>9421</v>
      </c>
      <c r="B3917" s="206" t="s">
        <v>9422</v>
      </c>
      <c r="C3917" s="206" t="s">
        <v>9423</v>
      </c>
      <c r="D3917" s="206" t="s">
        <v>766</v>
      </c>
      <c r="E3917" s="205" t="str">
        <f t="shared" si="61"/>
        <v>リードレンＺ　たて６５</v>
      </c>
    </row>
    <row r="3918" spans="1:5" ht="12.75" customHeight="1" x14ac:dyDescent="0.15">
      <c r="A3918" s="206" t="s">
        <v>9424</v>
      </c>
      <c r="B3918" s="206" t="s">
        <v>9425</v>
      </c>
      <c r="C3918" s="206" t="s">
        <v>9400</v>
      </c>
      <c r="D3918" s="206" t="s">
        <v>766</v>
      </c>
      <c r="E3918" s="205" t="str">
        <f t="shared" si="61"/>
        <v>リードレンＺ　たて７５</v>
      </c>
    </row>
    <row r="3919" spans="1:5" ht="12.75" customHeight="1" x14ac:dyDescent="0.15">
      <c r="A3919" s="206" t="s">
        <v>9426</v>
      </c>
      <c r="B3919" s="206" t="s">
        <v>9427</v>
      </c>
      <c r="C3919" s="206" t="s">
        <v>9403</v>
      </c>
      <c r="D3919" s="206" t="s">
        <v>766</v>
      </c>
      <c r="E3919" s="205" t="str">
        <f t="shared" si="61"/>
        <v>リードレンＺ　たて８０</v>
      </c>
    </row>
    <row r="3920" spans="1:5" ht="12.75" customHeight="1" x14ac:dyDescent="0.15">
      <c r="A3920" s="206" t="s">
        <v>9428</v>
      </c>
      <c r="B3920" s="206" t="s">
        <v>9429</v>
      </c>
      <c r="C3920" s="206" t="s">
        <v>9406</v>
      </c>
      <c r="D3920" s="206" t="s">
        <v>766</v>
      </c>
      <c r="E3920" s="205" t="str">
        <f t="shared" si="61"/>
        <v>リードレンＺ　たて９５</v>
      </c>
    </row>
    <row r="3921" spans="1:5" ht="12.75" customHeight="1" x14ac:dyDescent="0.15">
      <c r="A3921" s="206" t="s">
        <v>9430</v>
      </c>
      <c r="B3921" s="206" t="s">
        <v>9431</v>
      </c>
      <c r="C3921" s="207" t="s">
        <v>9409</v>
      </c>
      <c r="D3921" s="206" t="s">
        <v>766</v>
      </c>
      <c r="E3921" s="205" t="str">
        <f t="shared" si="61"/>
        <v>リードレンＺ　横６０</v>
      </c>
    </row>
    <row r="3922" spans="1:5" ht="12.75" customHeight="1" x14ac:dyDescent="0.15">
      <c r="A3922" s="206" t="s">
        <v>9432</v>
      </c>
      <c r="B3922" s="206" t="s">
        <v>9433</v>
      </c>
      <c r="C3922" s="207" t="s">
        <v>9412</v>
      </c>
      <c r="D3922" s="206" t="s">
        <v>766</v>
      </c>
      <c r="E3922" s="205" t="str">
        <f t="shared" si="61"/>
        <v>リードレンＺ　横７５</v>
      </c>
    </row>
    <row r="3923" spans="1:5" ht="12.75" customHeight="1" x14ac:dyDescent="0.15">
      <c r="A3923" s="206" t="s">
        <v>9434</v>
      </c>
      <c r="B3923" s="206" t="s">
        <v>9435</v>
      </c>
      <c r="C3923" s="207" t="s">
        <v>9415</v>
      </c>
      <c r="D3923" s="206" t="s">
        <v>766</v>
      </c>
      <c r="E3923" s="205" t="str">
        <f t="shared" si="61"/>
        <v>リードレンＺ　横９０</v>
      </c>
    </row>
    <row r="3924" spans="1:5" ht="12.75" customHeight="1" x14ac:dyDescent="0.15">
      <c r="A3924" s="206" t="s">
        <v>9436</v>
      </c>
      <c r="B3924" s="206" t="s">
        <v>9437</v>
      </c>
      <c r="C3924" s="206" t="s">
        <v>8517</v>
      </c>
      <c r="D3924" s="207" t="s">
        <v>9438</v>
      </c>
      <c r="E3924" s="205" t="str">
        <f t="shared" si="61"/>
        <v>リードレンキャップＺ　たて</v>
      </c>
    </row>
    <row r="3925" spans="1:5" ht="12.75" customHeight="1" x14ac:dyDescent="0.15">
      <c r="A3925" s="206" t="s">
        <v>9439</v>
      </c>
      <c r="B3925" s="206" t="s">
        <v>9440</v>
      </c>
      <c r="C3925" s="207" t="s">
        <v>8517</v>
      </c>
      <c r="D3925" s="207" t="s">
        <v>9438</v>
      </c>
      <c r="E3925" s="205" t="str">
        <f t="shared" si="61"/>
        <v>リードレンキャップＺ　横</v>
      </c>
    </row>
    <row r="3926" spans="1:5" ht="12.75" customHeight="1" x14ac:dyDescent="0.15">
      <c r="A3926" s="206" t="s">
        <v>9441</v>
      </c>
      <c r="B3926" s="207" t="s">
        <v>9442</v>
      </c>
      <c r="C3926" s="207" t="s">
        <v>9443</v>
      </c>
      <c r="D3926" s="206" t="s">
        <v>637</v>
      </c>
      <c r="E3926" s="205" t="str">
        <f t="shared" si="61"/>
        <v>リエナ１５０タイル　アイボリー</v>
      </c>
    </row>
    <row r="3927" spans="1:5" ht="12.75" customHeight="1" x14ac:dyDescent="0.15">
      <c r="A3927" s="206" t="s">
        <v>9444</v>
      </c>
      <c r="B3927" s="207" t="s">
        <v>9445</v>
      </c>
      <c r="C3927" s="207" t="s">
        <v>9443</v>
      </c>
      <c r="D3927" s="206" t="s">
        <v>637</v>
      </c>
      <c r="E3927" s="205" t="str">
        <f t="shared" si="61"/>
        <v>リエナ１５０タイル　ブルーグリーン</v>
      </c>
    </row>
    <row r="3928" spans="1:5" ht="12.75" customHeight="1" x14ac:dyDescent="0.15">
      <c r="A3928" s="206" t="s">
        <v>9446</v>
      </c>
      <c r="B3928" s="207" t="s">
        <v>9447</v>
      </c>
      <c r="C3928" s="207" t="s">
        <v>9443</v>
      </c>
      <c r="D3928" s="206" t="s">
        <v>637</v>
      </c>
      <c r="E3928" s="205" t="str">
        <f t="shared" si="61"/>
        <v>リエナ１５０タイル　ライトイエロー</v>
      </c>
    </row>
    <row r="3929" spans="1:5" ht="12.75" customHeight="1" x14ac:dyDescent="0.15">
      <c r="A3929" s="206" t="s">
        <v>9448</v>
      </c>
      <c r="B3929" s="207" t="s">
        <v>9449</v>
      </c>
      <c r="C3929" s="207" t="s">
        <v>9443</v>
      </c>
      <c r="D3929" s="206" t="s">
        <v>637</v>
      </c>
      <c r="E3929" s="205" t="str">
        <f t="shared" si="61"/>
        <v>リエナ１５０タイル　ライトグレー</v>
      </c>
    </row>
    <row r="3930" spans="1:5" ht="12.75" customHeight="1" x14ac:dyDescent="0.15">
      <c r="A3930" s="206" t="s">
        <v>9450</v>
      </c>
      <c r="B3930" s="207" t="s">
        <v>9451</v>
      </c>
      <c r="C3930" s="207" t="s">
        <v>9443</v>
      </c>
      <c r="D3930" s="206" t="s">
        <v>637</v>
      </c>
      <c r="E3930" s="205" t="str">
        <f t="shared" si="61"/>
        <v>リエナ１５０タイル　ライトブラウン</v>
      </c>
    </row>
    <row r="3931" spans="1:5" ht="12.75" customHeight="1" x14ac:dyDescent="0.15">
      <c r="A3931" s="206" t="s">
        <v>9452</v>
      </c>
      <c r="B3931" s="206" t="s">
        <v>9453</v>
      </c>
      <c r="C3931" s="206" t="s">
        <v>9454</v>
      </c>
      <c r="D3931" s="206" t="s">
        <v>633</v>
      </c>
      <c r="E3931" s="205" t="str">
        <f t="shared" si="61"/>
        <v>リグレー・ネオ</v>
      </c>
    </row>
    <row r="3932" spans="1:5" ht="12.75" customHeight="1" x14ac:dyDescent="0.15">
      <c r="A3932" s="206" t="s">
        <v>9455</v>
      </c>
      <c r="B3932" s="206" t="s">
        <v>9456</v>
      </c>
      <c r="C3932" s="206" t="s">
        <v>9457</v>
      </c>
      <c r="D3932" s="206" t="s">
        <v>736</v>
      </c>
      <c r="E3932" s="205" t="str">
        <f t="shared" si="61"/>
        <v>リグレー・ネオパウダー　厚塗り用</v>
      </c>
    </row>
    <row r="3933" spans="1:5" ht="12.75" customHeight="1" x14ac:dyDescent="0.15">
      <c r="A3933" s="206" t="s">
        <v>9458</v>
      </c>
      <c r="B3933" s="206" t="s">
        <v>9459</v>
      </c>
      <c r="C3933" s="206" t="s">
        <v>9457</v>
      </c>
      <c r="D3933" s="206" t="s">
        <v>736</v>
      </c>
      <c r="E3933" s="205" t="str">
        <f t="shared" si="61"/>
        <v>リグレー・ネオパウダー　薄塗り用</v>
      </c>
    </row>
    <row r="3934" spans="1:5" ht="12.75" customHeight="1" x14ac:dyDescent="0.15">
      <c r="A3934" s="206" t="s">
        <v>9460</v>
      </c>
      <c r="B3934" s="206" t="s">
        <v>9461</v>
      </c>
      <c r="C3934" s="206" t="s">
        <v>9462</v>
      </c>
      <c r="D3934" s="206" t="s">
        <v>680</v>
      </c>
      <c r="E3934" s="205" t="str">
        <f t="shared" si="61"/>
        <v>リグレーエポ</v>
      </c>
    </row>
    <row r="3935" spans="1:5" ht="12.75" customHeight="1" x14ac:dyDescent="0.15">
      <c r="A3935" s="206" t="s">
        <v>9463</v>
      </c>
      <c r="B3935" s="206" t="s">
        <v>9464</v>
      </c>
      <c r="C3935" s="206" t="s">
        <v>9465</v>
      </c>
      <c r="D3935" s="206" t="s">
        <v>736</v>
      </c>
      <c r="E3935" s="205" t="str">
        <f t="shared" si="61"/>
        <v>リグレーエポパウダー</v>
      </c>
    </row>
    <row r="3936" spans="1:5" ht="12.75" customHeight="1" x14ac:dyDescent="0.15">
      <c r="A3936" s="206" t="s">
        <v>9466</v>
      </c>
      <c r="B3936" s="206" t="s">
        <v>9467</v>
      </c>
      <c r="C3936" s="206" t="s">
        <v>9468</v>
      </c>
      <c r="D3936" s="206" t="s">
        <v>637</v>
      </c>
      <c r="E3936" s="205" t="str">
        <f t="shared" si="61"/>
        <v>リグレーエポ主剤・硬化剤セット</v>
      </c>
    </row>
    <row r="3937" spans="1:5" ht="12.75" customHeight="1" x14ac:dyDescent="0.15">
      <c r="A3937" s="206" t="s">
        <v>9469</v>
      </c>
      <c r="B3937" s="206" t="s">
        <v>9470</v>
      </c>
      <c r="C3937" s="206" t="s">
        <v>6166</v>
      </c>
      <c r="D3937" s="206" t="s">
        <v>640</v>
      </c>
      <c r="E3937" s="205" t="str">
        <f t="shared" si="61"/>
        <v>リブルーフ　１８ｍ</v>
      </c>
    </row>
    <row r="3938" spans="1:5" ht="12.75" customHeight="1" x14ac:dyDescent="0.15">
      <c r="A3938" s="206" t="s">
        <v>9471</v>
      </c>
      <c r="B3938" s="207" t="s">
        <v>9472</v>
      </c>
      <c r="C3938" s="207" t="s">
        <v>9473</v>
      </c>
      <c r="D3938" s="206" t="s">
        <v>633</v>
      </c>
      <c r="E3938" s="205" t="str">
        <f t="shared" si="61"/>
        <v>リベース</v>
      </c>
    </row>
    <row r="3939" spans="1:5" ht="12.75" customHeight="1" x14ac:dyDescent="0.15">
      <c r="A3939" s="206" t="s">
        <v>9474</v>
      </c>
      <c r="B3939" s="206" t="s">
        <v>9475</v>
      </c>
      <c r="C3939" s="206" t="s">
        <v>3713</v>
      </c>
      <c r="D3939" s="206" t="s">
        <v>633</v>
      </c>
      <c r="E3939" s="205" t="str">
        <f t="shared" si="61"/>
        <v>リベースＳＬ　</v>
      </c>
    </row>
    <row r="3940" spans="1:5" ht="12.75" customHeight="1" x14ac:dyDescent="0.15">
      <c r="A3940" s="206" t="s">
        <v>9476</v>
      </c>
      <c r="B3940" s="206" t="s">
        <v>9477</v>
      </c>
      <c r="C3940" s="206" t="s">
        <v>9478</v>
      </c>
      <c r="D3940" s="206" t="s">
        <v>640</v>
      </c>
      <c r="E3940" s="205" t="str">
        <f t="shared" si="61"/>
        <v>ルートガードＤ</v>
      </c>
    </row>
    <row r="3941" spans="1:5" ht="12.75" customHeight="1" x14ac:dyDescent="0.15">
      <c r="A3941" s="206" t="s">
        <v>9479</v>
      </c>
      <c r="B3941" s="206" t="s">
        <v>9480</v>
      </c>
      <c r="C3941" s="206" t="s">
        <v>3298</v>
      </c>
      <c r="D3941" s="206" t="s">
        <v>640</v>
      </c>
      <c r="E3941" s="205" t="str">
        <f t="shared" si="61"/>
        <v>ルートガードＥＸ</v>
      </c>
    </row>
    <row r="3942" spans="1:5" ht="12.75" customHeight="1" x14ac:dyDescent="0.15">
      <c r="A3942" s="206" t="s">
        <v>9481</v>
      </c>
      <c r="B3942" s="206" t="s">
        <v>9482</v>
      </c>
      <c r="C3942" s="206" t="s">
        <v>7292</v>
      </c>
      <c r="D3942" s="206" t="s">
        <v>640</v>
      </c>
      <c r="E3942" s="205" t="str">
        <f t="shared" si="61"/>
        <v>ルートガードテープ</v>
      </c>
    </row>
    <row r="3943" spans="1:5" ht="12.75" customHeight="1" x14ac:dyDescent="0.15">
      <c r="A3943" s="206" t="s">
        <v>9483</v>
      </c>
      <c r="B3943" s="206" t="s">
        <v>9484</v>
      </c>
      <c r="C3943" s="206" t="s">
        <v>6029</v>
      </c>
      <c r="D3943" s="206" t="s">
        <v>640</v>
      </c>
      <c r="E3943" s="205" t="str">
        <f t="shared" si="61"/>
        <v>ルートガードテープ２００</v>
      </c>
    </row>
    <row r="3944" spans="1:5" ht="12.75" customHeight="1" x14ac:dyDescent="0.15">
      <c r="A3944" s="203" t="s">
        <v>9485</v>
      </c>
      <c r="B3944" s="203" t="s">
        <v>9486</v>
      </c>
      <c r="C3944" s="203" t="s">
        <v>1694</v>
      </c>
      <c r="D3944" s="203" t="s">
        <v>633</v>
      </c>
      <c r="E3944" s="205" t="str">
        <f t="shared" si="61"/>
        <v>レイコーセメント</v>
      </c>
    </row>
    <row r="3945" spans="1:5" ht="12.75" customHeight="1" x14ac:dyDescent="0.15">
      <c r="A3945" s="206" t="s">
        <v>9487</v>
      </c>
      <c r="B3945" s="206" t="s">
        <v>9488</v>
      </c>
      <c r="C3945" s="206" t="s">
        <v>2451</v>
      </c>
      <c r="D3945" s="206" t="s">
        <v>640</v>
      </c>
      <c r="E3945" s="205" t="str">
        <f t="shared" si="61"/>
        <v>レイヤキャップ　</v>
      </c>
    </row>
    <row r="3946" spans="1:5" ht="12.75" customHeight="1" x14ac:dyDescent="0.15">
      <c r="A3946" s="206" t="s">
        <v>9489</v>
      </c>
      <c r="B3946" s="206" t="s">
        <v>9490</v>
      </c>
      <c r="C3946" s="206" t="s">
        <v>9491</v>
      </c>
      <c r="D3946" s="206" t="s">
        <v>680</v>
      </c>
      <c r="E3946" s="205" t="str">
        <f t="shared" si="61"/>
        <v>レイヤコートＣ　</v>
      </c>
    </row>
    <row r="3947" spans="1:5" ht="12.75" customHeight="1" x14ac:dyDescent="0.15">
      <c r="A3947" s="206" t="s">
        <v>9492</v>
      </c>
      <c r="B3947" s="206" t="s">
        <v>9493</v>
      </c>
      <c r="C3947" s="206" t="s">
        <v>9491</v>
      </c>
      <c r="D3947" s="206" t="s">
        <v>680</v>
      </c>
      <c r="E3947" s="205" t="str">
        <f t="shared" si="61"/>
        <v>レイヤコートＣ　立上り用</v>
      </c>
    </row>
    <row r="3948" spans="1:5" ht="12.75" customHeight="1" x14ac:dyDescent="0.15">
      <c r="A3948" s="206" t="s">
        <v>9494</v>
      </c>
      <c r="B3948" s="206" t="s">
        <v>9495</v>
      </c>
      <c r="C3948" s="206" t="s">
        <v>9496</v>
      </c>
      <c r="D3948" s="206" t="s">
        <v>633</v>
      </c>
      <c r="E3948" s="205" t="str">
        <f t="shared" si="61"/>
        <v>レイヤコート水性　</v>
      </c>
    </row>
    <row r="3949" spans="1:5" ht="12.75" customHeight="1" x14ac:dyDescent="0.15">
      <c r="A3949" s="206" t="s">
        <v>9497</v>
      </c>
      <c r="B3949" s="206" t="s">
        <v>9498</v>
      </c>
      <c r="C3949" s="206" t="s">
        <v>9499</v>
      </c>
      <c r="D3949" s="206" t="s">
        <v>640</v>
      </c>
      <c r="E3949" s="205" t="str">
        <f t="shared" si="61"/>
        <v>レイヤソフト　</v>
      </c>
    </row>
    <row r="3950" spans="1:5" ht="12.75" customHeight="1" x14ac:dyDescent="0.15">
      <c r="A3950" s="206" t="s">
        <v>9500</v>
      </c>
      <c r="B3950" s="206" t="s">
        <v>9501</v>
      </c>
      <c r="C3950" s="206" t="s">
        <v>9502</v>
      </c>
      <c r="D3950" s="206" t="s">
        <v>640</v>
      </c>
      <c r="E3950" s="205" t="str">
        <f t="shared" si="61"/>
        <v>レイヤソフト（カット品）</v>
      </c>
    </row>
    <row r="3951" spans="1:5" ht="12.75" customHeight="1" x14ac:dyDescent="0.15">
      <c r="A3951" s="206" t="s">
        <v>9503</v>
      </c>
      <c r="B3951" s="207" t="s">
        <v>9504</v>
      </c>
      <c r="C3951" s="206" t="s">
        <v>9505</v>
      </c>
      <c r="D3951" s="206" t="s">
        <v>646</v>
      </c>
      <c r="E3951" s="205" t="str">
        <f t="shared" si="61"/>
        <v>ロアーニＩＩ　ＬＳ－１　天然石　黒</v>
      </c>
    </row>
    <row r="3952" spans="1:5" ht="12.75" customHeight="1" x14ac:dyDescent="0.15">
      <c r="A3952" s="206" t="s">
        <v>9506</v>
      </c>
      <c r="B3952" s="207" t="s">
        <v>9507</v>
      </c>
      <c r="C3952" s="206" t="s">
        <v>9505</v>
      </c>
      <c r="D3952" s="206" t="s">
        <v>646</v>
      </c>
      <c r="E3952" s="205" t="str">
        <f t="shared" si="61"/>
        <v>ロアーニＩＩ　ＬＳ－４　天然石　茶</v>
      </c>
    </row>
    <row r="3953" spans="1:5" ht="12.75" customHeight="1" x14ac:dyDescent="0.15">
      <c r="A3953" s="206" t="s">
        <v>9508</v>
      </c>
      <c r="B3953" s="206" t="s">
        <v>9509</v>
      </c>
      <c r="C3953" s="206" t="s">
        <v>9510</v>
      </c>
      <c r="D3953" s="206" t="s">
        <v>646</v>
      </c>
      <c r="E3953" s="205" t="str">
        <f t="shared" si="61"/>
        <v>ロアーニＩＩスクエア　ＲＳ－１２Ｇ</v>
      </c>
    </row>
    <row r="3954" spans="1:5" ht="12.75" customHeight="1" x14ac:dyDescent="0.15">
      <c r="A3954" s="206" t="s">
        <v>9511</v>
      </c>
      <c r="B3954" s="206" t="s">
        <v>9512</v>
      </c>
      <c r="C3954" s="206" t="s">
        <v>9510</v>
      </c>
      <c r="D3954" s="206" t="s">
        <v>646</v>
      </c>
      <c r="E3954" s="205" t="str">
        <f t="shared" si="61"/>
        <v>ロアーニＩＩスクエア　ＲＳ－１８Ｇ</v>
      </c>
    </row>
    <row r="3955" spans="1:5" ht="12.75" customHeight="1" x14ac:dyDescent="0.15">
      <c r="A3955" s="206" t="s">
        <v>9513</v>
      </c>
      <c r="B3955" s="206" t="s">
        <v>9514</v>
      </c>
      <c r="C3955" s="206" t="s">
        <v>9510</v>
      </c>
      <c r="D3955" s="206" t="s">
        <v>646</v>
      </c>
      <c r="E3955" s="205" t="str">
        <f t="shared" si="61"/>
        <v>ロアーニＩＩスクエア　ＲＳ－３０４Ｇ</v>
      </c>
    </row>
    <row r="3956" spans="1:5" ht="12.75" customHeight="1" x14ac:dyDescent="0.15">
      <c r="A3956" s="206" t="s">
        <v>9515</v>
      </c>
      <c r="B3956" s="206" t="s">
        <v>9516</v>
      </c>
      <c r="C3956" s="206" t="s">
        <v>9510</v>
      </c>
      <c r="D3956" s="206" t="s">
        <v>646</v>
      </c>
      <c r="E3956" s="205" t="str">
        <f t="shared" si="61"/>
        <v>ロアーニＩＩスクエア　ＲＳ－３１０Ｇ</v>
      </c>
    </row>
    <row r="3957" spans="1:5" ht="12.75" customHeight="1" x14ac:dyDescent="0.15">
      <c r="A3957" s="206" t="s">
        <v>9517</v>
      </c>
      <c r="B3957" s="206" t="s">
        <v>9518</v>
      </c>
      <c r="C3957" s="206" t="s">
        <v>9510</v>
      </c>
      <c r="D3957" s="206" t="s">
        <v>646</v>
      </c>
      <c r="E3957" s="205" t="str">
        <f t="shared" si="61"/>
        <v>ロアーニＩＩスクエア　ＲＳ－４４Ｇ</v>
      </c>
    </row>
    <row r="3958" spans="1:5" ht="12.75" customHeight="1" x14ac:dyDescent="0.15">
      <c r="A3958" s="206" t="s">
        <v>9519</v>
      </c>
      <c r="B3958" s="207" t="s">
        <v>9520</v>
      </c>
      <c r="C3958" s="207" t="s">
        <v>9521</v>
      </c>
      <c r="D3958" s="206" t="s">
        <v>646</v>
      </c>
      <c r="E3958" s="205" t="str">
        <f t="shared" si="61"/>
        <v>ロアーニＩＩスクエア　ムネ　ＲＳ－１２Ｇ</v>
      </c>
    </row>
    <row r="3959" spans="1:5" ht="12.75" customHeight="1" x14ac:dyDescent="0.15">
      <c r="A3959" s="206" t="s">
        <v>9522</v>
      </c>
      <c r="B3959" s="207" t="s">
        <v>9523</v>
      </c>
      <c r="C3959" s="207" t="s">
        <v>9521</v>
      </c>
      <c r="D3959" s="206" t="s">
        <v>646</v>
      </c>
      <c r="E3959" s="205" t="str">
        <f t="shared" si="61"/>
        <v>ロアーニＩＩスクエア　ムネ　ＲＳ－１８Ｇ</v>
      </c>
    </row>
    <row r="3960" spans="1:5" ht="12.75" customHeight="1" x14ac:dyDescent="0.15">
      <c r="A3960" s="206" t="s">
        <v>9524</v>
      </c>
      <c r="B3960" s="207" t="s">
        <v>9525</v>
      </c>
      <c r="C3960" s="207" t="s">
        <v>9521</v>
      </c>
      <c r="D3960" s="206" t="s">
        <v>646</v>
      </c>
      <c r="E3960" s="205" t="str">
        <f t="shared" si="61"/>
        <v>ロアーニＩＩスクエア　ムネ　ＲＳ－３０４Ｇ</v>
      </c>
    </row>
    <row r="3961" spans="1:5" ht="12.75" customHeight="1" x14ac:dyDescent="0.15">
      <c r="A3961" s="206" t="s">
        <v>9526</v>
      </c>
      <c r="B3961" s="207" t="s">
        <v>9527</v>
      </c>
      <c r="C3961" s="207" t="s">
        <v>9521</v>
      </c>
      <c r="D3961" s="206" t="s">
        <v>646</v>
      </c>
      <c r="E3961" s="205" t="str">
        <f t="shared" si="61"/>
        <v>ロアーニＩＩスクエア　ムネ　ＲＳ－３１０Ｇ</v>
      </c>
    </row>
    <row r="3962" spans="1:5" ht="12.75" customHeight="1" x14ac:dyDescent="0.15">
      <c r="A3962" s="206" t="s">
        <v>9528</v>
      </c>
      <c r="B3962" s="207" t="s">
        <v>9529</v>
      </c>
      <c r="C3962" s="207" t="s">
        <v>9521</v>
      </c>
      <c r="D3962" s="206" t="s">
        <v>646</v>
      </c>
      <c r="E3962" s="205" t="str">
        <f t="shared" si="61"/>
        <v>ロアーニＩＩスクエア　ムネ　ＲＳ－４４Ｇ</v>
      </c>
    </row>
    <row r="3963" spans="1:5" ht="12.75" customHeight="1" x14ac:dyDescent="0.15">
      <c r="A3963" s="206" t="s">
        <v>9530</v>
      </c>
      <c r="B3963" s="206" t="s">
        <v>9531</v>
      </c>
      <c r="C3963" s="207" t="s">
        <v>9532</v>
      </c>
      <c r="D3963" s="206" t="s">
        <v>646</v>
      </c>
      <c r="E3963" s="205" t="str">
        <f t="shared" si="61"/>
        <v>ロアーニＩＩスクエア用　スターター</v>
      </c>
    </row>
    <row r="3964" spans="1:5" ht="12.75" customHeight="1" x14ac:dyDescent="0.15">
      <c r="A3964" s="206" t="s">
        <v>9533</v>
      </c>
      <c r="B3964" s="207" t="s">
        <v>9534</v>
      </c>
      <c r="C3964" s="207" t="s">
        <v>9532</v>
      </c>
      <c r="D3964" s="206" t="s">
        <v>646</v>
      </c>
      <c r="E3964" s="205" t="str">
        <f t="shared" si="61"/>
        <v>ロアーニＩＩスターター　ＬＳ－１</v>
      </c>
    </row>
    <row r="3965" spans="1:5" ht="12.75" customHeight="1" x14ac:dyDescent="0.15">
      <c r="A3965" s="206" t="s">
        <v>9535</v>
      </c>
      <c r="B3965" s="207" t="s">
        <v>9536</v>
      </c>
      <c r="C3965" s="207" t="s">
        <v>9537</v>
      </c>
      <c r="D3965" s="206" t="s">
        <v>646</v>
      </c>
      <c r="E3965" s="205" t="str">
        <f t="shared" si="61"/>
        <v>ロアーニＩＩスターター　ＬＳ－４</v>
      </c>
    </row>
    <row r="3966" spans="1:5" ht="12.75" customHeight="1" x14ac:dyDescent="0.15">
      <c r="A3966" s="206" t="s">
        <v>9538</v>
      </c>
      <c r="B3966" s="206" t="s">
        <v>9539</v>
      </c>
      <c r="C3966" s="207" t="s">
        <v>9540</v>
      </c>
      <c r="D3966" s="206" t="s">
        <v>646</v>
      </c>
      <c r="E3966" s="205" t="str">
        <f t="shared" si="61"/>
        <v>ロアーニＩＩムネ　ＬＳ－１</v>
      </c>
    </row>
    <row r="3967" spans="1:5" ht="12.75" customHeight="1" x14ac:dyDescent="0.15">
      <c r="A3967" s="206" t="s">
        <v>9541</v>
      </c>
      <c r="B3967" s="206" t="s">
        <v>9542</v>
      </c>
      <c r="C3967" s="207" t="s">
        <v>9540</v>
      </c>
      <c r="D3967" s="206" t="s">
        <v>646</v>
      </c>
      <c r="E3967" s="205" t="str">
        <f t="shared" si="61"/>
        <v>ロアーニＩＩムネ　ＬＳ－４</v>
      </c>
    </row>
    <row r="3968" spans="1:5" ht="12.75" customHeight="1" x14ac:dyDescent="0.15">
      <c r="A3968" s="206" t="s">
        <v>9543</v>
      </c>
      <c r="B3968" s="206" t="s">
        <v>9544</v>
      </c>
      <c r="C3968" s="206" t="s">
        <v>9545</v>
      </c>
      <c r="D3968" s="206" t="s">
        <v>637</v>
      </c>
      <c r="E3968" s="205" t="str">
        <f t="shared" si="61"/>
        <v>ロアーニＩＩメンテナンスキット　１２Ｇ</v>
      </c>
    </row>
    <row r="3969" spans="1:5" ht="12.75" customHeight="1" x14ac:dyDescent="0.15">
      <c r="A3969" s="206" t="s">
        <v>9546</v>
      </c>
      <c r="B3969" s="206" t="s">
        <v>9547</v>
      </c>
      <c r="C3969" s="206" t="s">
        <v>9545</v>
      </c>
      <c r="D3969" s="206" t="s">
        <v>637</v>
      </c>
      <c r="E3969" s="205" t="str">
        <f t="shared" si="61"/>
        <v>ロアーニＩＩメンテナンスキット　１８Ｇ</v>
      </c>
    </row>
    <row r="3970" spans="1:5" ht="12.75" customHeight="1" x14ac:dyDescent="0.15">
      <c r="A3970" s="206" t="s">
        <v>9548</v>
      </c>
      <c r="B3970" s="206" t="s">
        <v>9549</v>
      </c>
      <c r="C3970" s="206" t="s">
        <v>9545</v>
      </c>
      <c r="D3970" s="206" t="s">
        <v>637</v>
      </c>
      <c r="E3970" s="205" t="str">
        <f t="shared" si="61"/>
        <v>ロアーニＩＩメンテナンスキット　３０４Ｇ</v>
      </c>
    </row>
    <row r="3971" spans="1:5" ht="12.75" customHeight="1" x14ac:dyDescent="0.15">
      <c r="A3971" s="206" t="s">
        <v>9550</v>
      </c>
      <c r="B3971" s="206" t="s">
        <v>9551</v>
      </c>
      <c r="C3971" s="206" t="s">
        <v>9545</v>
      </c>
      <c r="D3971" s="206" t="s">
        <v>637</v>
      </c>
      <c r="E3971" s="205" t="str">
        <f t="shared" ref="E3971:E4034" si="62">DBCS(B3971)</f>
        <v>ロアーニＩＩメンテナンスキット　３１０Ｇ</v>
      </c>
    </row>
    <row r="3972" spans="1:5" ht="12.75" customHeight="1" x14ac:dyDescent="0.15">
      <c r="A3972" s="206" t="s">
        <v>9552</v>
      </c>
      <c r="B3972" s="206" t="s">
        <v>9553</v>
      </c>
      <c r="C3972" s="206" t="s">
        <v>9545</v>
      </c>
      <c r="D3972" s="206" t="s">
        <v>637</v>
      </c>
      <c r="E3972" s="205" t="str">
        <f t="shared" si="62"/>
        <v>ロアーニＩＩメンテナンスキット　４４Ｇ</v>
      </c>
    </row>
    <row r="3973" spans="1:5" ht="12.75" customHeight="1" x14ac:dyDescent="0.15">
      <c r="A3973" s="206" t="s">
        <v>9554</v>
      </c>
      <c r="B3973" s="206" t="s">
        <v>9555</v>
      </c>
      <c r="C3973" s="206" t="s">
        <v>9545</v>
      </c>
      <c r="D3973" s="206" t="s">
        <v>637</v>
      </c>
      <c r="E3973" s="205" t="str">
        <f t="shared" si="62"/>
        <v>ロアーニＩＩメンテナンスキット　ＬＳ－１</v>
      </c>
    </row>
    <row r="3974" spans="1:5" ht="12.75" customHeight="1" x14ac:dyDescent="0.15">
      <c r="A3974" s="206" t="s">
        <v>9556</v>
      </c>
      <c r="B3974" s="206" t="s">
        <v>9557</v>
      </c>
      <c r="C3974" s="206" t="s">
        <v>9545</v>
      </c>
      <c r="D3974" s="206" t="s">
        <v>637</v>
      </c>
      <c r="E3974" s="205" t="str">
        <f t="shared" si="62"/>
        <v>ロアーニＩＩメンテナンスキット　ＬＳ－４</v>
      </c>
    </row>
    <row r="3975" spans="1:5" ht="12.75" customHeight="1" x14ac:dyDescent="0.15">
      <c r="A3975" s="206" t="s">
        <v>9558</v>
      </c>
      <c r="B3975" s="206" t="s">
        <v>9559</v>
      </c>
      <c r="C3975" s="206" t="s">
        <v>9560</v>
      </c>
      <c r="D3975" s="206" t="s">
        <v>640</v>
      </c>
      <c r="E3975" s="205" t="str">
        <f t="shared" si="62"/>
        <v>ロアーニＩＩ谷用　ＬＳ－１</v>
      </c>
    </row>
    <row r="3976" spans="1:5" ht="12.75" customHeight="1" x14ac:dyDescent="0.15">
      <c r="A3976" s="206" t="s">
        <v>9561</v>
      </c>
      <c r="B3976" s="206" t="s">
        <v>9562</v>
      </c>
      <c r="C3976" s="206" t="s">
        <v>9560</v>
      </c>
      <c r="D3976" s="206" t="s">
        <v>640</v>
      </c>
      <c r="E3976" s="205" t="str">
        <f t="shared" si="62"/>
        <v>ロアーニＩＩ谷用　ＬＳ－４</v>
      </c>
    </row>
    <row r="3977" spans="1:5" ht="12.75" customHeight="1" x14ac:dyDescent="0.15">
      <c r="A3977" s="206" t="s">
        <v>9563</v>
      </c>
      <c r="B3977" s="206" t="s">
        <v>9564</v>
      </c>
      <c r="C3977" s="206" t="s">
        <v>9565</v>
      </c>
      <c r="D3977" s="206" t="s">
        <v>640</v>
      </c>
      <c r="E3977" s="205" t="str">
        <f t="shared" si="62"/>
        <v>ロアーニルーフィング　</v>
      </c>
    </row>
    <row r="3978" spans="1:5" ht="12.75" customHeight="1" x14ac:dyDescent="0.15">
      <c r="A3978" s="206" t="s">
        <v>9566</v>
      </c>
      <c r="B3978" s="206" t="s">
        <v>9567</v>
      </c>
      <c r="C3978" s="206" t="s">
        <v>9568</v>
      </c>
      <c r="D3978" s="206" t="s">
        <v>640</v>
      </c>
      <c r="E3978" s="205" t="str">
        <f t="shared" si="62"/>
        <v>ロクシートＣ　Ｖ－１３</v>
      </c>
    </row>
    <row r="3979" spans="1:5" ht="12.75" customHeight="1" x14ac:dyDescent="0.15">
      <c r="A3979" s="206" t="s">
        <v>9569</v>
      </c>
      <c r="B3979" s="206" t="s">
        <v>9570</v>
      </c>
      <c r="C3979" s="206" t="s">
        <v>9568</v>
      </c>
      <c r="D3979" s="206" t="s">
        <v>640</v>
      </c>
      <c r="E3979" s="205" t="str">
        <f t="shared" si="62"/>
        <v>ロクシートＬＣ－ＭＶ－１４</v>
      </c>
    </row>
    <row r="3980" spans="1:5" ht="12.75" customHeight="1" x14ac:dyDescent="0.15">
      <c r="A3980" s="206" t="s">
        <v>9571</v>
      </c>
      <c r="B3980" s="206" t="s">
        <v>9572</v>
      </c>
      <c r="C3980" s="206" t="s">
        <v>9568</v>
      </c>
      <c r="D3980" s="206" t="s">
        <v>640</v>
      </c>
      <c r="E3980" s="205" t="str">
        <f t="shared" si="62"/>
        <v>ロクシ－ト２０</v>
      </c>
    </row>
    <row r="3981" spans="1:5" ht="12.75" customHeight="1" x14ac:dyDescent="0.15">
      <c r="A3981" s="206" t="s">
        <v>9573</v>
      </c>
      <c r="B3981" s="207" t="s">
        <v>9574</v>
      </c>
      <c r="C3981" s="207" t="s">
        <v>3763</v>
      </c>
      <c r="D3981" s="206" t="s">
        <v>646</v>
      </c>
      <c r="E3981" s="205" t="str">
        <f t="shared" si="62"/>
        <v>ロフティー　ＬＡ－１　ロイヤルブラックＩＩ</v>
      </c>
    </row>
    <row r="3982" spans="1:5" ht="12.75" customHeight="1" x14ac:dyDescent="0.15">
      <c r="A3982" s="206" t="s">
        <v>9575</v>
      </c>
      <c r="B3982" s="207" t="s">
        <v>9576</v>
      </c>
      <c r="C3982" s="206" t="s">
        <v>3768</v>
      </c>
      <c r="D3982" s="206" t="s">
        <v>640</v>
      </c>
      <c r="E3982" s="205" t="str">
        <f t="shared" si="62"/>
        <v>ロフティー谷　ＬＡ－１　ロイヤルブラックＩＩ</v>
      </c>
    </row>
    <row r="3983" spans="1:5" ht="12.75" customHeight="1" x14ac:dyDescent="0.15">
      <c r="A3983" s="206" t="s">
        <v>9577</v>
      </c>
      <c r="B3983" s="207" t="s">
        <v>9578</v>
      </c>
      <c r="C3983" s="207" t="s">
        <v>3773</v>
      </c>
      <c r="D3983" s="206" t="s">
        <v>646</v>
      </c>
      <c r="E3983" s="205" t="str">
        <f t="shared" si="62"/>
        <v>ロフティー棟　ＬＡ－１　ロイヤルブラックＩＩ</v>
      </c>
    </row>
    <row r="3984" spans="1:5" ht="12.75" customHeight="1" x14ac:dyDescent="0.15">
      <c r="A3984" s="206" t="s">
        <v>9579</v>
      </c>
      <c r="B3984" s="206" t="s">
        <v>9580</v>
      </c>
      <c r="C3984" s="206" t="s">
        <v>0</v>
      </c>
      <c r="D3984" s="206" t="s">
        <v>766</v>
      </c>
      <c r="E3984" s="205" t="str">
        <f t="shared" si="62"/>
        <v>圧着プレート　</v>
      </c>
    </row>
    <row r="3985" spans="1:5" ht="12.75" customHeight="1" x14ac:dyDescent="0.15">
      <c r="A3985" s="206" t="s">
        <v>9581</v>
      </c>
      <c r="B3985" s="206" t="s">
        <v>9582</v>
      </c>
      <c r="C3985" s="206" t="s">
        <v>8496</v>
      </c>
      <c r="D3985" s="206" t="s">
        <v>640</v>
      </c>
      <c r="E3985" s="205" t="str">
        <f t="shared" si="62"/>
        <v>鞍掛けシート　</v>
      </c>
    </row>
    <row r="3986" spans="1:5" ht="12.75" customHeight="1" x14ac:dyDescent="0.15">
      <c r="A3986" s="206" t="s">
        <v>9583</v>
      </c>
      <c r="B3986" s="206" t="s">
        <v>9584</v>
      </c>
      <c r="C3986" s="206" t="s">
        <v>9585</v>
      </c>
      <c r="D3986" s="206" t="s">
        <v>751</v>
      </c>
      <c r="E3986" s="205" t="str">
        <f t="shared" si="62"/>
        <v>雨押水切ＧＬＷ型　黒</v>
      </c>
    </row>
    <row r="3987" spans="1:5" ht="12.75" customHeight="1" x14ac:dyDescent="0.15">
      <c r="A3987" s="206" t="s">
        <v>9586</v>
      </c>
      <c r="B3987" s="206" t="s">
        <v>9587</v>
      </c>
      <c r="C3987" s="206" t="s">
        <v>9585</v>
      </c>
      <c r="D3987" s="206" t="s">
        <v>751</v>
      </c>
      <c r="E3987" s="205" t="str">
        <f t="shared" si="62"/>
        <v>雨押水切ＧＬＷ型　茶</v>
      </c>
    </row>
    <row r="3988" spans="1:5" ht="12.75" customHeight="1" x14ac:dyDescent="0.15">
      <c r="A3988" s="206" t="s">
        <v>9588</v>
      </c>
      <c r="B3988" s="206" t="s">
        <v>9589</v>
      </c>
      <c r="C3988" s="206" t="s">
        <v>9585</v>
      </c>
      <c r="D3988" s="206" t="s">
        <v>751</v>
      </c>
      <c r="E3988" s="205" t="str">
        <f t="shared" si="62"/>
        <v>雨押水切ＧＬ黒</v>
      </c>
    </row>
    <row r="3989" spans="1:5" ht="12.75" customHeight="1" x14ac:dyDescent="0.15">
      <c r="A3989" s="206" t="s">
        <v>9590</v>
      </c>
      <c r="B3989" s="206" t="s">
        <v>9591</v>
      </c>
      <c r="C3989" s="206" t="s">
        <v>9585</v>
      </c>
      <c r="D3989" s="206" t="s">
        <v>751</v>
      </c>
      <c r="E3989" s="205" t="str">
        <f t="shared" si="62"/>
        <v>雨押水切ＧＬ茶</v>
      </c>
    </row>
    <row r="3990" spans="1:5" ht="12.75" customHeight="1" x14ac:dyDescent="0.15">
      <c r="A3990" s="206" t="s">
        <v>9592</v>
      </c>
      <c r="B3990" s="206" t="s">
        <v>9593</v>
      </c>
      <c r="C3990" s="206" t="s">
        <v>0</v>
      </c>
      <c r="D3990" s="206" t="s">
        <v>637</v>
      </c>
      <c r="E3990" s="205" t="str">
        <f t="shared" si="62"/>
        <v>雨仕舞ベスト</v>
      </c>
    </row>
    <row r="3991" spans="1:5" ht="12.75" customHeight="1" x14ac:dyDescent="0.15">
      <c r="A3991" s="206" t="s">
        <v>9594</v>
      </c>
      <c r="B3991" s="206" t="s">
        <v>9595</v>
      </c>
      <c r="C3991" s="206" t="s">
        <v>0</v>
      </c>
      <c r="D3991" s="206" t="s">
        <v>640</v>
      </c>
      <c r="E3991" s="205" t="str">
        <f t="shared" si="62"/>
        <v>雨仕舞ベスト５００</v>
      </c>
    </row>
    <row r="3992" spans="1:5" ht="12.75" customHeight="1" x14ac:dyDescent="0.15">
      <c r="A3992" s="206" t="s">
        <v>9596</v>
      </c>
      <c r="B3992" s="206" t="s">
        <v>9597</v>
      </c>
      <c r="C3992" s="206" t="s">
        <v>0</v>
      </c>
      <c r="D3992" s="206" t="s">
        <v>3633</v>
      </c>
      <c r="E3992" s="205" t="str">
        <f t="shared" si="62"/>
        <v>運賃値引支払発送費</v>
      </c>
    </row>
    <row r="3993" spans="1:5" ht="12.75" customHeight="1" x14ac:dyDescent="0.15">
      <c r="A3993" s="206" t="s">
        <v>9598</v>
      </c>
      <c r="B3993" s="206" t="s">
        <v>9599</v>
      </c>
      <c r="C3993" s="206" t="s">
        <v>0</v>
      </c>
      <c r="D3993" s="206" t="s">
        <v>3633</v>
      </c>
      <c r="E3993" s="205" t="str">
        <f t="shared" si="62"/>
        <v>運搬保険料支払発送費</v>
      </c>
    </row>
    <row r="3994" spans="1:5" ht="12.75" customHeight="1" x14ac:dyDescent="0.15">
      <c r="A3994" s="206" t="s">
        <v>9600</v>
      </c>
      <c r="B3994" s="207" t="s">
        <v>9601</v>
      </c>
      <c r="C3994" s="206" t="s">
        <v>3778</v>
      </c>
      <c r="D3994" s="206" t="s">
        <v>640</v>
      </c>
      <c r="E3994" s="205" t="str">
        <f t="shared" si="62"/>
        <v>エンシンシート</v>
      </c>
    </row>
    <row r="3995" spans="1:5" ht="12.75" customHeight="1" x14ac:dyDescent="0.15">
      <c r="A3995" s="203" t="s">
        <v>9602</v>
      </c>
      <c r="B3995" s="203" t="s">
        <v>9603</v>
      </c>
      <c r="C3995" s="203" t="s">
        <v>9604</v>
      </c>
      <c r="D3995" s="203" t="s">
        <v>637</v>
      </c>
      <c r="E3995" s="205" t="str">
        <f t="shared" si="62"/>
        <v>塩ビパイプ付ＥＰドレンタテ</v>
      </c>
    </row>
    <row r="3996" spans="1:5" ht="12.75" customHeight="1" x14ac:dyDescent="0.15">
      <c r="A3996" s="211" t="s">
        <v>9605</v>
      </c>
      <c r="B3996" s="211" t="s">
        <v>9606</v>
      </c>
      <c r="C3996" s="211" t="s">
        <v>9604</v>
      </c>
      <c r="D3996" s="211" t="s">
        <v>637</v>
      </c>
      <c r="E3996" s="205" t="str">
        <f t="shared" si="62"/>
        <v>塩ビパイプ付ＥＰドレンタテ－ＳＤ</v>
      </c>
    </row>
    <row r="3997" spans="1:5" ht="12.75" customHeight="1" x14ac:dyDescent="0.15">
      <c r="A3997" s="203" t="s">
        <v>9607</v>
      </c>
      <c r="B3997" s="203" t="s">
        <v>9608</v>
      </c>
      <c r="C3997" s="203" t="s">
        <v>9609</v>
      </c>
      <c r="D3997" s="203" t="s">
        <v>680</v>
      </c>
      <c r="E3997" s="205" t="str">
        <f t="shared" si="62"/>
        <v>押さえ板セット　</v>
      </c>
    </row>
    <row r="3998" spans="1:5" ht="12.75" customHeight="1" x14ac:dyDescent="0.15">
      <c r="A3998" s="203" t="s">
        <v>9610</v>
      </c>
      <c r="B3998" s="203" t="s">
        <v>9611</v>
      </c>
      <c r="C3998" s="203" t="s">
        <v>9612</v>
      </c>
      <c r="D3998" s="203" t="s">
        <v>736</v>
      </c>
      <c r="E3998" s="205" t="str">
        <f t="shared" si="62"/>
        <v>横レール固定ビス</v>
      </c>
    </row>
    <row r="3999" spans="1:5" ht="12.75" customHeight="1" x14ac:dyDescent="0.15">
      <c r="A3999" s="206" t="s">
        <v>9613</v>
      </c>
      <c r="B3999" s="206" t="s">
        <v>9614</v>
      </c>
      <c r="C3999" s="206" t="s">
        <v>9615</v>
      </c>
      <c r="D3999" s="206" t="s">
        <v>637</v>
      </c>
      <c r="E3999" s="205" t="str">
        <f t="shared" si="62"/>
        <v>横型キャップ　ＳＵＳ　</v>
      </c>
    </row>
    <row r="4000" spans="1:5" ht="12.75" customHeight="1" x14ac:dyDescent="0.15">
      <c r="A4000" s="203" t="s">
        <v>9616</v>
      </c>
      <c r="B4000" s="203" t="s">
        <v>9617</v>
      </c>
      <c r="C4000" s="203" t="s">
        <v>9618</v>
      </c>
      <c r="D4000" s="203" t="s">
        <v>736</v>
      </c>
      <c r="E4000" s="205" t="str">
        <f t="shared" si="62"/>
        <v>屋根貫通部材ＹＫＢ－１２</v>
      </c>
    </row>
    <row r="4001" spans="1:5" ht="12.75" customHeight="1" x14ac:dyDescent="0.15">
      <c r="A4001" s="203" t="s">
        <v>9619</v>
      </c>
      <c r="B4001" s="203" t="s">
        <v>9620</v>
      </c>
      <c r="C4001" s="203" t="s">
        <v>9621</v>
      </c>
      <c r="D4001" s="203" t="s">
        <v>736</v>
      </c>
      <c r="E4001" s="205" t="str">
        <f t="shared" si="62"/>
        <v>屋根用ハイテープＢ１００</v>
      </c>
    </row>
    <row r="4002" spans="1:5" ht="12.75" customHeight="1" x14ac:dyDescent="0.15">
      <c r="A4002" s="206" t="s">
        <v>9622</v>
      </c>
      <c r="B4002" s="206" t="s">
        <v>9623</v>
      </c>
      <c r="C4002" s="206" t="s">
        <v>9624</v>
      </c>
      <c r="D4002" s="206" t="s">
        <v>736</v>
      </c>
      <c r="E4002" s="205" t="str">
        <f t="shared" si="62"/>
        <v>屋根用ハイテープＢ１００（３巻入）</v>
      </c>
    </row>
    <row r="4003" spans="1:5" ht="12.75" customHeight="1" x14ac:dyDescent="0.15">
      <c r="A4003" s="206" t="s">
        <v>9625</v>
      </c>
      <c r="B4003" s="206" t="s">
        <v>9626</v>
      </c>
      <c r="C4003" s="206" t="s">
        <v>6146</v>
      </c>
      <c r="D4003" s="206" t="s">
        <v>687</v>
      </c>
      <c r="E4003" s="205" t="str">
        <f t="shared" si="62"/>
        <v>下地用合板９ｍｍ　</v>
      </c>
    </row>
    <row r="4004" spans="1:5" ht="12.75" customHeight="1" x14ac:dyDescent="0.15">
      <c r="A4004" s="206" t="s">
        <v>9627</v>
      </c>
      <c r="B4004" s="206" t="s">
        <v>9628</v>
      </c>
      <c r="C4004" s="206" t="s">
        <v>9629</v>
      </c>
      <c r="D4004" s="206" t="s">
        <v>687</v>
      </c>
      <c r="E4004" s="205" t="str">
        <f t="shared" si="62"/>
        <v>化建ボード</v>
      </c>
    </row>
    <row r="4005" spans="1:5" ht="12.75" customHeight="1" x14ac:dyDescent="0.15">
      <c r="A4005" s="206" t="s">
        <v>9630</v>
      </c>
      <c r="B4005" s="206" t="s">
        <v>9631</v>
      </c>
      <c r="C4005" s="206" t="s">
        <v>9632</v>
      </c>
      <c r="D4005" s="206" t="s">
        <v>637</v>
      </c>
      <c r="E4005" s="205" t="str">
        <f t="shared" si="62"/>
        <v>改修用ケラバ　黒</v>
      </c>
    </row>
    <row r="4006" spans="1:5" ht="12.75" customHeight="1" x14ac:dyDescent="0.15">
      <c r="A4006" s="206" t="s">
        <v>9633</v>
      </c>
      <c r="B4006" s="206" t="s">
        <v>9634</v>
      </c>
      <c r="C4006" s="206" t="s">
        <v>9632</v>
      </c>
      <c r="D4006" s="206" t="s">
        <v>637</v>
      </c>
      <c r="E4006" s="205" t="str">
        <f t="shared" si="62"/>
        <v>改修用ケラバ　茶</v>
      </c>
    </row>
    <row r="4007" spans="1:5" ht="12.75" customHeight="1" x14ac:dyDescent="0.15">
      <c r="A4007" s="206" t="s">
        <v>9635</v>
      </c>
      <c r="B4007" s="206" t="s">
        <v>9636</v>
      </c>
      <c r="C4007" s="206" t="s">
        <v>9632</v>
      </c>
      <c r="D4007" s="206" t="s">
        <v>637</v>
      </c>
      <c r="E4007" s="205" t="str">
        <f t="shared" si="62"/>
        <v>改修用パッキン付　捨板　黒</v>
      </c>
    </row>
    <row r="4008" spans="1:5" ht="12.75" customHeight="1" x14ac:dyDescent="0.15">
      <c r="A4008" s="206" t="s">
        <v>9637</v>
      </c>
      <c r="B4008" s="206" t="s">
        <v>9638</v>
      </c>
      <c r="C4008" s="206" t="s">
        <v>9632</v>
      </c>
      <c r="D4008" s="206" t="s">
        <v>637</v>
      </c>
      <c r="E4008" s="205" t="str">
        <f t="shared" si="62"/>
        <v>改修用パッキン付　捨板　茶</v>
      </c>
    </row>
    <row r="4009" spans="1:5" ht="12.75" customHeight="1" x14ac:dyDescent="0.15">
      <c r="A4009" s="206" t="s">
        <v>9639</v>
      </c>
      <c r="B4009" s="206" t="s">
        <v>9640</v>
      </c>
      <c r="C4009" s="206" t="s">
        <v>9641</v>
      </c>
      <c r="D4009" s="206" t="s">
        <v>637</v>
      </c>
      <c r="E4009" s="205" t="str">
        <f t="shared" si="62"/>
        <v>改修用プラシート連結ネイル４５ｍｍ</v>
      </c>
    </row>
    <row r="4010" spans="1:5" ht="12.75" customHeight="1" x14ac:dyDescent="0.15">
      <c r="A4010" s="206" t="s">
        <v>9642</v>
      </c>
      <c r="B4010" s="206" t="s">
        <v>9643</v>
      </c>
      <c r="C4010" s="206" t="s">
        <v>9632</v>
      </c>
      <c r="D4010" s="206" t="s">
        <v>637</v>
      </c>
      <c r="E4010" s="205" t="str">
        <f t="shared" si="62"/>
        <v>改修用雨押えセット　黒</v>
      </c>
    </row>
    <row r="4011" spans="1:5" ht="12.75" customHeight="1" x14ac:dyDescent="0.15">
      <c r="A4011" s="206" t="s">
        <v>9644</v>
      </c>
      <c r="B4011" s="206" t="s">
        <v>9645</v>
      </c>
      <c r="C4011" s="206" t="s">
        <v>9632</v>
      </c>
      <c r="D4011" s="206" t="s">
        <v>637</v>
      </c>
      <c r="E4011" s="205" t="str">
        <f t="shared" si="62"/>
        <v>改修用雨押えセット茶</v>
      </c>
    </row>
    <row r="4012" spans="1:5" ht="12.75" customHeight="1" x14ac:dyDescent="0.15">
      <c r="A4012" s="206" t="s">
        <v>9646</v>
      </c>
      <c r="B4012" s="206" t="s">
        <v>9647</v>
      </c>
      <c r="C4012" s="206" t="s">
        <v>9632</v>
      </c>
      <c r="D4012" s="206" t="s">
        <v>637</v>
      </c>
      <c r="E4012" s="205" t="str">
        <f t="shared" si="62"/>
        <v>改修用軒先（下がり無）黒</v>
      </c>
    </row>
    <row r="4013" spans="1:5" ht="12.75" customHeight="1" x14ac:dyDescent="0.15">
      <c r="A4013" s="206" t="s">
        <v>9648</v>
      </c>
      <c r="B4013" s="206" t="s">
        <v>9649</v>
      </c>
      <c r="C4013" s="206" t="s">
        <v>9632</v>
      </c>
      <c r="D4013" s="206" t="s">
        <v>637</v>
      </c>
      <c r="E4013" s="205" t="str">
        <f t="shared" si="62"/>
        <v>改修用軒先（下がり無）茶</v>
      </c>
    </row>
    <row r="4014" spans="1:5" ht="12.75" customHeight="1" x14ac:dyDescent="0.15">
      <c r="A4014" s="206" t="s">
        <v>9650</v>
      </c>
      <c r="B4014" s="206" t="s">
        <v>9651</v>
      </c>
      <c r="C4014" s="206" t="s">
        <v>9632</v>
      </c>
      <c r="D4014" s="206" t="s">
        <v>637</v>
      </c>
      <c r="E4014" s="205" t="str">
        <f t="shared" si="62"/>
        <v>改修用軒先（下がり有）黒</v>
      </c>
    </row>
    <row r="4015" spans="1:5" ht="12.75" customHeight="1" x14ac:dyDescent="0.15">
      <c r="A4015" s="206" t="s">
        <v>9652</v>
      </c>
      <c r="B4015" s="206" t="s">
        <v>9653</v>
      </c>
      <c r="C4015" s="206" t="s">
        <v>9632</v>
      </c>
      <c r="D4015" s="206" t="s">
        <v>637</v>
      </c>
      <c r="E4015" s="205" t="str">
        <f t="shared" si="62"/>
        <v>改修用軒先（下がり有）茶</v>
      </c>
    </row>
    <row r="4016" spans="1:5" ht="12.75" customHeight="1" x14ac:dyDescent="0.15">
      <c r="A4016" s="206" t="s">
        <v>9654</v>
      </c>
      <c r="B4016" s="206" t="s">
        <v>9655</v>
      </c>
      <c r="C4016" s="206" t="s">
        <v>9632</v>
      </c>
      <c r="D4016" s="206" t="s">
        <v>637</v>
      </c>
      <c r="E4016" s="205" t="str">
        <f t="shared" si="62"/>
        <v>改修用捨板　黒</v>
      </c>
    </row>
    <row r="4017" spans="1:5" ht="12.75" customHeight="1" x14ac:dyDescent="0.15">
      <c r="A4017" s="206" t="s">
        <v>9656</v>
      </c>
      <c r="B4017" s="206" t="s">
        <v>9657</v>
      </c>
      <c r="C4017" s="206" t="s">
        <v>9632</v>
      </c>
      <c r="D4017" s="206" t="s">
        <v>637</v>
      </c>
      <c r="E4017" s="205" t="str">
        <f t="shared" si="62"/>
        <v>改修用捨板　茶</v>
      </c>
    </row>
    <row r="4018" spans="1:5" ht="12.75" customHeight="1" x14ac:dyDescent="0.15">
      <c r="A4018" s="206" t="s">
        <v>9658</v>
      </c>
      <c r="B4018" s="206" t="s">
        <v>9659</v>
      </c>
      <c r="C4018" s="206" t="s">
        <v>9660</v>
      </c>
      <c r="D4018" s="206" t="s">
        <v>637</v>
      </c>
      <c r="E4018" s="205" t="str">
        <f t="shared" si="62"/>
        <v>改修用捨板頂部（Ｌ）　黒</v>
      </c>
    </row>
    <row r="4019" spans="1:5" ht="12.75" customHeight="1" x14ac:dyDescent="0.15">
      <c r="A4019" s="206" t="s">
        <v>9661</v>
      </c>
      <c r="B4019" s="206" t="s">
        <v>9662</v>
      </c>
      <c r="C4019" s="206" t="s">
        <v>9660</v>
      </c>
      <c r="D4019" s="206" t="s">
        <v>637</v>
      </c>
      <c r="E4019" s="205" t="str">
        <f t="shared" si="62"/>
        <v>改修用捨板頂部（Ｌ）　茶</v>
      </c>
    </row>
    <row r="4020" spans="1:5" ht="12.75" customHeight="1" x14ac:dyDescent="0.15">
      <c r="A4020" s="206" t="s">
        <v>9663</v>
      </c>
      <c r="B4020" s="206" t="s">
        <v>9664</v>
      </c>
      <c r="C4020" s="206" t="s">
        <v>9660</v>
      </c>
      <c r="D4020" s="206" t="s">
        <v>637</v>
      </c>
      <c r="E4020" s="205" t="str">
        <f t="shared" si="62"/>
        <v>改修用捨板頂部（Ｒ）　黒</v>
      </c>
    </row>
    <row r="4021" spans="1:5" ht="12.75" customHeight="1" x14ac:dyDescent="0.15">
      <c r="A4021" s="206" t="s">
        <v>9665</v>
      </c>
      <c r="B4021" s="206" t="s">
        <v>9666</v>
      </c>
      <c r="C4021" s="206" t="s">
        <v>9660</v>
      </c>
      <c r="D4021" s="206" t="s">
        <v>637</v>
      </c>
      <c r="E4021" s="205" t="str">
        <f t="shared" si="62"/>
        <v>改修用捨板頂部（Ｒ）　茶</v>
      </c>
    </row>
    <row r="4022" spans="1:5" ht="12.75" customHeight="1" x14ac:dyDescent="0.15">
      <c r="A4022" s="206" t="s">
        <v>9667</v>
      </c>
      <c r="B4022" s="206" t="s">
        <v>9668</v>
      </c>
      <c r="C4022" s="206" t="s">
        <v>9632</v>
      </c>
      <c r="D4022" s="206" t="s">
        <v>637</v>
      </c>
      <c r="E4022" s="205" t="str">
        <f t="shared" si="62"/>
        <v>改修用通気雨押えセット　黒</v>
      </c>
    </row>
    <row r="4023" spans="1:5" ht="12.75" customHeight="1" x14ac:dyDescent="0.15">
      <c r="A4023" s="206" t="s">
        <v>9669</v>
      </c>
      <c r="B4023" s="206" t="s">
        <v>9670</v>
      </c>
      <c r="C4023" s="206" t="s">
        <v>9632</v>
      </c>
      <c r="D4023" s="206" t="s">
        <v>637</v>
      </c>
      <c r="E4023" s="205" t="str">
        <f t="shared" si="62"/>
        <v>改修用通気雨押えセット　茶</v>
      </c>
    </row>
    <row r="4024" spans="1:5" ht="12.75" customHeight="1" x14ac:dyDescent="0.15">
      <c r="A4024" s="206" t="s">
        <v>9671</v>
      </c>
      <c r="B4024" s="206" t="s">
        <v>9672</v>
      </c>
      <c r="C4024" s="206" t="s">
        <v>0</v>
      </c>
      <c r="D4024" s="206" t="s">
        <v>0</v>
      </c>
      <c r="E4024" s="205" t="str">
        <f t="shared" si="62"/>
        <v>開発試作品ＶＭ　ＧＫ</v>
      </c>
    </row>
    <row r="4025" spans="1:5" ht="12.75" customHeight="1" x14ac:dyDescent="0.15">
      <c r="A4025" s="206" t="s">
        <v>9673</v>
      </c>
      <c r="B4025" s="206" t="s">
        <v>9674</v>
      </c>
      <c r="C4025" s="206" t="s">
        <v>7543</v>
      </c>
      <c r="D4025" s="206" t="s">
        <v>736</v>
      </c>
      <c r="E4025" s="205" t="str">
        <f t="shared" si="62"/>
        <v>貫通ドレンキット　</v>
      </c>
    </row>
    <row r="4026" spans="1:5" ht="12.75" customHeight="1" x14ac:dyDescent="0.15">
      <c r="A4026" s="206" t="s">
        <v>9675</v>
      </c>
      <c r="B4026" s="206" t="s">
        <v>9676</v>
      </c>
      <c r="C4026" s="206" t="s">
        <v>0</v>
      </c>
      <c r="D4026" s="206" t="s">
        <v>3633</v>
      </c>
      <c r="E4026" s="205" t="str">
        <f t="shared" si="62"/>
        <v>危険物保管料倉敷料</v>
      </c>
    </row>
    <row r="4027" spans="1:5" ht="12.75" customHeight="1" x14ac:dyDescent="0.15">
      <c r="A4027" s="206" t="s">
        <v>9677</v>
      </c>
      <c r="B4027" s="206" t="s">
        <v>9678</v>
      </c>
      <c r="C4027" s="206" t="s">
        <v>8184</v>
      </c>
      <c r="D4027" s="206" t="s">
        <v>2870</v>
      </c>
      <c r="E4027" s="205" t="str">
        <f t="shared" si="62"/>
        <v>急勾配用シングル用換気棟０．５Ｐ　黒</v>
      </c>
    </row>
    <row r="4028" spans="1:5" ht="12.75" customHeight="1" x14ac:dyDescent="0.15">
      <c r="A4028" s="206" t="s">
        <v>9679</v>
      </c>
      <c r="B4028" s="206" t="s">
        <v>9680</v>
      </c>
      <c r="C4028" s="206" t="s">
        <v>8184</v>
      </c>
      <c r="D4028" s="206" t="s">
        <v>2870</v>
      </c>
      <c r="E4028" s="205" t="str">
        <f t="shared" si="62"/>
        <v>急勾配用シングル用換気棟０．５Ｐ　茶</v>
      </c>
    </row>
    <row r="4029" spans="1:5" ht="12.75" customHeight="1" x14ac:dyDescent="0.15">
      <c r="A4029" s="206" t="s">
        <v>9681</v>
      </c>
      <c r="B4029" s="206" t="s">
        <v>9682</v>
      </c>
      <c r="C4029" s="206" t="s">
        <v>8189</v>
      </c>
      <c r="D4029" s="206" t="s">
        <v>2870</v>
      </c>
      <c r="E4029" s="205" t="str">
        <f t="shared" si="62"/>
        <v>急勾配用シングル用換気棟１Ｐ　黒</v>
      </c>
    </row>
    <row r="4030" spans="1:5" ht="12.75" customHeight="1" x14ac:dyDescent="0.15">
      <c r="A4030" s="206" t="s">
        <v>9683</v>
      </c>
      <c r="B4030" s="206" t="s">
        <v>9684</v>
      </c>
      <c r="C4030" s="206" t="s">
        <v>8189</v>
      </c>
      <c r="D4030" s="206" t="s">
        <v>2870</v>
      </c>
      <c r="E4030" s="205" t="str">
        <f t="shared" si="62"/>
        <v>急勾配用シングル用換気棟１Ｐ　茶</v>
      </c>
    </row>
    <row r="4031" spans="1:5" ht="12.75" customHeight="1" x14ac:dyDescent="0.15">
      <c r="A4031" s="206" t="s">
        <v>9685</v>
      </c>
      <c r="B4031" s="206" t="s">
        <v>9686</v>
      </c>
      <c r="C4031" s="206" t="s">
        <v>8194</v>
      </c>
      <c r="D4031" s="206" t="s">
        <v>2870</v>
      </c>
      <c r="E4031" s="205" t="str">
        <f t="shared" si="62"/>
        <v>急勾配用シングル用換気棟２Ｐ　黒</v>
      </c>
    </row>
    <row r="4032" spans="1:5" ht="12.75" customHeight="1" x14ac:dyDescent="0.15">
      <c r="A4032" s="206" t="s">
        <v>9687</v>
      </c>
      <c r="B4032" s="206" t="s">
        <v>9688</v>
      </c>
      <c r="C4032" s="206" t="s">
        <v>8194</v>
      </c>
      <c r="D4032" s="206" t="s">
        <v>2870</v>
      </c>
      <c r="E4032" s="205" t="str">
        <f t="shared" si="62"/>
        <v>急勾配用シングル用換気棟２Ｐ　茶</v>
      </c>
    </row>
    <row r="4033" spans="1:5" ht="12.75" customHeight="1" x14ac:dyDescent="0.15">
      <c r="A4033" s="206" t="s">
        <v>9689</v>
      </c>
      <c r="B4033" s="206" t="s">
        <v>9690</v>
      </c>
      <c r="C4033" s="206" t="s">
        <v>8194</v>
      </c>
      <c r="D4033" s="206" t="s">
        <v>751</v>
      </c>
      <c r="E4033" s="205" t="str">
        <f t="shared" si="62"/>
        <v>急勾配用棟包ＧＬ黒</v>
      </c>
    </row>
    <row r="4034" spans="1:5" ht="12.75" customHeight="1" x14ac:dyDescent="0.15">
      <c r="A4034" s="206" t="s">
        <v>9691</v>
      </c>
      <c r="B4034" s="206" t="s">
        <v>9692</v>
      </c>
      <c r="C4034" s="206" t="s">
        <v>8194</v>
      </c>
      <c r="D4034" s="206" t="s">
        <v>751</v>
      </c>
      <c r="E4034" s="205" t="str">
        <f t="shared" si="62"/>
        <v>急勾配用棟包ＧＬ茶</v>
      </c>
    </row>
    <row r="4035" spans="1:5" ht="12.75" customHeight="1" x14ac:dyDescent="0.15">
      <c r="A4035" s="206" t="s">
        <v>9693</v>
      </c>
      <c r="B4035" s="207" t="s">
        <v>9694</v>
      </c>
      <c r="C4035" s="207" t="s">
        <v>3781</v>
      </c>
      <c r="D4035" s="206" t="s">
        <v>736</v>
      </c>
      <c r="E4035" s="205" t="str">
        <f t="shared" ref="E4035:E4098" si="63">DBCS(B4035)</f>
        <v>共砂　Ｋ</v>
      </c>
    </row>
    <row r="4036" spans="1:5" ht="12.75" customHeight="1" x14ac:dyDescent="0.15">
      <c r="A4036" s="203" t="s">
        <v>9695</v>
      </c>
      <c r="B4036" s="203" t="s">
        <v>9696</v>
      </c>
      <c r="C4036" s="203" t="s">
        <v>0</v>
      </c>
      <c r="D4036" s="203" t="s">
        <v>751</v>
      </c>
      <c r="E4036" s="205" t="str">
        <f t="shared" si="63"/>
        <v>境界水切</v>
      </c>
    </row>
    <row r="4037" spans="1:5" ht="12.75" customHeight="1" x14ac:dyDescent="0.15">
      <c r="A4037" s="206" t="s">
        <v>9697</v>
      </c>
      <c r="B4037" s="207" t="s">
        <v>9698</v>
      </c>
      <c r="C4037" s="206" t="s">
        <v>3784</v>
      </c>
      <c r="D4037" s="206" t="s">
        <v>640</v>
      </c>
      <c r="E4037" s="205" t="str">
        <f t="shared" si="63"/>
        <v>強力アスポットＢ</v>
      </c>
    </row>
    <row r="4038" spans="1:5" ht="12.75" customHeight="1" x14ac:dyDescent="0.15">
      <c r="A4038" s="206" t="s">
        <v>9699</v>
      </c>
      <c r="B4038" s="206" t="s">
        <v>9700</v>
      </c>
      <c r="C4038" s="207" t="s">
        <v>3515</v>
      </c>
      <c r="D4038" s="206" t="s">
        <v>640</v>
      </c>
      <c r="E4038" s="205" t="str">
        <f t="shared" si="63"/>
        <v>強力アドバン</v>
      </c>
    </row>
    <row r="4039" spans="1:5" ht="12.75" customHeight="1" x14ac:dyDescent="0.15">
      <c r="A4039" s="206" t="s">
        <v>9701</v>
      </c>
      <c r="B4039" s="206" t="s">
        <v>9702</v>
      </c>
      <c r="C4039" s="207" t="s">
        <v>3515</v>
      </c>
      <c r="D4039" s="206" t="s">
        <v>640</v>
      </c>
      <c r="E4039" s="205" t="str">
        <f t="shared" si="63"/>
        <v>強力アンダーＦ　</v>
      </c>
    </row>
    <row r="4040" spans="1:5" ht="12.75" customHeight="1" x14ac:dyDescent="0.15">
      <c r="A4040" s="206" t="s">
        <v>9703</v>
      </c>
      <c r="B4040" s="206" t="s">
        <v>9704</v>
      </c>
      <c r="C4040" s="206" t="s">
        <v>3713</v>
      </c>
      <c r="D4040" s="206" t="s">
        <v>633</v>
      </c>
      <c r="E4040" s="205" t="str">
        <f t="shared" si="63"/>
        <v>強力ガムシール　１８Ｌ</v>
      </c>
    </row>
    <row r="4041" spans="1:5" ht="12.75" customHeight="1" x14ac:dyDescent="0.15">
      <c r="A4041" s="206" t="s">
        <v>9705</v>
      </c>
      <c r="B4041" s="206" t="s">
        <v>9706</v>
      </c>
      <c r="C4041" s="206" t="s">
        <v>9707</v>
      </c>
      <c r="D4041" s="206" t="s">
        <v>633</v>
      </c>
      <c r="E4041" s="205" t="str">
        <f t="shared" si="63"/>
        <v>強力ガムシール　９Ｌ</v>
      </c>
    </row>
    <row r="4042" spans="1:5" ht="12.75" customHeight="1" x14ac:dyDescent="0.15">
      <c r="A4042" s="206" t="s">
        <v>9708</v>
      </c>
      <c r="B4042" s="206" t="s">
        <v>9709</v>
      </c>
      <c r="C4042" s="206" t="s">
        <v>9710</v>
      </c>
      <c r="D4042" s="206" t="s">
        <v>637</v>
      </c>
      <c r="E4042" s="205" t="str">
        <f t="shared" si="63"/>
        <v>強力ガムシール　カートリッジ</v>
      </c>
    </row>
    <row r="4043" spans="1:5" ht="12.75" customHeight="1" x14ac:dyDescent="0.15">
      <c r="A4043" s="206" t="s">
        <v>9711</v>
      </c>
      <c r="B4043" s="206" t="s">
        <v>9712</v>
      </c>
      <c r="C4043" s="206" t="s">
        <v>0</v>
      </c>
      <c r="D4043" s="206" t="s">
        <v>637</v>
      </c>
      <c r="E4043" s="205" t="str">
        <f t="shared" si="63"/>
        <v>強力ガムシールカートリッジ　６本入</v>
      </c>
    </row>
    <row r="4044" spans="1:5" ht="12.75" customHeight="1" x14ac:dyDescent="0.15">
      <c r="A4044" s="206" t="s">
        <v>9713</v>
      </c>
      <c r="B4044" s="206" t="s">
        <v>9714</v>
      </c>
      <c r="C4044" s="207" t="s">
        <v>1835</v>
      </c>
      <c r="D4044" s="206" t="s">
        <v>640</v>
      </c>
      <c r="E4044" s="205" t="str">
        <f t="shared" si="63"/>
        <v>強力ガムフェース　</v>
      </c>
    </row>
    <row r="4045" spans="1:5" ht="12.75" customHeight="1" x14ac:dyDescent="0.15">
      <c r="A4045" s="206" t="s">
        <v>9715</v>
      </c>
      <c r="B4045" s="206" t="s">
        <v>9716</v>
      </c>
      <c r="C4045" s="207" t="s">
        <v>1835</v>
      </c>
      <c r="D4045" s="206" t="s">
        <v>640</v>
      </c>
      <c r="E4045" s="205" t="str">
        <f t="shared" si="63"/>
        <v>強力ガムフェースＥＸ　</v>
      </c>
    </row>
    <row r="4046" spans="1:5" ht="12.75" customHeight="1" x14ac:dyDescent="0.15">
      <c r="A4046" s="206" t="s">
        <v>9717</v>
      </c>
      <c r="B4046" s="206" t="s">
        <v>9718</v>
      </c>
      <c r="C4046" s="207" t="s">
        <v>1835</v>
      </c>
      <c r="D4046" s="206" t="s">
        <v>640</v>
      </c>
      <c r="E4046" s="205" t="str">
        <f t="shared" si="63"/>
        <v>強力ガムフェースＶ　</v>
      </c>
    </row>
    <row r="4047" spans="1:5" ht="12.75" customHeight="1" x14ac:dyDescent="0.15">
      <c r="A4047" s="206" t="s">
        <v>9719</v>
      </c>
      <c r="B4047" s="206" t="s">
        <v>9720</v>
      </c>
      <c r="C4047" s="207" t="s">
        <v>3515</v>
      </c>
      <c r="D4047" s="206" t="s">
        <v>640</v>
      </c>
      <c r="E4047" s="205" t="str">
        <f t="shared" si="63"/>
        <v>強力ギル</v>
      </c>
    </row>
    <row r="4048" spans="1:5" ht="12.75" customHeight="1" x14ac:dyDescent="0.15">
      <c r="A4048" s="206" t="s">
        <v>9721</v>
      </c>
      <c r="B4048" s="206" t="s">
        <v>9722</v>
      </c>
      <c r="C4048" s="207" t="s">
        <v>3515</v>
      </c>
      <c r="D4048" s="206" t="s">
        <v>640</v>
      </c>
      <c r="E4048" s="205" t="str">
        <f t="shared" si="63"/>
        <v>強力ストライプＺ</v>
      </c>
    </row>
    <row r="4049" spans="1:5" ht="12.75" customHeight="1" x14ac:dyDescent="0.15">
      <c r="A4049" s="206" t="s">
        <v>9723</v>
      </c>
      <c r="B4049" s="206" t="s">
        <v>9724</v>
      </c>
      <c r="C4049" s="207" t="s">
        <v>1835</v>
      </c>
      <c r="D4049" s="206" t="s">
        <v>640</v>
      </c>
      <c r="E4049" s="205" t="str">
        <f t="shared" si="63"/>
        <v>強力ハイキャップ　</v>
      </c>
    </row>
    <row r="4050" spans="1:5" ht="12.75" customHeight="1" x14ac:dyDescent="0.15">
      <c r="A4050" s="206" t="s">
        <v>9725</v>
      </c>
      <c r="B4050" s="206" t="s">
        <v>9726</v>
      </c>
      <c r="C4050" s="206" t="s">
        <v>2451</v>
      </c>
      <c r="D4050" s="206" t="s">
        <v>640</v>
      </c>
      <c r="E4050" s="205" t="str">
        <f t="shared" si="63"/>
        <v>強力バンクベストＶ</v>
      </c>
    </row>
    <row r="4051" spans="1:5" ht="12.75" customHeight="1" x14ac:dyDescent="0.15">
      <c r="A4051" s="206" t="s">
        <v>9727</v>
      </c>
      <c r="B4051" s="206" t="s">
        <v>9728</v>
      </c>
      <c r="C4051" s="207" t="s">
        <v>3789</v>
      </c>
      <c r="D4051" s="206" t="s">
        <v>640</v>
      </c>
      <c r="E4051" s="205" t="str">
        <f t="shared" si="63"/>
        <v>強力バンクルーフ</v>
      </c>
    </row>
    <row r="4052" spans="1:5" ht="12.75" customHeight="1" x14ac:dyDescent="0.15">
      <c r="A4052" s="206" t="s">
        <v>9729</v>
      </c>
      <c r="B4052" s="206" t="s">
        <v>9730</v>
      </c>
      <c r="C4052" s="207" t="s">
        <v>3789</v>
      </c>
      <c r="D4052" s="206" t="s">
        <v>640</v>
      </c>
      <c r="E4052" s="205" t="str">
        <f t="shared" si="63"/>
        <v>強力バンクルーフＶ</v>
      </c>
    </row>
    <row r="4053" spans="1:5" ht="12.75" customHeight="1" x14ac:dyDescent="0.15">
      <c r="A4053" s="206" t="s">
        <v>9731</v>
      </c>
      <c r="B4053" s="206" t="s">
        <v>9732</v>
      </c>
      <c r="C4053" s="207" t="s">
        <v>3515</v>
      </c>
      <c r="D4053" s="206" t="s">
        <v>640</v>
      </c>
      <c r="E4053" s="205" t="str">
        <f t="shared" si="63"/>
        <v>強力プライムルーフ　</v>
      </c>
    </row>
    <row r="4054" spans="1:5" ht="12.75" customHeight="1" x14ac:dyDescent="0.15">
      <c r="A4054" s="206" t="s">
        <v>9733</v>
      </c>
      <c r="B4054" s="206" t="s">
        <v>9734</v>
      </c>
      <c r="C4054" s="207" t="s">
        <v>1835</v>
      </c>
      <c r="D4054" s="206" t="s">
        <v>640</v>
      </c>
      <c r="E4054" s="205" t="str">
        <f t="shared" si="63"/>
        <v>強力フラットＡ　</v>
      </c>
    </row>
    <row r="4055" spans="1:5" ht="12.75" customHeight="1" x14ac:dyDescent="0.15">
      <c r="A4055" s="206" t="s">
        <v>9735</v>
      </c>
      <c r="B4055" s="206" t="s">
        <v>9736</v>
      </c>
      <c r="C4055" s="206" t="s">
        <v>2451</v>
      </c>
      <c r="D4055" s="206" t="s">
        <v>640</v>
      </c>
      <c r="E4055" s="205" t="str">
        <f t="shared" si="63"/>
        <v>強力フラットフェース　</v>
      </c>
    </row>
    <row r="4056" spans="1:5" ht="12.75" customHeight="1" x14ac:dyDescent="0.15">
      <c r="A4056" s="206" t="s">
        <v>9737</v>
      </c>
      <c r="B4056" s="206" t="s">
        <v>9738</v>
      </c>
      <c r="C4056" s="207" t="s">
        <v>3515</v>
      </c>
      <c r="D4056" s="206" t="s">
        <v>640</v>
      </c>
      <c r="E4056" s="205" t="str">
        <f t="shared" si="63"/>
        <v>強力ライズ</v>
      </c>
    </row>
    <row r="4057" spans="1:5" ht="12.75" customHeight="1" x14ac:dyDescent="0.15">
      <c r="A4057" s="206" t="s">
        <v>9739</v>
      </c>
      <c r="B4057" s="206" t="s">
        <v>9740</v>
      </c>
      <c r="C4057" s="206" t="s">
        <v>3298</v>
      </c>
      <c r="D4057" s="206" t="s">
        <v>640</v>
      </c>
      <c r="E4057" s="205" t="str">
        <f t="shared" si="63"/>
        <v>強力ライズＦ</v>
      </c>
    </row>
    <row r="4058" spans="1:5" ht="12.75" customHeight="1" x14ac:dyDescent="0.15">
      <c r="A4058" s="206" t="s">
        <v>9741</v>
      </c>
      <c r="B4058" s="206" t="s">
        <v>9742</v>
      </c>
      <c r="C4058" s="206" t="s">
        <v>9743</v>
      </c>
      <c r="D4058" s="206" t="s">
        <v>640</v>
      </c>
      <c r="E4058" s="205" t="str">
        <f t="shared" si="63"/>
        <v>強力砂付　</v>
      </c>
    </row>
    <row r="4059" spans="1:5" ht="12.75" customHeight="1" x14ac:dyDescent="0.15">
      <c r="A4059" s="206" t="s">
        <v>9744</v>
      </c>
      <c r="B4059" s="206" t="s">
        <v>9745</v>
      </c>
      <c r="C4059" s="206" t="s">
        <v>3896</v>
      </c>
      <c r="D4059" s="206" t="s">
        <v>680</v>
      </c>
      <c r="E4059" s="205" t="str">
        <f t="shared" si="63"/>
        <v>巾木・側溝用オルタックエース</v>
      </c>
    </row>
    <row r="4060" spans="1:5" ht="12.75" customHeight="1" x14ac:dyDescent="0.15">
      <c r="A4060" s="206" t="s">
        <v>9746</v>
      </c>
      <c r="B4060" s="206" t="s">
        <v>9747</v>
      </c>
      <c r="C4060" s="206" t="s">
        <v>9585</v>
      </c>
      <c r="D4060" s="206" t="s">
        <v>751</v>
      </c>
      <c r="E4060" s="205" t="str">
        <f t="shared" si="63"/>
        <v>軒先水切ＧＬ黒</v>
      </c>
    </row>
    <row r="4061" spans="1:5" ht="12.75" customHeight="1" x14ac:dyDescent="0.15">
      <c r="A4061" s="206" t="s">
        <v>9748</v>
      </c>
      <c r="B4061" s="206" t="s">
        <v>9749</v>
      </c>
      <c r="C4061" s="206" t="s">
        <v>9585</v>
      </c>
      <c r="D4061" s="206" t="s">
        <v>751</v>
      </c>
      <c r="E4061" s="205" t="str">
        <f t="shared" si="63"/>
        <v>軒先水切ＧＬ茶</v>
      </c>
    </row>
    <row r="4062" spans="1:5" ht="12.75" customHeight="1" x14ac:dyDescent="0.15">
      <c r="A4062" s="206" t="s">
        <v>9750</v>
      </c>
      <c r="B4062" s="206" t="s">
        <v>9751</v>
      </c>
      <c r="C4062" s="206" t="s">
        <v>9752</v>
      </c>
      <c r="D4062" s="206" t="s">
        <v>646</v>
      </c>
      <c r="E4062" s="205" t="str">
        <f t="shared" si="63"/>
        <v>勾配スタイロ　ＩＢ２０</v>
      </c>
    </row>
    <row r="4063" spans="1:5" ht="12.75" customHeight="1" x14ac:dyDescent="0.15">
      <c r="A4063" s="206" t="s">
        <v>9753</v>
      </c>
      <c r="B4063" s="206" t="s">
        <v>9754</v>
      </c>
      <c r="C4063" s="206" t="s">
        <v>9755</v>
      </c>
      <c r="D4063" s="206" t="s">
        <v>646</v>
      </c>
      <c r="E4063" s="205" t="str">
        <f t="shared" si="63"/>
        <v>勾配スタイロＡ　９１０Ｘ９１０</v>
      </c>
    </row>
    <row r="4064" spans="1:5" ht="12.75" customHeight="1" x14ac:dyDescent="0.15">
      <c r="A4064" s="206" t="s">
        <v>9756</v>
      </c>
      <c r="B4064" s="206" t="s">
        <v>9757</v>
      </c>
      <c r="C4064" s="206" t="s">
        <v>9758</v>
      </c>
      <c r="D4064" s="206" t="s">
        <v>646</v>
      </c>
      <c r="E4064" s="205" t="str">
        <f t="shared" si="63"/>
        <v>勾配スタイロＡ１５０１５０×９１０</v>
      </c>
    </row>
    <row r="4065" spans="1:5" ht="12.75" customHeight="1" x14ac:dyDescent="0.15">
      <c r="A4065" s="206" t="s">
        <v>9759</v>
      </c>
      <c r="B4065" s="206" t="s">
        <v>9760</v>
      </c>
      <c r="C4065" s="206" t="s">
        <v>9761</v>
      </c>
      <c r="D4065" s="206" t="s">
        <v>646</v>
      </c>
      <c r="E4065" s="205" t="str">
        <f t="shared" si="63"/>
        <v>勾配スタイロＡ２／３６０５×９１０</v>
      </c>
    </row>
    <row r="4066" spans="1:5" ht="12.75" customHeight="1" x14ac:dyDescent="0.15">
      <c r="A4066" s="206" t="s">
        <v>9762</v>
      </c>
      <c r="B4066" s="206" t="s">
        <v>9763</v>
      </c>
      <c r="C4066" s="206" t="s">
        <v>9764</v>
      </c>
      <c r="D4066" s="206" t="s">
        <v>646</v>
      </c>
      <c r="E4066" s="205" t="str">
        <f t="shared" si="63"/>
        <v>勾配スタイロＢ　９１０Ｘ９１０</v>
      </c>
    </row>
    <row r="4067" spans="1:5" ht="12.75" customHeight="1" x14ac:dyDescent="0.15">
      <c r="A4067" s="206" t="s">
        <v>9765</v>
      </c>
      <c r="B4067" s="206" t="s">
        <v>9766</v>
      </c>
      <c r="C4067" s="206" t="s">
        <v>9767</v>
      </c>
      <c r="D4067" s="206" t="s">
        <v>646</v>
      </c>
      <c r="E4067" s="205" t="str">
        <f t="shared" si="63"/>
        <v>勾配スタイロＢ１５０１５０×９１０</v>
      </c>
    </row>
    <row r="4068" spans="1:5" ht="12.75" customHeight="1" x14ac:dyDescent="0.15">
      <c r="A4068" s="206" t="s">
        <v>9768</v>
      </c>
      <c r="B4068" s="206" t="s">
        <v>9769</v>
      </c>
      <c r="C4068" s="206" t="s">
        <v>9770</v>
      </c>
      <c r="D4068" s="206" t="s">
        <v>646</v>
      </c>
      <c r="E4068" s="205" t="str">
        <f t="shared" si="63"/>
        <v>勾配スタイロＢ２／３６０５Ｘ９１０</v>
      </c>
    </row>
    <row r="4069" spans="1:5" ht="12.75" customHeight="1" x14ac:dyDescent="0.15">
      <c r="A4069" s="206" t="s">
        <v>9771</v>
      </c>
      <c r="B4069" s="206" t="s">
        <v>9772</v>
      </c>
      <c r="C4069" s="206" t="s">
        <v>9773</v>
      </c>
      <c r="D4069" s="206" t="s">
        <v>646</v>
      </c>
      <c r="E4069" s="205" t="str">
        <f t="shared" si="63"/>
        <v>勾配スタイロＤ　　</v>
      </c>
    </row>
    <row r="4070" spans="1:5" ht="12.75" customHeight="1" x14ac:dyDescent="0.15">
      <c r="A4070" s="206" t="s">
        <v>9774</v>
      </c>
      <c r="B4070" s="206" t="s">
        <v>9775</v>
      </c>
      <c r="C4070" s="206" t="s">
        <v>9776</v>
      </c>
      <c r="D4070" s="206" t="s">
        <v>646</v>
      </c>
      <c r="E4070" s="205" t="str">
        <f t="shared" si="63"/>
        <v>勾配スタイロＲ－Ａ</v>
      </c>
    </row>
    <row r="4071" spans="1:5" ht="12.75" customHeight="1" x14ac:dyDescent="0.15">
      <c r="A4071" s="206" t="s">
        <v>9777</v>
      </c>
      <c r="B4071" s="206" t="s">
        <v>9778</v>
      </c>
      <c r="C4071" s="206" t="s">
        <v>9779</v>
      </c>
      <c r="D4071" s="206" t="s">
        <v>646</v>
      </c>
      <c r="E4071" s="205" t="str">
        <f t="shared" si="63"/>
        <v>勾配スタイロＲ－Ｂ</v>
      </c>
    </row>
    <row r="4072" spans="1:5" ht="12.75" customHeight="1" x14ac:dyDescent="0.15">
      <c r="A4072" s="206" t="s">
        <v>9780</v>
      </c>
      <c r="B4072" s="206" t="s">
        <v>9781</v>
      </c>
      <c r="C4072" s="206" t="s">
        <v>9782</v>
      </c>
      <c r="D4072" s="206" t="s">
        <v>646</v>
      </c>
      <c r="E4072" s="205" t="str">
        <f t="shared" si="63"/>
        <v>勾配スタイロＲ－Ｃ</v>
      </c>
    </row>
    <row r="4073" spans="1:5" ht="12.75" customHeight="1" x14ac:dyDescent="0.15">
      <c r="A4073" s="206" t="s">
        <v>9783</v>
      </c>
      <c r="B4073" s="206" t="s">
        <v>9784</v>
      </c>
      <c r="C4073" s="206" t="s">
        <v>9785</v>
      </c>
      <c r="D4073" s="206" t="s">
        <v>646</v>
      </c>
      <c r="E4073" s="205" t="str">
        <f t="shared" si="63"/>
        <v>勾配スタイロＲ－Ｄ</v>
      </c>
    </row>
    <row r="4074" spans="1:5" ht="12.75" customHeight="1" x14ac:dyDescent="0.15">
      <c r="A4074" s="206" t="s">
        <v>9786</v>
      </c>
      <c r="B4074" s="206" t="s">
        <v>9787</v>
      </c>
      <c r="C4074" s="206" t="s">
        <v>9788</v>
      </c>
      <c r="D4074" s="206" t="s">
        <v>646</v>
      </c>
      <c r="E4074" s="205" t="str">
        <f t="shared" si="63"/>
        <v>勾配スタイロＲ－Ｐ</v>
      </c>
    </row>
    <row r="4075" spans="1:5" ht="12.75" customHeight="1" x14ac:dyDescent="0.15">
      <c r="A4075" s="206" t="s">
        <v>9789</v>
      </c>
      <c r="B4075" s="206" t="s">
        <v>9790</v>
      </c>
      <c r="C4075" s="206" t="s">
        <v>0</v>
      </c>
      <c r="D4075" s="206" t="s">
        <v>646</v>
      </c>
      <c r="E4075" s="205" t="str">
        <f t="shared" si="63"/>
        <v>勾配用スタイロＦ－６</v>
      </c>
    </row>
    <row r="4076" spans="1:5" ht="12.75" customHeight="1" x14ac:dyDescent="0.15">
      <c r="A4076" s="206" t="s">
        <v>9791</v>
      </c>
      <c r="B4076" s="206" t="s">
        <v>9792</v>
      </c>
      <c r="C4076" s="206" t="s">
        <v>9793</v>
      </c>
      <c r="D4076" s="206" t="s">
        <v>637</v>
      </c>
      <c r="E4076" s="205" t="str">
        <f t="shared" si="63"/>
        <v>硬化剤パーメックＮＲ　</v>
      </c>
    </row>
    <row r="4077" spans="1:5" ht="12.75" customHeight="1" x14ac:dyDescent="0.15">
      <c r="A4077" s="206" t="s">
        <v>9794</v>
      </c>
      <c r="B4077" s="206" t="s">
        <v>9795</v>
      </c>
      <c r="C4077" s="206" t="s">
        <v>2041</v>
      </c>
      <c r="D4077" s="206" t="s">
        <v>637</v>
      </c>
      <c r="E4077" s="205" t="str">
        <f t="shared" si="63"/>
        <v>鋼板ディスク３０　</v>
      </c>
    </row>
    <row r="4078" spans="1:5" ht="12.75" customHeight="1" x14ac:dyDescent="0.15">
      <c r="A4078" s="206" t="s">
        <v>9796</v>
      </c>
      <c r="B4078" s="206" t="s">
        <v>9797</v>
      </c>
      <c r="C4078" s="206" t="s">
        <v>0</v>
      </c>
      <c r="D4078" s="206" t="s">
        <v>640</v>
      </c>
      <c r="E4078" s="205" t="str">
        <f t="shared" si="63"/>
        <v>高耐久パナホーム専用ルーフィング</v>
      </c>
    </row>
    <row r="4079" spans="1:5" ht="12.75" customHeight="1" x14ac:dyDescent="0.15">
      <c r="A4079" s="206" t="s">
        <v>9798</v>
      </c>
      <c r="B4079" s="206" t="s">
        <v>9799</v>
      </c>
      <c r="C4079" s="206" t="s">
        <v>0</v>
      </c>
      <c r="D4079" s="206" t="s">
        <v>640</v>
      </c>
      <c r="E4079" s="205" t="str">
        <f t="shared" si="63"/>
        <v>高耐久パナホーム専用ルーフィング１１．３</v>
      </c>
    </row>
    <row r="4080" spans="1:5" ht="12.75" customHeight="1" x14ac:dyDescent="0.15">
      <c r="A4080" s="206" t="s">
        <v>9800</v>
      </c>
      <c r="B4080" s="206" t="s">
        <v>9801</v>
      </c>
      <c r="C4080" s="206" t="s">
        <v>0</v>
      </c>
      <c r="D4080" s="206" t="s">
        <v>751</v>
      </c>
      <c r="E4080" s="205" t="str">
        <f t="shared" si="63"/>
        <v>腰折水切ＧＬ黒</v>
      </c>
    </row>
    <row r="4081" spans="1:5" ht="12.75" customHeight="1" x14ac:dyDescent="0.15">
      <c r="A4081" s="206" t="s">
        <v>9802</v>
      </c>
      <c r="B4081" s="206" t="s">
        <v>9803</v>
      </c>
      <c r="C4081" s="206" t="s">
        <v>0</v>
      </c>
      <c r="D4081" s="206" t="s">
        <v>751</v>
      </c>
      <c r="E4081" s="205" t="str">
        <f t="shared" si="63"/>
        <v>腰折水切ＧＬ茶</v>
      </c>
    </row>
    <row r="4082" spans="1:5" ht="12.75" customHeight="1" x14ac:dyDescent="0.15">
      <c r="A4082" s="206" t="s">
        <v>9804</v>
      </c>
      <c r="B4082" s="206" t="s">
        <v>9805</v>
      </c>
      <c r="C4082" s="206" t="s">
        <v>2451</v>
      </c>
      <c r="D4082" s="206" t="s">
        <v>640</v>
      </c>
      <c r="E4082" s="205" t="str">
        <f t="shared" si="63"/>
        <v>砂付ガムトップ　</v>
      </c>
    </row>
    <row r="4083" spans="1:5" ht="12.75" customHeight="1" x14ac:dyDescent="0.15">
      <c r="A4083" s="206" t="s">
        <v>9806</v>
      </c>
      <c r="B4083" s="206" t="s">
        <v>9807</v>
      </c>
      <c r="C4083" s="206" t="s">
        <v>9808</v>
      </c>
      <c r="D4083" s="206" t="s">
        <v>766</v>
      </c>
      <c r="E4083" s="205" t="str">
        <f t="shared" si="63"/>
        <v>在来浴室スリーブ管　</v>
      </c>
    </row>
    <row r="4084" spans="1:5" ht="12.75" customHeight="1" x14ac:dyDescent="0.15">
      <c r="A4084" s="206" t="s">
        <v>9809</v>
      </c>
      <c r="B4084" s="206" t="s">
        <v>9810</v>
      </c>
      <c r="C4084" s="206" t="s">
        <v>834</v>
      </c>
      <c r="D4084" s="206" t="s">
        <v>687</v>
      </c>
      <c r="E4084" s="205" t="str">
        <f t="shared" si="63"/>
        <v>在来浴室ドレンリング　</v>
      </c>
    </row>
    <row r="4085" spans="1:5" ht="12.75" customHeight="1" x14ac:dyDescent="0.15">
      <c r="A4085" s="206" t="s">
        <v>9811</v>
      </c>
      <c r="B4085" s="206" t="s">
        <v>9812</v>
      </c>
      <c r="C4085" s="206" t="s">
        <v>9585</v>
      </c>
      <c r="D4085" s="206" t="s">
        <v>751</v>
      </c>
      <c r="E4085" s="205" t="str">
        <f t="shared" si="63"/>
        <v>捨板水切ＧＬＷ型　黒</v>
      </c>
    </row>
    <row r="4086" spans="1:5" ht="12.75" customHeight="1" x14ac:dyDescent="0.15">
      <c r="A4086" s="206" t="s">
        <v>9813</v>
      </c>
      <c r="B4086" s="206" t="s">
        <v>9814</v>
      </c>
      <c r="C4086" s="206" t="s">
        <v>9585</v>
      </c>
      <c r="D4086" s="206" t="s">
        <v>751</v>
      </c>
      <c r="E4086" s="205" t="str">
        <f t="shared" si="63"/>
        <v>捨板水切ＧＬＷ型　茶</v>
      </c>
    </row>
    <row r="4087" spans="1:5" ht="12.75" customHeight="1" x14ac:dyDescent="0.15">
      <c r="A4087" s="206" t="s">
        <v>9815</v>
      </c>
      <c r="B4087" s="206" t="s">
        <v>9816</v>
      </c>
      <c r="C4087" s="206" t="s">
        <v>9585</v>
      </c>
      <c r="D4087" s="206" t="s">
        <v>751</v>
      </c>
      <c r="E4087" s="205" t="str">
        <f t="shared" si="63"/>
        <v>捨板水切ＧＬ黒</v>
      </c>
    </row>
    <row r="4088" spans="1:5" ht="12.75" customHeight="1" x14ac:dyDescent="0.15">
      <c r="A4088" s="206" t="s">
        <v>9817</v>
      </c>
      <c r="B4088" s="206" t="s">
        <v>9818</v>
      </c>
      <c r="C4088" s="206" t="s">
        <v>9585</v>
      </c>
      <c r="D4088" s="206" t="s">
        <v>751</v>
      </c>
      <c r="E4088" s="205" t="str">
        <f t="shared" si="63"/>
        <v>捨板水切ＧＬ茶</v>
      </c>
    </row>
    <row r="4089" spans="1:5" ht="12.75" customHeight="1" x14ac:dyDescent="0.15">
      <c r="A4089" s="206" t="s">
        <v>9819</v>
      </c>
      <c r="B4089" s="206" t="s">
        <v>9820</v>
      </c>
      <c r="C4089" s="206" t="s">
        <v>9821</v>
      </c>
      <c r="D4089" s="206" t="s">
        <v>751</v>
      </c>
      <c r="E4089" s="205" t="str">
        <f t="shared" si="63"/>
        <v>住宅用雪止め金具黒</v>
      </c>
    </row>
    <row r="4090" spans="1:5" ht="12.75" customHeight="1" x14ac:dyDescent="0.15">
      <c r="A4090" s="206" t="s">
        <v>9822</v>
      </c>
      <c r="B4090" s="206" t="s">
        <v>9823</v>
      </c>
      <c r="C4090" s="206" t="s">
        <v>9824</v>
      </c>
      <c r="D4090" s="206" t="s">
        <v>637</v>
      </c>
      <c r="E4090" s="205" t="str">
        <f t="shared" si="63"/>
        <v>小型角型オーバーフロー管Ｌ</v>
      </c>
    </row>
    <row r="4091" spans="1:5" ht="12.75" customHeight="1" x14ac:dyDescent="0.15">
      <c r="A4091" s="206" t="s">
        <v>9825</v>
      </c>
      <c r="B4091" s="206" t="s">
        <v>9826</v>
      </c>
      <c r="C4091" s="206" t="s">
        <v>0</v>
      </c>
      <c r="D4091" s="206" t="s">
        <v>7454</v>
      </c>
      <c r="E4091" s="205" t="str">
        <f t="shared" si="63"/>
        <v>小倉サンダイン用コンビテナー</v>
      </c>
    </row>
    <row r="4092" spans="1:5" ht="12.75" customHeight="1" x14ac:dyDescent="0.15">
      <c r="A4092" s="206" t="s">
        <v>9827</v>
      </c>
      <c r="B4092" s="206" t="s">
        <v>9828</v>
      </c>
      <c r="C4092" s="206" t="s">
        <v>0</v>
      </c>
      <c r="D4092" s="206" t="s">
        <v>637</v>
      </c>
      <c r="E4092" s="205" t="str">
        <f t="shared" si="63"/>
        <v>伸張シートカット１００</v>
      </c>
    </row>
    <row r="4093" spans="1:5" ht="12.75" customHeight="1" x14ac:dyDescent="0.15">
      <c r="A4093" s="206" t="s">
        <v>9829</v>
      </c>
      <c r="B4093" s="206" t="s">
        <v>9830</v>
      </c>
      <c r="C4093" s="206" t="s">
        <v>0</v>
      </c>
      <c r="D4093" s="206" t="s">
        <v>637</v>
      </c>
      <c r="E4093" s="205" t="str">
        <f t="shared" si="63"/>
        <v>伸張シートロール２００</v>
      </c>
    </row>
    <row r="4094" spans="1:5" ht="12.75" customHeight="1" x14ac:dyDescent="0.15">
      <c r="A4094" s="206" t="s">
        <v>9831</v>
      </c>
      <c r="B4094" s="206" t="s">
        <v>9832</v>
      </c>
      <c r="C4094" s="206" t="s">
        <v>9833</v>
      </c>
      <c r="D4094" s="206" t="s">
        <v>640</v>
      </c>
      <c r="E4094" s="205" t="str">
        <f t="shared" si="63"/>
        <v>新強力エコフィットＣ</v>
      </c>
    </row>
    <row r="4095" spans="1:5" ht="12.75" customHeight="1" x14ac:dyDescent="0.15">
      <c r="A4095" s="206" t="s">
        <v>9834</v>
      </c>
      <c r="B4095" s="206" t="s">
        <v>9835</v>
      </c>
      <c r="C4095" s="206" t="s">
        <v>9836</v>
      </c>
      <c r="D4095" s="206" t="s">
        <v>637</v>
      </c>
      <c r="E4095" s="205" t="str">
        <f t="shared" si="63"/>
        <v>水系用硬化剤　</v>
      </c>
    </row>
    <row r="4096" spans="1:5" ht="12.75" customHeight="1" x14ac:dyDescent="0.15">
      <c r="A4096" s="206" t="s">
        <v>9837</v>
      </c>
      <c r="B4096" s="206" t="s">
        <v>9838</v>
      </c>
      <c r="C4096" s="206" t="s">
        <v>9836</v>
      </c>
      <c r="D4096" s="206" t="s">
        <v>637</v>
      </c>
      <c r="E4096" s="205" t="str">
        <f t="shared" si="63"/>
        <v>水系用硬化剤　夏用　</v>
      </c>
    </row>
    <row r="4097" spans="1:5" ht="12.75" customHeight="1" x14ac:dyDescent="0.15">
      <c r="A4097" s="206" t="s">
        <v>9839</v>
      </c>
      <c r="B4097" s="206" t="s">
        <v>9840</v>
      </c>
      <c r="C4097" s="206" t="s">
        <v>9836</v>
      </c>
      <c r="D4097" s="206" t="s">
        <v>637</v>
      </c>
      <c r="E4097" s="205" t="str">
        <f t="shared" si="63"/>
        <v>水系用硬化剤速硬化</v>
      </c>
    </row>
    <row r="4098" spans="1:5" ht="12.75" customHeight="1" x14ac:dyDescent="0.15">
      <c r="A4098" s="206" t="s">
        <v>9841</v>
      </c>
      <c r="B4098" s="206" t="s">
        <v>9842</v>
      </c>
      <c r="C4098" s="206" t="s">
        <v>1859</v>
      </c>
      <c r="D4098" s="206" t="s">
        <v>633</v>
      </c>
      <c r="E4098" s="205" t="str">
        <f t="shared" si="63"/>
        <v>水性プライマーＣ　</v>
      </c>
    </row>
    <row r="4099" spans="1:5" ht="12.75" customHeight="1" x14ac:dyDescent="0.15">
      <c r="A4099" s="206" t="s">
        <v>9843</v>
      </c>
      <c r="B4099" s="206" t="s">
        <v>9844</v>
      </c>
      <c r="C4099" s="206" t="s">
        <v>1428</v>
      </c>
      <c r="D4099" s="206" t="s">
        <v>633</v>
      </c>
      <c r="E4099" s="205" t="str">
        <f t="shared" ref="E4099:E4162" si="64">DBCS(B4099)</f>
        <v>水性プライマーＬ　</v>
      </c>
    </row>
    <row r="4100" spans="1:5" ht="12.75" customHeight="1" x14ac:dyDescent="0.15">
      <c r="A4100" s="206" t="s">
        <v>9845</v>
      </c>
      <c r="B4100" s="206" t="s">
        <v>9846</v>
      </c>
      <c r="C4100" s="206" t="s">
        <v>1428</v>
      </c>
      <c r="D4100" s="206" t="s">
        <v>633</v>
      </c>
      <c r="E4100" s="205" t="str">
        <f t="shared" si="64"/>
        <v>水性プライマーＭＳ　</v>
      </c>
    </row>
    <row r="4101" spans="1:5" ht="12.75" customHeight="1" x14ac:dyDescent="0.15">
      <c r="A4101" s="206" t="s">
        <v>9847</v>
      </c>
      <c r="B4101" s="206" t="s">
        <v>9848</v>
      </c>
      <c r="C4101" s="206" t="s">
        <v>9499</v>
      </c>
      <c r="D4101" s="206" t="s">
        <v>640</v>
      </c>
      <c r="E4101" s="205" t="str">
        <f t="shared" si="64"/>
        <v>水切シート１０００</v>
      </c>
    </row>
    <row r="4102" spans="1:5" ht="12.75" customHeight="1" x14ac:dyDescent="0.15">
      <c r="A4102" s="206" t="s">
        <v>9849</v>
      </c>
      <c r="B4102" s="207" t="s">
        <v>9850</v>
      </c>
      <c r="C4102" s="206" t="s">
        <v>6582</v>
      </c>
      <c r="D4102" s="206" t="s">
        <v>637</v>
      </c>
      <c r="E4102" s="205" t="str">
        <f t="shared" si="64"/>
        <v>水切シート３００</v>
      </c>
    </row>
    <row r="4103" spans="1:5" ht="12.75" customHeight="1" x14ac:dyDescent="0.15">
      <c r="A4103" s="206" t="s">
        <v>9851</v>
      </c>
      <c r="B4103" s="206" t="s">
        <v>9852</v>
      </c>
      <c r="C4103" s="206" t="s">
        <v>8496</v>
      </c>
      <c r="D4103" s="206" t="s">
        <v>640</v>
      </c>
      <c r="E4103" s="205" t="str">
        <f t="shared" si="64"/>
        <v>水切シート５００</v>
      </c>
    </row>
    <row r="4104" spans="1:5" ht="12.75" customHeight="1" x14ac:dyDescent="0.15">
      <c r="A4104" s="206" t="s">
        <v>9853</v>
      </c>
      <c r="B4104" s="207" t="s">
        <v>9854</v>
      </c>
      <c r="C4104" s="206" t="s">
        <v>6135</v>
      </c>
      <c r="D4104" s="206" t="s">
        <v>637</v>
      </c>
      <c r="E4104" s="205" t="str">
        <f t="shared" si="64"/>
        <v>雪止め金具　黒</v>
      </c>
    </row>
    <row r="4105" spans="1:5" ht="12.75" customHeight="1" x14ac:dyDescent="0.15">
      <c r="A4105" s="206" t="s">
        <v>9855</v>
      </c>
      <c r="B4105" s="207" t="s">
        <v>9856</v>
      </c>
      <c r="C4105" s="206" t="s">
        <v>6135</v>
      </c>
      <c r="D4105" s="206" t="s">
        <v>637</v>
      </c>
      <c r="E4105" s="205" t="str">
        <f t="shared" si="64"/>
        <v>雪止め金具　新茶</v>
      </c>
    </row>
    <row r="4106" spans="1:5" ht="12.75" customHeight="1" x14ac:dyDescent="0.15">
      <c r="A4106" s="206" t="s">
        <v>9857</v>
      </c>
      <c r="B4106" s="206" t="s">
        <v>9858</v>
      </c>
      <c r="C4106" s="206" t="s">
        <v>9859</v>
      </c>
      <c r="D4106" s="206" t="s">
        <v>640</v>
      </c>
      <c r="E4106" s="205" t="str">
        <f t="shared" si="64"/>
        <v>絶縁クロス１０００</v>
      </c>
    </row>
    <row r="4107" spans="1:5" ht="12.75" customHeight="1" x14ac:dyDescent="0.15">
      <c r="A4107" s="206" t="s">
        <v>9860</v>
      </c>
      <c r="B4107" s="206" t="s">
        <v>9861</v>
      </c>
      <c r="C4107" s="206" t="s">
        <v>9862</v>
      </c>
      <c r="D4107" s="206" t="s">
        <v>640</v>
      </c>
      <c r="E4107" s="205" t="str">
        <f t="shared" si="64"/>
        <v>絶縁シート</v>
      </c>
    </row>
    <row r="4108" spans="1:5" ht="12.75" customHeight="1" x14ac:dyDescent="0.15">
      <c r="A4108" s="206" t="s">
        <v>9863</v>
      </c>
      <c r="B4108" s="206" t="s">
        <v>9864</v>
      </c>
      <c r="C4108" s="207" t="s">
        <v>1211</v>
      </c>
      <c r="D4108" s="206" t="s">
        <v>637</v>
      </c>
      <c r="E4108" s="205" t="str">
        <f t="shared" si="64"/>
        <v>先張防水シート　</v>
      </c>
    </row>
    <row r="4109" spans="1:5" ht="12.75" customHeight="1" x14ac:dyDescent="0.15">
      <c r="A4109" s="206" t="s">
        <v>9865</v>
      </c>
      <c r="B4109" s="206" t="s">
        <v>9866</v>
      </c>
      <c r="C4109" s="207" t="s">
        <v>9867</v>
      </c>
      <c r="D4109" s="206" t="s">
        <v>637</v>
      </c>
      <c r="E4109" s="205" t="str">
        <f t="shared" si="64"/>
        <v>先張防水シート　３５０</v>
      </c>
    </row>
    <row r="4110" spans="1:5" ht="12.75" customHeight="1" x14ac:dyDescent="0.15">
      <c r="A4110" s="206" t="s">
        <v>9868</v>
      </c>
      <c r="B4110" s="206" t="s">
        <v>9869</v>
      </c>
      <c r="C4110" s="206" t="s">
        <v>6585</v>
      </c>
      <c r="D4110" s="206" t="s">
        <v>640</v>
      </c>
      <c r="E4110" s="205" t="str">
        <f t="shared" si="64"/>
        <v>先張防水シート　５００</v>
      </c>
    </row>
    <row r="4111" spans="1:5" ht="12.75" customHeight="1" x14ac:dyDescent="0.15">
      <c r="A4111" s="206" t="s">
        <v>9870</v>
      </c>
      <c r="B4111" s="207" t="s">
        <v>9871</v>
      </c>
      <c r="C4111" s="206" t="s">
        <v>5984</v>
      </c>
      <c r="D4111" s="206" t="s">
        <v>680</v>
      </c>
      <c r="E4111" s="205" t="str">
        <f t="shared" si="64"/>
        <v>速硬化ＯＴコートＡ　グリーン　ＤＳ－２</v>
      </c>
    </row>
    <row r="4112" spans="1:5" ht="12.75" customHeight="1" x14ac:dyDescent="0.15">
      <c r="A4112" s="206" t="s">
        <v>9872</v>
      </c>
      <c r="B4112" s="207" t="s">
        <v>9873</v>
      </c>
      <c r="C4112" s="206" t="s">
        <v>1100</v>
      </c>
      <c r="D4112" s="206" t="s">
        <v>680</v>
      </c>
      <c r="E4112" s="205" t="str">
        <f t="shared" si="64"/>
        <v>速硬化ＯＴコートＡ　グレー　ＤＳ－１</v>
      </c>
    </row>
    <row r="4113" spans="1:5" ht="12.75" customHeight="1" x14ac:dyDescent="0.15">
      <c r="A4113" s="206" t="s">
        <v>9874</v>
      </c>
      <c r="B4113" s="207" t="s">
        <v>9875</v>
      </c>
      <c r="C4113" s="206" t="s">
        <v>1100</v>
      </c>
      <c r="D4113" s="206" t="s">
        <v>680</v>
      </c>
      <c r="E4113" s="205" t="str">
        <f t="shared" si="64"/>
        <v>速硬化ＯＴコートＡ　ライトグレー　ＤＳ－１２</v>
      </c>
    </row>
    <row r="4114" spans="1:5" ht="12.75" customHeight="1" x14ac:dyDescent="0.15">
      <c r="A4114" s="206" t="s">
        <v>9876</v>
      </c>
      <c r="B4114" s="207" t="s">
        <v>9877</v>
      </c>
      <c r="C4114" s="206" t="s">
        <v>1100</v>
      </c>
      <c r="D4114" s="206" t="s">
        <v>680</v>
      </c>
      <c r="E4114" s="205" t="str">
        <f t="shared" si="64"/>
        <v>速硬化ＯＴコートＡ　ライトブラウン　ＤＳ－４２</v>
      </c>
    </row>
    <row r="4115" spans="1:5" ht="12.75" customHeight="1" x14ac:dyDescent="0.15">
      <c r="A4115" s="206" t="s">
        <v>9878</v>
      </c>
      <c r="B4115" s="207" t="s">
        <v>9879</v>
      </c>
      <c r="C4115" s="207" t="s">
        <v>1100</v>
      </c>
      <c r="D4115" s="206" t="s">
        <v>680</v>
      </c>
      <c r="E4115" s="205" t="str">
        <f t="shared" si="64"/>
        <v>速硬化ＯＴコートシリコーン　Ｓグリーン　ＥＳ－２</v>
      </c>
    </row>
    <row r="4116" spans="1:5" ht="12.75" customHeight="1" x14ac:dyDescent="0.15">
      <c r="A4116" s="206" t="s">
        <v>9880</v>
      </c>
      <c r="B4116" s="207" t="s">
        <v>9881</v>
      </c>
      <c r="C4116" s="207" t="s">
        <v>1100</v>
      </c>
      <c r="D4116" s="206" t="s">
        <v>680</v>
      </c>
      <c r="E4116" s="205" t="str">
        <f t="shared" si="64"/>
        <v>速硬化ＯＴコートシリコーン　Ｓグレー　ＥＳ－１</v>
      </c>
    </row>
    <row r="4117" spans="1:5" ht="12.75" customHeight="1" x14ac:dyDescent="0.15">
      <c r="A4117" s="206" t="s">
        <v>9882</v>
      </c>
      <c r="B4117" s="207" t="s">
        <v>9883</v>
      </c>
      <c r="C4117" s="207" t="s">
        <v>1100</v>
      </c>
      <c r="D4117" s="206" t="s">
        <v>680</v>
      </c>
      <c r="E4117" s="205" t="str">
        <f t="shared" si="64"/>
        <v>速硬化ＯＴコートシリコーン　Ｓブラウン　ＥＳ－４</v>
      </c>
    </row>
    <row r="4118" spans="1:5" ht="12.75" customHeight="1" x14ac:dyDescent="0.15">
      <c r="A4118" s="206" t="s">
        <v>9884</v>
      </c>
      <c r="B4118" s="206" t="s">
        <v>9885</v>
      </c>
      <c r="C4118" s="206" t="s">
        <v>9886</v>
      </c>
      <c r="D4118" s="206" t="s">
        <v>633</v>
      </c>
      <c r="E4118" s="205" t="str">
        <f t="shared" si="64"/>
        <v>速硬化ＯＴプライマーＭブルー</v>
      </c>
    </row>
    <row r="4119" spans="1:5" ht="12.75" customHeight="1" x14ac:dyDescent="0.15">
      <c r="A4119" s="206" t="s">
        <v>9887</v>
      </c>
      <c r="B4119" s="206" t="s">
        <v>9888</v>
      </c>
      <c r="C4119" s="206" t="s">
        <v>9889</v>
      </c>
      <c r="D4119" s="206" t="s">
        <v>680</v>
      </c>
      <c r="E4119" s="205" t="str">
        <f t="shared" si="64"/>
        <v>太陽光　３０＊３０　ＺＥＡ６０６</v>
      </c>
    </row>
    <row r="4120" spans="1:5" ht="12.75" customHeight="1" x14ac:dyDescent="0.15">
      <c r="A4120" s="206" t="s">
        <v>9890</v>
      </c>
      <c r="B4120" s="206" t="s">
        <v>9891</v>
      </c>
      <c r="C4120" s="206" t="s">
        <v>9889</v>
      </c>
      <c r="D4120" s="206" t="s">
        <v>680</v>
      </c>
      <c r="E4120" s="205" t="str">
        <f t="shared" si="64"/>
        <v>太陽光　Ｌアングル　ＺＥＡ６０７</v>
      </c>
    </row>
    <row r="4121" spans="1:5" ht="12.75" customHeight="1" x14ac:dyDescent="0.15">
      <c r="A4121" s="206" t="s">
        <v>9892</v>
      </c>
      <c r="B4121" s="206" t="s">
        <v>9893</v>
      </c>
      <c r="C4121" s="206" t="s">
        <v>9894</v>
      </c>
      <c r="D4121" s="206" t="s">
        <v>637</v>
      </c>
      <c r="E4121" s="205" t="str">
        <f t="shared" si="64"/>
        <v>耐火用オーバーフロー管</v>
      </c>
    </row>
    <row r="4122" spans="1:5" ht="12.75" customHeight="1" x14ac:dyDescent="0.15">
      <c r="A4122" s="206" t="s">
        <v>9895</v>
      </c>
      <c r="B4122" s="206" t="s">
        <v>9896</v>
      </c>
      <c r="C4122" s="206" t="s">
        <v>9897</v>
      </c>
      <c r="D4122" s="206" t="s">
        <v>637</v>
      </c>
      <c r="E4122" s="205" t="str">
        <f t="shared" si="64"/>
        <v>耐火用タテドレン　</v>
      </c>
    </row>
    <row r="4123" spans="1:5" ht="12.75" customHeight="1" x14ac:dyDescent="0.15">
      <c r="A4123" s="206" t="s">
        <v>9898</v>
      </c>
      <c r="B4123" s="206" t="s">
        <v>9899</v>
      </c>
      <c r="C4123" s="206" t="s">
        <v>9900</v>
      </c>
      <c r="D4123" s="206" t="s">
        <v>637</v>
      </c>
      <c r="E4123" s="205" t="str">
        <f t="shared" si="64"/>
        <v>耐火用ヨコドレン　</v>
      </c>
    </row>
    <row r="4124" spans="1:5" ht="12.75" customHeight="1" x14ac:dyDescent="0.15">
      <c r="A4124" s="206" t="s">
        <v>9901</v>
      </c>
      <c r="B4124" s="206" t="s">
        <v>9902</v>
      </c>
      <c r="C4124" s="206" t="s">
        <v>0</v>
      </c>
      <c r="D4124" s="206" t="s">
        <v>640</v>
      </c>
      <c r="E4124" s="205" t="str">
        <f t="shared" si="64"/>
        <v>大和テープバラ　ＧＲＴＰ－１００×１５</v>
      </c>
    </row>
    <row r="4125" spans="1:5" ht="12.75" customHeight="1" x14ac:dyDescent="0.15">
      <c r="A4125" s="206" t="s">
        <v>9903</v>
      </c>
      <c r="B4125" s="206" t="s">
        <v>9904</v>
      </c>
      <c r="C4125" s="206" t="s">
        <v>0</v>
      </c>
      <c r="D4125" s="206" t="s">
        <v>640</v>
      </c>
      <c r="E4125" s="205" t="str">
        <f t="shared" si="64"/>
        <v>大和テープバラ　ＧＲＴＰ－１００×２０</v>
      </c>
    </row>
    <row r="4126" spans="1:5" ht="12.75" customHeight="1" x14ac:dyDescent="0.15">
      <c r="A4126" s="206" t="s">
        <v>9905</v>
      </c>
      <c r="B4126" s="206" t="s">
        <v>9906</v>
      </c>
      <c r="C4126" s="206" t="s">
        <v>0</v>
      </c>
      <c r="D4126" s="206" t="s">
        <v>640</v>
      </c>
      <c r="E4126" s="205" t="str">
        <f t="shared" si="64"/>
        <v>大和テープバラ　ＧＲＴＰ－２００×１５</v>
      </c>
    </row>
    <row r="4127" spans="1:5" ht="12.75" customHeight="1" x14ac:dyDescent="0.15">
      <c r="A4127" s="206" t="s">
        <v>9907</v>
      </c>
      <c r="B4127" s="206" t="s">
        <v>9908</v>
      </c>
      <c r="C4127" s="206" t="s">
        <v>0</v>
      </c>
      <c r="D4127" s="206" t="s">
        <v>640</v>
      </c>
      <c r="E4127" s="205" t="str">
        <f t="shared" si="64"/>
        <v>大和テープバラ　ＧＲＴＰ－２００×２０</v>
      </c>
    </row>
    <row r="4128" spans="1:5" ht="12.75" customHeight="1" x14ac:dyDescent="0.15">
      <c r="A4128" s="206" t="s">
        <v>9909</v>
      </c>
      <c r="B4128" s="206" t="s">
        <v>9910</v>
      </c>
      <c r="C4128" s="206" t="s">
        <v>0</v>
      </c>
      <c r="D4128" s="206" t="s">
        <v>640</v>
      </c>
      <c r="E4128" s="205" t="str">
        <f t="shared" si="64"/>
        <v>大和テープバラ　ＧＲＴＰ－５０×１５</v>
      </c>
    </row>
    <row r="4129" spans="1:5" ht="12.75" customHeight="1" x14ac:dyDescent="0.15">
      <c r="A4129" s="206" t="s">
        <v>9911</v>
      </c>
      <c r="B4129" s="206" t="s">
        <v>9912</v>
      </c>
      <c r="C4129" s="206" t="s">
        <v>0</v>
      </c>
      <c r="D4129" s="206" t="s">
        <v>640</v>
      </c>
      <c r="E4129" s="205" t="str">
        <f t="shared" si="64"/>
        <v>大和テープバラ　ＧＲＴＰ－５０×２０</v>
      </c>
    </row>
    <row r="4130" spans="1:5" ht="12.75" customHeight="1" x14ac:dyDescent="0.15">
      <c r="A4130" s="206" t="s">
        <v>9913</v>
      </c>
      <c r="B4130" s="206" t="s">
        <v>9914</v>
      </c>
      <c r="C4130" s="206" t="s">
        <v>0</v>
      </c>
      <c r="D4130" s="206" t="s">
        <v>640</v>
      </c>
      <c r="E4130" s="205" t="str">
        <f t="shared" si="64"/>
        <v>大和ルーフ　ＧＲＦ－０５６Ｓ</v>
      </c>
    </row>
    <row r="4131" spans="1:5" ht="12.75" customHeight="1" x14ac:dyDescent="0.15">
      <c r="A4131" s="206" t="s">
        <v>9915</v>
      </c>
      <c r="B4131" s="206" t="s">
        <v>9916</v>
      </c>
      <c r="C4131" s="206" t="s">
        <v>0</v>
      </c>
      <c r="D4131" s="206" t="s">
        <v>640</v>
      </c>
      <c r="E4131" s="205" t="str">
        <f t="shared" si="64"/>
        <v>大和ルーフ　ＧＲＦ－１０１Ｓ</v>
      </c>
    </row>
    <row r="4132" spans="1:5" ht="12.75" customHeight="1" x14ac:dyDescent="0.15">
      <c r="A4132" s="206" t="s">
        <v>9917</v>
      </c>
      <c r="B4132" s="206" t="s">
        <v>9918</v>
      </c>
      <c r="C4132" s="206" t="s">
        <v>0</v>
      </c>
      <c r="D4132" s="206" t="s">
        <v>640</v>
      </c>
      <c r="E4132" s="205" t="str">
        <f t="shared" si="64"/>
        <v>大和ルーフ　ＧＲＦ－１０１Ｓ・３０ｍ巻</v>
      </c>
    </row>
    <row r="4133" spans="1:5" ht="12.75" customHeight="1" x14ac:dyDescent="0.15">
      <c r="A4133" s="206" t="s">
        <v>9919</v>
      </c>
      <c r="B4133" s="207" t="s">
        <v>9920</v>
      </c>
      <c r="C4133" s="206" t="s">
        <v>9921</v>
      </c>
      <c r="D4133" s="206" t="s">
        <v>637</v>
      </c>
      <c r="E4133" s="205" t="str">
        <f t="shared" si="64"/>
        <v>脱気テープ５０ｍｍ</v>
      </c>
    </row>
    <row r="4134" spans="1:5" ht="12.75" customHeight="1" x14ac:dyDescent="0.15">
      <c r="A4134" s="206" t="s">
        <v>9922</v>
      </c>
      <c r="B4134" s="206" t="s">
        <v>9923</v>
      </c>
      <c r="C4134" s="206" t="s">
        <v>9758</v>
      </c>
      <c r="D4134" s="206" t="s">
        <v>646</v>
      </c>
      <c r="E4134" s="205" t="str">
        <f t="shared" si="64"/>
        <v>脱気溝付勾配スタイロＡ１５０Ｍ</v>
      </c>
    </row>
    <row r="4135" spans="1:5" ht="12.75" customHeight="1" x14ac:dyDescent="0.15">
      <c r="A4135" s="206" t="s">
        <v>9924</v>
      </c>
      <c r="B4135" s="206" t="s">
        <v>9925</v>
      </c>
      <c r="C4135" s="206" t="s">
        <v>9761</v>
      </c>
      <c r="D4135" s="206" t="s">
        <v>646</v>
      </c>
      <c r="E4135" s="205" t="str">
        <f t="shared" si="64"/>
        <v>脱気溝付勾配スタイロＡ２／３Ｍ</v>
      </c>
    </row>
    <row r="4136" spans="1:5" ht="12.75" customHeight="1" x14ac:dyDescent="0.15">
      <c r="A4136" s="206" t="s">
        <v>9926</v>
      </c>
      <c r="B4136" s="206" t="s">
        <v>9927</v>
      </c>
      <c r="C4136" s="206" t="s">
        <v>9755</v>
      </c>
      <c r="D4136" s="206" t="s">
        <v>646</v>
      </c>
      <c r="E4136" s="205" t="str">
        <f t="shared" si="64"/>
        <v>脱気溝付勾配スタイロＡＭ</v>
      </c>
    </row>
    <row r="4137" spans="1:5" ht="12.75" customHeight="1" x14ac:dyDescent="0.15">
      <c r="A4137" s="206" t="s">
        <v>9928</v>
      </c>
      <c r="B4137" s="206" t="s">
        <v>9929</v>
      </c>
      <c r="C4137" s="206" t="s">
        <v>9767</v>
      </c>
      <c r="D4137" s="206" t="s">
        <v>646</v>
      </c>
      <c r="E4137" s="205" t="str">
        <f t="shared" si="64"/>
        <v>脱気溝付勾配スタイロＢ１５０Ｍ</v>
      </c>
    </row>
    <row r="4138" spans="1:5" ht="12.75" customHeight="1" x14ac:dyDescent="0.15">
      <c r="A4138" s="206" t="s">
        <v>9930</v>
      </c>
      <c r="B4138" s="206" t="s">
        <v>9931</v>
      </c>
      <c r="C4138" s="206" t="s">
        <v>9770</v>
      </c>
      <c r="D4138" s="206" t="s">
        <v>646</v>
      </c>
      <c r="E4138" s="205" t="str">
        <f t="shared" si="64"/>
        <v>脱気溝付勾配スタイロＢ２／３Ｍ</v>
      </c>
    </row>
    <row r="4139" spans="1:5" ht="12.75" customHeight="1" x14ac:dyDescent="0.15">
      <c r="A4139" s="206" t="s">
        <v>9932</v>
      </c>
      <c r="B4139" s="206" t="s">
        <v>9933</v>
      </c>
      <c r="C4139" s="206" t="s">
        <v>9764</v>
      </c>
      <c r="D4139" s="206" t="s">
        <v>646</v>
      </c>
      <c r="E4139" s="205" t="str">
        <f t="shared" si="64"/>
        <v>脱気溝付勾配スタイロＢＭ</v>
      </c>
    </row>
    <row r="4140" spans="1:5" ht="12.75" customHeight="1" x14ac:dyDescent="0.15">
      <c r="A4140" s="206" t="s">
        <v>9934</v>
      </c>
      <c r="B4140" s="207" t="s">
        <v>9935</v>
      </c>
      <c r="C4140" s="206" t="s">
        <v>3768</v>
      </c>
      <c r="D4140" s="206" t="s">
        <v>640</v>
      </c>
      <c r="E4140" s="205" t="str">
        <f t="shared" si="64"/>
        <v>谷用シングル　ＳＡ－１２</v>
      </c>
    </row>
    <row r="4141" spans="1:5" ht="12.75" customHeight="1" x14ac:dyDescent="0.15">
      <c r="A4141" s="206" t="s">
        <v>9936</v>
      </c>
      <c r="B4141" s="207" t="s">
        <v>9937</v>
      </c>
      <c r="C4141" s="206" t="s">
        <v>3768</v>
      </c>
      <c r="D4141" s="206" t="s">
        <v>640</v>
      </c>
      <c r="E4141" s="205" t="str">
        <f t="shared" si="64"/>
        <v>谷用シングル　ＳＡ－２００</v>
      </c>
    </row>
    <row r="4142" spans="1:5" ht="12.75" customHeight="1" x14ac:dyDescent="0.15">
      <c r="A4142" s="206" t="s">
        <v>9938</v>
      </c>
      <c r="B4142" s="207" t="s">
        <v>9939</v>
      </c>
      <c r="C4142" s="206" t="s">
        <v>3768</v>
      </c>
      <c r="D4142" s="206" t="s">
        <v>640</v>
      </c>
      <c r="E4142" s="205" t="str">
        <f t="shared" si="64"/>
        <v>谷用シングル　ＳＡ－３１０</v>
      </c>
    </row>
    <row r="4143" spans="1:5" ht="12.75" customHeight="1" x14ac:dyDescent="0.15">
      <c r="A4143" s="206" t="s">
        <v>9940</v>
      </c>
      <c r="B4143" s="207" t="s">
        <v>9941</v>
      </c>
      <c r="C4143" s="206" t="s">
        <v>3768</v>
      </c>
      <c r="D4143" s="206" t="s">
        <v>640</v>
      </c>
      <c r="E4143" s="205" t="str">
        <f t="shared" si="64"/>
        <v>谷用シングル　ＳＡ－３２０</v>
      </c>
    </row>
    <row r="4144" spans="1:5" ht="12.75" customHeight="1" x14ac:dyDescent="0.15">
      <c r="A4144" s="206" t="s">
        <v>9942</v>
      </c>
      <c r="B4144" s="207" t="s">
        <v>9943</v>
      </c>
      <c r="C4144" s="206" t="s">
        <v>3768</v>
      </c>
      <c r="D4144" s="206" t="s">
        <v>640</v>
      </c>
      <c r="E4144" s="205" t="str">
        <f t="shared" si="64"/>
        <v>谷用シングル　ＳＡ－３３０</v>
      </c>
    </row>
    <row r="4145" spans="1:5" ht="12.75" customHeight="1" x14ac:dyDescent="0.15">
      <c r="A4145" s="206" t="s">
        <v>9944</v>
      </c>
      <c r="B4145" s="207" t="s">
        <v>9945</v>
      </c>
      <c r="C4145" s="206" t="s">
        <v>3768</v>
      </c>
      <c r="D4145" s="206" t="s">
        <v>640</v>
      </c>
      <c r="E4145" s="205" t="str">
        <f t="shared" si="64"/>
        <v>谷用シングル　ＳＡ－８</v>
      </c>
    </row>
    <row r="4146" spans="1:5" ht="12.75" customHeight="1" x14ac:dyDescent="0.15">
      <c r="A4146" s="206" t="s">
        <v>9946</v>
      </c>
      <c r="B4146" s="206" t="s">
        <v>9947</v>
      </c>
      <c r="C4146" s="206" t="s">
        <v>9948</v>
      </c>
      <c r="D4146" s="206" t="s">
        <v>637</v>
      </c>
      <c r="E4146" s="205" t="str">
        <f t="shared" si="64"/>
        <v>段差マット２２０　</v>
      </c>
    </row>
    <row r="4147" spans="1:5" ht="12.75" customHeight="1" x14ac:dyDescent="0.15">
      <c r="A4147" s="206" t="s">
        <v>9949</v>
      </c>
      <c r="B4147" s="206" t="s">
        <v>9950</v>
      </c>
      <c r="C4147" s="206" t="s">
        <v>0</v>
      </c>
      <c r="D4147" s="206" t="s">
        <v>766</v>
      </c>
      <c r="E4147" s="205" t="str">
        <f t="shared" si="64"/>
        <v>転圧ローラー２３０Ｌ大型</v>
      </c>
    </row>
    <row r="4148" spans="1:5" ht="12.75" customHeight="1" x14ac:dyDescent="0.15">
      <c r="A4148" s="206" t="s">
        <v>9951</v>
      </c>
      <c r="B4148" s="206" t="s">
        <v>9952</v>
      </c>
      <c r="C4148" s="206" t="s">
        <v>0</v>
      </c>
      <c r="D4148" s="206" t="s">
        <v>766</v>
      </c>
      <c r="E4148" s="205" t="str">
        <f t="shared" si="64"/>
        <v>転圧ローラー２３０Ｍ中型</v>
      </c>
    </row>
    <row r="4149" spans="1:5" ht="12.75" customHeight="1" x14ac:dyDescent="0.15">
      <c r="A4149" s="206" t="s">
        <v>9953</v>
      </c>
      <c r="B4149" s="206" t="s">
        <v>9954</v>
      </c>
      <c r="C4149" s="206" t="s">
        <v>9955</v>
      </c>
      <c r="D4149" s="206" t="s">
        <v>751</v>
      </c>
      <c r="E4149" s="205" t="str">
        <f t="shared" si="64"/>
        <v>土台水切ＧＬ黒</v>
      </c>
    </row>
    <row r="4150" spans="1:5" ht="12.75" customHeight="1" x14ac:dyDescent="0.15">
      <c r="A4150" s="206" t="s">
        <v>9956</v>
      </c>
      <c r="B4150" s="206" t="s">
        <v>9957</v>
      </c>
      <c r="C4150" s="206" t="s">
        <v>9955</v>
      </c>
      <c r="D4150" s="206" t="s">
        <v>751</v>
      </c>
      <c r="E4150" s="205" t="str">
        <f t="shared" si="64"/>
        <v>土台水切ＧＬ茶</v>
      </c>
    </row>
    <row r="4151" spans="1:5" ht="12.75" customHeight="1" x14ac:dyDescent="0.15">
      <c r="A4151" s="206" t="s">
        <v>9958</v>
      </c>
      <c r="B4151" s="206" t="s">
        <v>9959</v>
      </c>
      <c r="C4151" s="206" t="s">
        <v>0</v>
      </c>
      <c r="D4151" s="206" t="s">
        <v>640</v>
      </c>
      <c r="E4151" s="205" t="str">
        <f t="shared" si="64"/>
        <v>東栄住宅専用ルーフィング</v>
      </c>
    </row>
    <row r="4152" spans="1:5" ht="12.75" customHeight="1" x14ac:dyDescent="0.15">
      <c r="A4152" s="206" t="s">
        <v>9960</v>
      </c>
      <c r="B4152" s="206" t="s">
        <v>9961</v>
      </c>
      <c r="C4152" s="206" t="s">
        <v>0</v>
      </c>
      <c r="D4152" s="206" t="s">
        <v>640</v>
      </c>
      <c r="E4152" s="205" t="str">
        <f t="shared" si="64"/>
        <v>東建専用リブルーフ</v>
      </c>
    </row>
    <row r="4153" spans="1:5" ht="12.75" customHeight="1" x14ac:dyDescent="0.15">
      <c r="A4153" s="206" t="s">
        <v>9962</v>
      </c>
      <c r="B4153" s="206" t="s">
        <v>9963</v>
      </c>
      <c r="C4153" s="206" t="s">
        <v>9964</v>
      </c>
      <c r="D4153" s="206" t="s">
        <v>637</v>
      </c>
      <c r="E4153" s="205" t="str">
        <f t="shared" si="64"/>
        <v>棟包　黒</v>
      </c>
    </row>
    <row r="4154" spans="1:5" ht="12.75" customHeight="1" x14ac:dyDescent="0.15">
      <c r="A4154" s="206" t="s">
        <v>9965</v>
      </c>
      <c r="B4154" s="206" t="s">
        <v>9966</v>
      </c>
      <c r="C4154" s="206" t="s">
        <v>9964</v>
      </c>
      <c r="D4154" s="206" t="s">
        <v>637</v>
      </c>
      <c r="E4154" s="205" t="str">
        <f t="shared" si="64"/>
        <v>棟包　茶</v>
      </c>
    </row>
    <row r="4155" spans="1:5" ht="12.75" customHeight="1" x14ac:dyDescent="0.15">
      <c r="A4155" s="206" t="s">
        <v>9967</v>
      </c>
      <c r="B4155" s="206" t="s">
        <v>9968</v>
      </c>
      <c r="C4155" s="206" t="s">
        <v>9969</v>
      </c>
      <c r="D4155" s="206" t="s">
        <v>637</v>
      </c>
      <c r="E4155" s="205" t="str">
        <f t="shared" si="64"/>
        <v>棟包剣先　黒</v>
      </c>
    </row>
    <row r="4156" spans="1:5" ht="12.75" customHeight="1" x14ac:dyDescent="0.15">
      <c r="A4156" s="206" t="s">
        <v>9970</v>
      </c>
      <c r="B4156" s="206" t="s">
        <v>9971</v>
      </c>
      <c r="C4156" s="206" t="s">
        <v>9969</v>
      </c>
      <c r="D4156" s="206" t="s">
        <v>637</v>
      </c>
      <c r="E4156" s="205" t="str">
        <f t="shared" si="64"/>
        <v>棟包剣先　茶</v>
      </c>
    </row>
    <row r="4157" spans="1:5" ht="12.75" customHeight="1" x14ac:dyDescent="0.15">
      <c r="A4157" s="206" t="s">
        <v>9972</v>
      </c>
      <c r="B4157" s="206" t="s">
        <v>9973</v>
      </c>
      <c r="C4157" s="206" t="s">
        <v>0</v>
      </c>
      <c r="D4157" s="206" t="s">
        <v>766</v>
      </c>
      <c r="E4157" s="205" t="str">
        <f t="shared" si="64"/>
        <v>灯油Ｂスチールケース</v>
      </c>
    </row>
    <row r="4158" spans="1:5" ht="12.75" customHeight="1" x14ac:dyDescent="0.15">
      <c r="A4158" s="206" t="s">
        <v>9974</v>
      </c>
      <c r="B4158" s="206" t="s">
        <v>9975</v>
      </c>
      <c r="C4158" s="206" t="s">
        <v>0</v>
      </c>
      <c r="D4158" s="206" t="s">
        <v>3633</v>
      </c>
      <c r="E4158" s="205" t="str">
        <f t="shared" si="64"/>
        <v>灯油Ｂタンク</v>
      </c>
    </row>
    <row r="4159" spans="1:5" ht="12.75" customHeight="1" x14ac:dyDescent="0.15">
      <c r="A4159" s="206" t="s">
        <v>9976</v>
      </c>
      <c r="B4159" s="206" t="s">
        <v>9977</v>
      </c>
      <c r="C4159" s="206" t="s">
        <v>0</v>
      </c>
      <c r="D4159" s="206" t="s">
        <v>3633</v>
      </c>
      <c r="E4159" s="205" t="str">
        <f t="shared" si="64"/>
        <v>灯油Ｂツインホース</v>
      </c>
    </row>
    <row r="4160" spans="1:5" ht="12.75" customHeight="1" x14ac:dyDescent="0.15">
      <c r="A4160" s="206" t="s">
        <v>9978</v>
      </c>
      <c r="B4160" s="206" t="s">
        <v>9979</v>
      </c>
      <c r="C4160" s="206" t="s">
        <v>0</v>
      </c>
      <c r="D4160" s="206" t="s">
        <v>3633</v>
      </c>
      <c r="E4160" s="205" t="str">
        <f t="shared" si="64"/>
        <v>灯油Ｂバーナー</v>
      </c>
    </row>
    <row r="4161" spans="1:5" ht="12.75" customHeight="1" x14ac:dyDescent="0.15">
      <c r="A4161" s="206" t="s">
        <v>9980</v>
      </c>
      <c r="B4161" s="206" t="s">
        <v>9981</v>
      </c>
      <c r="C4161" s="206" t="s">
        <v>0</v>
      </c>
      <c r="D4161" s="206" t="s">
        <v>680</v>
      </c>
      <c r="E4161" s="205" t="str">
        <f t="shared" si="64"/>
        <v>灯油バーナー　</v>
      </c>
    </row>
    <row r="4162" spans="1:5" ht="12.75" customHeight="1" x14ac:dyDescent="0.15">
      <c r="A4162" s="206" t="s">
        <v>9982</v>
      </c>
      <c r="B4162" s="206" t="s">
        <v>9983</v>
      </c>
      <c r="C4162" s="206" t="s">
        <v>5557</v>
      </c>
      <c r="D4162" s="206" t="s">
        <v>751</v>
      </c>
      <c r="E4162" s="205" t="str">
        <f t="shared" si="64"/>
        <v>内水切ＲＩＢ１１００　ＢＫ</v>
      </c>
    </row>
    <row r="4163" spans="1:5" ht="12.75" customHeight="1" x14ac:dyDescent="0.15">
      <c r="A4163" s="206" t="s">
        <v>9984</v>
      </c>
      <c r="B4163" s="206" t="s">
        <v>9985</v>
      </c>
      <c r="C4163" s="206" t="s">
        <v>5557</v>
      </c>
      <c r="D4163" s="206" t="s">
        <v>751</v>
      </c>
      <c r="E4163" s="205" t="str">
        <f t="shared" ref="E4163:E4226" si="65">DBCS(B4163)</f>
        <v>内水切ＲＩＢ１１００　ＳＧ</v>
      </c>
    </row>
    <row r="4164" spans="1:5" ht="12.75" customHeight="1" x14ac:dyDescent="0.15">
      <c r="A4164" s="206" t="s">
        <v>9986</v>
      </c>
      <c r="B4164" s="206" t="s">
        <v>9987</v>
      </c>
      <c r="C4164" s="206" t="s">
        <v>5557</v>
      </c>
      <c r="D4164" s="206" t="s">
        <v>751</v>
      </c>
      <c r="E4164" s="205" t="str">
        <f t="shared" si="65"/>
        <v>内水切ＲＩＢ１１００　ＷＨ</v>
      </c>
    </row>
    <row r="4165" spans="1:5" ht="12.75" customHeight="1" x14ac:dyDescent="0.15">
      <c r="A4165" s="206" t="s">
        <v>9988</v>
      </c>
      <c r="B4165" s="206" t="s">
        <v>9989</v>
      </c>
      <c r="C4165" s="206" t="s">
        <v>5564</v>
      </c>
      <c r="D4165" s="206" t="s">
        <v>687</v>
      </c>
      <c r="E4165" s="205" t="str">
        <f t="shared" si="65"/>
        <v>内水切ＲＩＢジョイント板　ＢＫ</v>
      </c>
    </row>
    <row r="4166" spans="1:5" ht="12.75" customHeight="1" x14ac:dyDescent="0.15">
      <c r="A4166" s="206" t="s">
        <v>9990</v>
      </c>
      <c r="B4166" s="206" t="s">
        <v>9991</v>
      </c>
      <c r="C4166" s="206" t="s">
        <v>5564</v>
      </c>
      <c r="D4166" s="206" t="s">
        <v>687</v>
      </c>
      <c r="E4166" s="205" t="str">
        <f t="shared" si="65"/>
        <v>内水切ＲＩＢジョイント板　ＳＧ</v>
      </c>
    </row>
    <row r="4167" spans="1:5" ht="12.75" customHeight="1" x14ac:dyDescent="0.15">
      <c r="A4167" s="206" t="s">
        <v>9992</v>
      </c>
      <c r="B4167" s="206" t="s">
        <v>9993</v>
      </c>
      <c r="C4167" s="206" t="s">
        <v>5564</v>
      </c>
      <c r="D4167" s="206" t="s">
        <v>687</v>
      </c>
      <c r="E4167" s="205" t="str">
        <f t="shared" si="65"/>
        <v>内水切ＲＩＢジョイント板　ＷＨ</v>
      </c>
    </row>
    <row r="4168" spans="1:5" ht="12.75" customHeight="1" x14ac:dyDescent="0.15">
      <c r="A4168" s="206" t="s">
        <v>9994</v>
      </c>
      <c r="B4168" s="206" t="s">
        <v>9995</v>
      </c>
      <c r="C4168" s="206" t="s">
        <v>5746</v>
      </c>
      <c r="D4168" s="206" t="s">
        <v>751</v>
      </c>
      <c r="E4168" s="205" t="str">
        <f t="shared" si="65"/>
        <v>内水切ＲＩＢ入隅　ＢＫ</v>
      </c>
    </row>
    <row r="4169" spans="1:5" ht="12.75" customHeight="1" x14ac:dyDescent="0.15">
      <c r="A4169" s="206" t="s">
        <v>9996</v>
      </c>
      <c r="B4169" s="206" t="s">
        <v>9997</v>
      </c>
      <c r="C4169" s="206" t="s">
        <v>5746</v>
      </c>
      <c r="D4169" s="206" t="s">
        <v>751</v>
      </c>
      <c r="E4169" s="205" t="str">
        <f t="shared" si="65"/>
        <v>内水切ＲＩＢ入隅　ＳＧ</v>
      </c>
    </row>
    <row r="4170" spans="1:5" ht="12.75" customHeight="1" x14ac:dyDescent="0.15">
      <c r="A4170" s="206" t="s">
        <v>9998</v>
      </c>
      <c r="B4170" s="206" t="s">
        <v>9999</v>
      </c>
      <c r="C4170" s="206" t="s">
        <v>5746</v>
      </c>
      <c r="D4170" s="206" t="s">
        <v>751</v>
      </c>
      <c r="E4170" s="205" t="str">
        <f t="shared" si="65"/>
        <v>内水切ＲＩＢ入隅　ＷＨ</v>
      </c>
    </row>
    <row r="4171" spans="1:5" ht="12.75" customHeight="1" x14ac:dyDescent="0.15">
      <c r="A4171" s="206" t="s">
        <v>10000</v>
      </c>
      <c r="B4171" s="206" t="s">
        <v>10001</v>
      </c>
      <c r="C4171" s="206" t="s">
        <v>10002</v>
      </c>
      <c r="D4171" s="206" t="s">
        <v>637</v>
      </c>
      <c r="E4171" s="205" t="str">
        <f t="shared" si="65"/>
        <v>内水切取付ビス　１９ＢＫ</v>
      </c>
    </row>
    <row r="4172" spans="1:5" ht="12.75" customHeight="1" x14ac:dyDescent="0.15">
      <c r="A4172" s="206" t="s">
        <v>10003</v>
      </c>
      <c r="B4172" s="206" t="s">
        <v>10004</v>
      </c>
      <c r="C4172" s="206" t="s">
        <v>10002</v>
      </c>
      <c r="D4172" s="206" t="s">
        <v>637</v>
      </c>
      <c r="E4172" s="205" t="str">
        <f t="shared" si="65"/>
        <v>内水切取付ビス　１９ＳＧ</v>
      </c>
    </row>
    <row r="4173" spans="1:5" ht="12.75" customHeight="1" x14ac:dyDescent="0.15">
      <c r="A4173" s="206" t="s">
        <v>10005</v>
      </c>
      <c r="B4173" s="206" t="s">
        <v>10006</v>
      </c>
      <c r="C4173" s="206" t="s">
        <v>10002</v>
      </c>
      <c r="D4173" s="206" t="s">
        <v>637</v>
      </c>
      <c r="E4173" s="205" t="str">
        <f t="shared" si="65"/>
        <v>内水切取付ビス　１９ＷＨ</v>
      </c>
    </row>
    <row r="4174" spans="1:5" ht="12.75" customHeight="1" x14ac:dyDescent="0.15">
      <c r="A4174" s="206" t="s">
        <v>10007</v>
      </c>
      <c r="B4174" s="206" t="s">
        <v>10008</v>
      </c>
      <c r="C4174" s="206" t="s">
        <v>10009</v>
      </c>
      <c r="D4174" s="206" t="s">
        <v>637</v>
      </c>
      <c r="E4174" s="205" t="str">
        <f t="shared" si="65"/>
        <v>内水切取付ビス　３５ＢＫ</v>
      </c>
    </row>
    <row r="4175" spans="1:5" ht="12.75" customHeight="1" x14ac:dyDescent="0.15">
      <c r="A4175" s="206" t="s">
        <v>10010</v>
      </c>
      <c r="B4175" s="206" t="s">
        <v>10011</v>
      </c>
      <c r="C4175" s="206" t="s">
        <v>10009</v>
      </c>
      <c r="D4175" s="206" t="s">
        <v>637</v>
      </c>
      <c r="E4175" s="205" t="str">
        <f t="shared" si="65"/>
        <v>内水切取付ビス　３５ＳＧ</v>
      </c>
    </row>
    <row r="4176" spans="1:5" ht="12.75" customHeight="1" x14ac:dyDescent="0.15">
      <c r="A4176" s="206" t="s">
        <v>10012</v>
      </c>
      <c r="B4176" s="206" t="s">
        <v>10013</v>
      </c>
      <c r="C4176" s="206" t="s">
        <v>10009</v>
      </c>
      <c r="D4176" s="206" t="s">
        <v>637</v>
      </c>
      <c r="E4176" s="205" t="str">
        <f t="shared" si="65"/>
        <v>内水切取付ビス　３５ＷＨ</v>
      </c>
    </row>
    <row r="4177" spans="1:5" ht="12.75" customHeight="1" x14ac:dyDescent="0.15">
      <c r="A4177" s="206" t="s">
        <v>10014</v>
      </c>
      <c r="B4177" s="206" t="s">
        <v>10015</v>
      </c>
      <c r="C4177" s="206" t="s">
        <v>10016</v>
      </c>
      <c r="D4177" s="206" t="s">
        <v>1856</v>
      </c>
      <c r="E4177" s="205" t="str">
        <f t="shared" si="65"/>
        <v>不陸シート　</v>
      </c>
    </row>
    <row r="4178" spans="1:5" ht="12.75" customHeight="1" x14ac:dyDescent="0.15">
      <c r="A4178" s="206" t="s">
        <v>10017</v>
      </c>
      <c r="B4178" s="206" t="s">
        <v>10018</v>
      </c>
      <c r="C4178" s="206" t="s">
        <v>10019</v>
      </c>
      <c r="D4178" s="206" t="s">
        <v>736</v>
      </c>
      <c r="E4178" s="205" t="str">
        <f t="shared" si="65"/>
        <v>不陸調整プレート　</v>
      </c>
    </row>
    <row r="4179" spans="1:5" ht="12.75" customHeight="1" x14ac:dyDescent="0.15">
      <c r="A4179" s="206" t="s">
        <v>10020</v>
      </c>
      <c r="B4179" s="206" t="s">
        <v>10021</v>
      </c>
      <c r="C4179" s="206" t="s">
        <v>10022</v>
      </c>
      <c r="D4179" s="206" t="s">
        <v>766</v>
      </c>
      <c r="E4179" s="205" t="str">
        <f t="shared" si="65"/>
        <v>壁際止り役物ステン黒</v>
      </c>
    </row>
    <row r="4180" spans="1:5" ht="12.75" customHeight="1" x14ac:dyDescent="0.15">
      <c r="A4180" s="206" t="s">
        <v>10023</v>
      </c>
      <c r="B4180" s="206" t="s">
        <v>10024</v>
      </c>
      <c r="C4180" s="206" t="s">
        <v>10025</v>
      </c>
      <c r="D4180" s="206" t="s">
        <v>637</v>
      </c>
      <c r="E4180" s="205" t="str">
        <f t="shared" si="65"/>
        <v>壁止まりシート　</v>
      </c>
    </row>
    <row r="4181" spans="1:5" ht="12.75" customHeight="1" x14ac:dyDescent="0.15">
      <c r="A4181" s="206" t="s">
        <v>10026</v>
      </c>
      <c r="B4181" s="206" t="s">
        <v>10027</v>
      </c>
      <c r="C4181" s="206" t="s">
        <v>0</v>
      </c>
      <c r="D4181" s="206" t="s">
        <v>637</v>
      </c>
      <c r="E4181" s="205" t="str">
        <f t="shared" si="65"/>
        <v>偏心Ｓソケット　</v>
      </c>
    </row>
    <row r="4182" spans="1:5" ht="12.75" customHeight="1" x14ac:dyDescent="0.15">
      <c r="A4182" s="206" t="s">
        <v>10028</v>
      </c>
      <c r="B4182" s="206" t="s">
        <v>10029</v>
      </c>
      <c r="C4182" s="206" t="s">
        <v>8194</v>
      </c>
      <c r="D4182" s="206" t="s">
        <v>751</v>
      </c>
      <c r="E4182" s="205" t="str">
        <f t="shared" si="65"/>
        <v>片流れ棟包　黒　</v>
      </c>
    </row>
    <row r="4183" spans="1:5" ht="12.75" customHeight="1" x14ac:dyDescent="0.15">
      <c r="A4183" s="206" t="s">
        <v>10030</v>
      </c>
      <c r="B4183" s="206" t="s">
        <v>10031</v>
      </c>
      <c r="C4183" s="206" t="s">
        <v>8194</v>
      </c>
      <c r="D4183" s="206" t="s">
        <v>751</v>
      </c>
      <c r="E4183" s="205" t="str">
        <f t="shared" si="65"/>
        <v>片流れ棟包　茶　</v>
      </c>
    </row>
    <row r="4184" spans="1:5" ht="12.75" customHeight="1" x14ac:dyDescent="0.15">
      <c r="A4184" s="206" t="s">
        <v>10032</v>
      </c>
      <c r="B4184" s="206" t="s">
        <v>10033</v>
      </c>
      <c r="C4184" s="206" t="s">
        <v>10034</v>
      </c>
      <c r="D4184" s="206" t="s">
        <v>637</v>
      </c>
      <c r="E4184" s="205" t="str">
        <f t="shared" si="65"/>
        <v>万能ビスＨＬ－７５</v>
      </c>
    </row>
    <row r="4185" spans="1:5" ht="12.75" customHeight="1" x14ac:dyDescent="0.15">
      <c r="A4185" s="206" t="s">
        <v>10035</v>
      </c>
      <c r="B4185" s="206" t="s">
        <v>10036</v>
      </c>
      <c r="C4185" s="206" t="s">
        <v>10037</v>
      </c>
      <c r="D4185" s="206" t="s">
        <v>637</v>
      </c>
      <c r="E4185" s="205" t="str">
        <f t="shared" si="65"/>
        <v>万能ビスＨＬ－９０</v>
      </c>
    </row>
    <row r="4186" spans="1:5" ht="12.75" customHeight="1" x14ac:dyDescent="0.15">
      <c r="A4186" s="206" t="s">
        <v>10038</v>
      </c>
      <c r="B4186" s="206" t="s">
        <v>10039</v>
      </c>
      <c r="C4186" s="206" t="s">
        <v>1642</v>
      </c>
      <c r="D4186" s="206" t="s">
        <v>637</v>
      </c>
      <c r="E4186" s="205" t="str">
        <f t="shared" si="65"/>
        <v>免振ディスク　</v>
      </c>
    </row>
    <row r="4187" spans="1:5" ht="12.75" customHeight="1" x14ac:dyDescent="0.15">
      <c r="A4187" s="206" t="s">
        <v>10040</v>
      </c>
      <c r="B4187" s="206" t="s">
        <v>10041</v>
      </c>
      <c r="C4187" s="206" t="s">
        <v>6865</v>
      </c>
      <c r="D4187" s="206" t="s">
        <v>633</v>
      </c>
      <c r="E4187" s="205" t="str">
        <f t="shared" si="65"/>
        <v>溶着剤</v>
      </c>
    </row>
    <row r="4188" spans="1:5" ht="12.75" customHeight="1" x14ac:dyDescent="0.15">
      <c r="A4188" s="206" t="s">
        <v>10042</v>
      </c>
      <c r="B4188" s="206" t="s">
        <v>10043</v>
      </c>
      <c r="C4188" s="206" t="s">
        <v>3896</v>
      </c>
      <c r="D4188" s="206" t="s">
        <v>680</v>
      </c>
      <c r="E4188" s="205" t="str">
        <f t="shared" si="65"/>
        <v>立上り用オルタックエース</v>
      </c>
    </row>
    <row r="4189" spans="1:5" ht="12.75" customHeight="1" x14ac:dyDescent="0.15">
      <c r="A4189" s="206" t="s">
        <v>10044</v>
      </c>
      <c r="B4189" s="206" t="s">
        <v>10045</v>
      </c>
      <c r="C4189" s="206" t="s">
        <v>10046</v>
      </c>
      <c r="D4189" s="206" t="s">
        <v>680</v>
      </c>
      <c r="E4189" s="205" t="str">
        <f t="shared" si="65"/>
        <v>立上り用ステンレスベーパス</v>
      </c>
    </row>
    <row r="4190" spans="1:5" ht="12.75" customHeight="1" x14ac:dyDescent="0.15">
      <c r="A4190" s="264"/>
      <c r="B4190" s="265" t="s">
        <v>10047</v>
      </c>
      <c r="C4190" s="265" t="s">
        <v>10048</v>
      </c>
      <c r="D4190" s="265" t="s">
        <v>680</v>
      </c>
      <c r="E4190" s="205" t="str">
        <f t="shared" si="65"/>
        <v>ＧＯ－ＪＩＮ　　Ｔ　６ｋｇ</v>
      </c>
    </row>
    <row r="4191" spans="1:5" ht="12.75" customHeight="1" x14ac:dyDescent="0.15">
      <c r="A4191" s="264"/>
      <c r="B4191" s="265" t="s">
        <v>10049</v>
      </c>
      <c r="C4191" s="265" t="s">
        <v>10050</v>
      </c>
      <c r="D4191" s="266" t="s">
        <v>633</v>
      </c>
      <c r="E4191" s="205" t="str">
        <f t="shared" si="65"/>
        <v>ＧＯ－ＪＩＮ　　ＨＳ　６ｋｇ　主剤</v>
      </c>
    </row>
    <row r="4192" spans="1:5" ht="12.75" customHeight="1" x14ac:dyDescent="0.15">
      <c r="A4192" s="267"/>
      <c r="B4192" s="265" t="s">
        <v>10051</v>
      </c>
      <c r="C4192" s="267" t="s">
        <v>10052</v>
      </c>
      <c r="D4192" s="267" t="s">
        <v>10053</v>
      </c>
      <c r="E4192" s="205" t="str">
        <f t="shared" si="65"/>
        <v>ＧＯ－ＪＩＮ　　ＨＳ　６ｋｇ　硬化剤</v>
      </c>
    </row>
    <row r="4193" spans="1:5" ht="12.75" customHeight="1" x14ac:dyDescent="0.15">
      <c r="A4193" s="267"/>
      <c r="B4193" s="265" t="s">
        <v>10054</v>
      </c>
      <c r="C4193" s="265" t="s">
        <v>10050</v>
      </c>
      <c r="D4193" s="266" t="s">
        <v>633</v>
      </c>
      <c r="E4193" s="205" t="str">
        <f t="shared" si="65"/>
        <v>ＧＯ－ＪＩＮ　　Ｔ　６ｋｇ　主剤</v>
      </c>
    </row>
    <row r="4194" spans="1:5" ht="12.75" customHeight="1" x14ac:dyDescent="0.15">
      <c r="A4194" s="267"/>
      <c r="B4194" s="265" t="s">
        <v>10055</v>
      </c>
      <c r="C4194" s="267" t="s">
        <v>10052</v>
      </c>
      <c r="D4194" s="267" t="s">
        <v>10053</v>
      </c>
      <c r="E4194" s="205" t="str">
        <f t="shared" si="65"/>
        <v>ＧＯ－ＪＩＮ　　Ｔ　６ｋｇ　硬化剤</v>
      </c>
    </row>
    <row r="4195" spans="1:5" ht="12.75" customHeight="1" x14ac:dyDescent="0.15">
      <c r="A4195" s="267"/>
      <c r="B4195" s="267" t="s">
        <v>10056</v>
      </c>
      <c r="C4195" s="267" t="s">
        <v>10057</v>
      </c>
      <c r="D4195" s="267" t="s">
        <v>9438</v>
      </c>
      <c r="E4195" s="205" t="str">
        <f t="shared" si="65"/>
        <v>ＶＧ排水レールＥＸ　ＶＧＲ－</v>
      </c>
    </row>
    <row r="4196" spans="1:5" ht="12.75" customHeight="1" x14ac:dyDescent="0.15">
      <c r="A4196" s="267"/>
      <c r="B4196" s="267" t="s">
        <v>10058</v>
      </c>
      <c r="C4196" s="267" t="s">
        <v>10057</v>
      </c>
      <c r="D4196" s="267" t="s">
        <v>9438</v>
      </c>
      <c r="E4196" s="205" t="str">
        <f t="shared" si="65"/>
        <v>ＶＧ排水レール　ＶＧＤ－</v>
      </c>
    </row>
    <row r="4197" spans="1:5" ht="12.75" customHeight="1" x14ac:dyDescent="0.15">
      <c r="A4197" s="267"/>
      <c r="B4197" s="267" t="s">
        <v>10059</v>
      </c>
      <c r="C4197" s="267" t="s">
        <v>10060</v>
      </c>
      <c r="D4197" s="267" t="s">
        <v>8930</v>
      </c>
      <c r="E4197" s="205" t="str">
        <f t="shared" si="65"/>
        <v>ＶＧ排水ホルダーＥＸ　ＶＧＨ－</v>
      </c>
    </row>
    <row r="4198" spans="1:5" ht="12.75" customHeight="1" x14ac:dyDescent="0.15">
      <c r="A4198" s="267"/>
      <c r="B4198" s="267" t="s">
        <v>10061</v>
      </c>
      <c r="C4198" s="267" t="s">
        <v>10062</v>
      </c>
      <c r="D4198" s="267" t="s">
        <v>9438</v>
      </c>
      <c r="E4198" s="205" t="str">
        <f t="shared" si="65"/>
        <v>ＶＧマジキリ　ＶＧＭ－</v>
      </c>
    </row>
    <row r="4199" spans="1:5" ht="12.75" customHeight="1" x14ac:dyDescent="0.15">
      <c r="A4199" s="267"/>
      <c r="B4199" s="266" t="s">
        <v>10063</v>
      </c>
      <c r="C4199" s="266" t="s">
        <v>5984</v>
      </c>
      <c r="D4199" s="266" t="s">
        <v>680</v>
      </c>
      <c r="E4199" s="205" t="str">
        <f t="shared" si="65"/>
        <v>ＯＴコートシリコーンクール　ＳＣライトグリーン</v>
      </c>
    </row>
    <row r="4200" spans="1:5" ht="12.75" customHeight="1" x14ac:dyDescent="0.15">
      <c r="B4200" s="202" t="s">
        <v>10064</v>
      </c>
      <c r="C4200" s="202" t="s">
        <v>10065</v>
      </c>
      <c r="D4200" s="202" t="s">
        <v>8930</v>
      </c>
      <c r="E4200" s="202" t="str">
        <f t="shared" si="65"/>
        <v>エクスパンドＲ</v>
      </c>
    </row>
    <row r="4201" spans="1:5" ht="12.75" customHeight="1" x14ac:dyDescent="0.15">
      <c r="B4201" s="202" t="s">
        <v>10066</v>
      </c>
      <c r="C4201" s="202" t="s">
        <v>10067</v>
      </c>
      <c r="D4201" s="202" t="s">
        <v>8930</v>
      </c>
      <c r="E4201" s="202" t="str">
        <f t="shared" si="65"/>
        <v>エクスパンドＴ</v>
      </c>
    </row>
    <row r="4202" spans="1:5" ht="12.75" customHeight="1" x14ac:dyDescent="0.15">
      <c r="B4202" s="202" t="s">
        <v>10068</v>
      </c>
      <c r="C4202" s="202" t="s">
        <v>10065</v>
      </c>
      <c r="D4202" s="202" t="s">
        <v>8930</v>
      </c>
      <c r="E4202" s="202" t="str">
        <f t="shared" si="65"/>
        <v>ＥＸハードコート</v>
      </c>
    </row>
    <row r="4203" spans="1:5" ht="12.75" customHeight="1" x14ac:dyDescent="0.15">
      <c r="B4203" s="202" t="s">
        <v>10069</v>
      </c>
      <c r="C4203" s="202" t="s">
        <v>10070</v>
      </c>
      <c r="D4203" s="202" t="s">
        <v>10071</v>
      </c>
      <c r="E4203" s="202" t="str">
        <f t="shared" si="65"/>
        <v>ＧＯ－ＪＩＮ・エクスパンド用硬化促進剤</v>
      </c>
    </row>
    <row r="4204" spans="1:5" ht="12.75" customHeight="1" x14ac:dyDescent="0.15">
      <c r="B4204" s="202" t="s">
        <v>10072</v>
      </c>
      <c r="C4204" s="202" t="s">
        <v>5984</v>
      </c>
      <c r="D4204" s="202" t="s">
        <v>8930</v>
      </c>
      <c r="E4204" s="202" t="str">
        <f t="shared" si="65"/>
        <v>ＯＴコートフッ素クール</v>
      </c>
    </row>
    <row r="4205" spans="1:5" ht="12.75" customHeight="1" x14ac:dyDescent="0.15">
      <c r="B4205" s="202" t="s">
        <v>10073</v>
      </c>
      <c r="C4205" s="202" t="s">
        <v>10074</v>
      </c>
      <c r="D4205" s="202" t="s">
        <v>8930</v>
      </c>
      <c r="E4205" s="202" t="str">
        <f t="shared" si="65"/>
        <v>速硬化オルタックプライマーＥ</v>
      </c>
    </row>
    <row r="4206" spans="1:5" ht="12.75" customHeight="1" x14ac:dyDescent="0.15">
      <c r="B4206" s="202" t="s">
        <v>10075</v>
      </c>
      <c r="C4206" s="202" t="s">
        <v>10076</v>
      </c>
      <c r="D4206" s="202" t="s">
        <v>10077</v>
      </c>
      <c r="E4206" s="202" t="str">
        <f t="shared" si="65"/>
        <v>ＯＴグリップＡ</v>
      </c>
    </row>
    <row r="4207" spans="1:5" ht="12.75" customHeight="1" x14ac:dyDescent="0.15">
      <c r="B4207" s="202" t="s">
        <v>10078</v>
      </c>
      <c r="C4207" s="202" t="s">
        <v>10079</v>
      </c>
      <c r="D4207" s="202" t="s">
        <v>9438</v>
      </c>
      <c r="E4207" s="202" t="str">
        <f t="shared" si="65"/>
        <v>ＶＧメジパス</v>
      </c>
    </row>
    <row r="4208" spans="1:5" ht="12.75" customHeight="1" x14ac:dyDescent="0.15">
      <c r="B4208" s="202" t="s">
        <v>10080</v>
      </c>
      <c r="C4208" s="202" t="s">
        <v>10081</v>
      </c>
      <c r="D4208" s="202" t="s">
        <v>10071</v>
      </c>
      <c r="E4208" s="202" t="str">
        <f t="shared" si="65"/>
        <v>ＶＴボンド　３ｋｇ</v>
      </c>
    </row>
    <row r="4209" spans="2:5" ht="12.75" customHeight="1" x14ac:dyDescent="0.15">
      <c r="B4209" s="202" t="s">
        <v>10082</v>
      </c>
      <c r="C4209" s="202" t="s">
        <v>10083</v>
      </c>
      <c r="D4209" s="202" t="s">
        <v>9438</v>
      </c>
      <c r="E4209" s="202" t="str">
        <f t="shared" si="65"/>
        <v>ＦＢキャップ</v>
      </c>
    </row>
    <row r="4210" spans="2:5" ht="12.75" customHeight="1" x14ac:dyDescent="0.15">
      <c r="B4210" s="202" t="s">
        <v>10084</v>
      </c>
      <c r="C4210" s="202" t="s">
        <v>10085</v>
      </c>
      <c r="D4210" s="202" t="s">
        <v>8930</v>
      </c>
      <c r="E4210" s="202" t="str">
        <f t="shared" si="65"/>
        <v>ＦＢコート　ダークグレー</v>
      </c>
    </row>
    <row r="4211" spans="2:5" ht="12.75" customHeight="1" x14ac:dyDescent="0.15">
      <c r="B4211" s="202" t="s">
        <v>10086</v>
      </c>
      <c r="C4211" s="202" t="s">
        <v>10085</v>
      </c>
      <c r="D4211" s="202" t="s">
        <v>8930</v>
      </c>
      <c r="E4211" s="202" t="str">
        <f t="shared" si="65"/>
        <v>ＦＢコート　ブラウン</v>
      </c>
    </row>
    <row r="4212" spans="2:5" ht="12.75" customHeight="1" x14ac:dyDescent="0.15">
      <c r="B4212" s="202" t="s">
        <v>10087</v>
      </c>
      <c r="C4212" s="202" t="s">
        <v>10085</v>
      </c>
      <c r="D4212" s="202" t="s">
        <v>8930</v>
      </c>
      <c r="E4212" s="202" t="str">
        <f t="shared" si="65"/>
        <v>ＦＢコート　アンバー</v>
      </c>
    </row>
    <row r="4213" spans="2:5" ht="12.75" customHeight="1" x14ac:dyDescent="0.15">
      <c r="B4213" s="202" t="s">
        <v>10088</v>
      </c>
      <c r="C4213" s="202" t="s">
        <v>8314</v>
      </c>
      <c r="D4213" s="202" t="s">
        <v>9438</v>
      </c>
      <c r="E4213" s="202" t="str">
        <f t="shared" si="65"/>
        <v>ステンレスベーパスＮⅡ</v>
      </c>
    </row>
    <row r="4214" spans="2:5" ht="12.75" customHeight="1" x14ac:dyDescent="0.15">
      <c r="B4214" s="202" t="s">
        <v>10089</v>
      </c>
      <c r="C4214" s="202" t="s">
        <v>8314</v>
      </c>
      <c r="D4214" s="202" t="s">
        <v>9438</v>
      </c>
      <c r="E4214" s="202" t="str">
        <f t="shared" si="65"/>
        <v>ステンレスベーパスＷⅡ</v>
      </c>
    </row>
    <row r="4215" spans="2:5" ht="12.75" customHeight="1" x14ac:dyDescent="0.15">
      <c r="B4215" s="202" t="s">
        <v>10090</v>
      </c>
      <c r="C4215" s="202" t="s">
        <v>8282</v>
      </c>
      <c r="D4215" s="202" t="s">
        <v>9438</v>
      </c>
      <c r="E4215" s="202" t="str">
        <f t="shared" si="65"/>
        <v>ステンレスベーパスＮ・Ｗ用アジャスター</v>
      </c>
    </row>
    <row r="4216" spans="2:5" ht="12.75" customHeight="1" x14ac:dyDescent="0.15">
      <c r="B4216" s="202" t="s">
        <v>10091</v>
      </c>
      <c r="C4216" s="202" t="s">
        <v>10092</v>
      </c>
      <c r="D4216" s="202" t="s">
        <v>10077</v>
      </c>
      <c r="E4216" s="202" t="str">
        <f t="shared" si="65"/>
        <v>ステンレスタイ３６２</v>
      </c>
    </row>
    <row r="4217" spans="2:5" ht="12.75" customHeight="1" x14ac:dyDescent="0.15">
      <c r="B4217" s="202" t="s">
        <v>10093</v>
      </c>
      <c r="C4217" s="202" t="s">
        <v>2395</v>
      </c>
      <c r="D4217" s="202" t="s">
        <v>8840</v>
      </c>
      <c r="E4217" s="202" t="str">
        <f t="shared" si="65"/>
        <v>レイヤベスト</v>
      </c>
    </row>
    <row r="4218" spans="2:5" ht="12.75" customHeight="1" x14ac:dyDescent="0.15">
      <c r="B4218" s="202" t="s">
        <v>10094</v>
      </c>
      <c r="C4218" s="202" t="s">
        <v>3844</v>
      </c>
      <c r="D4218" s="202" t="s">
        <v>8840</v>
      </c>
      <c r="E4218" s="202" t="str">
        <f t="shared" si="65"/>
        <v>レイヤベスト（カット品）</v>
      </c>
    </row>
    <row r="4219" spans="2:5" ht="12.75" customHeight="1" x14ac:dyDescent="0.15">
      <c r="B4219" s="202" t="s">
        <v>10095</v>
      </c>
      <c r="C4219" s="202" t="s">
        <v>1835</v>
      </c>
      <c r="D4219" s="202" t="s">
        <v>8840</v>
      </c>
      <c r="E4219" s="202" t="str">
        <f t="shared" si="65"/>
        <v>ポリマリットフェース</v>
      </c>
    </row>
    <row r="4220" spans="2:5" ht="12.75" customHeight="1" x14ac:dyDescent="0.15">
      <c r="B4220" s="202" t="s">
        <v>10096</v>
      </c>
      <c r="C4220" s="202" t="s">
        <v>3515</v>
      </c>
      <c r="D4220" s="202" t="s">
        <v>8840</v>
      </c>
      <c r="E4220" s="202" t="str">
        <f t="shared" si="65"/>
        <v>ポリマリットＰＳ</v>
      </c>
    </row>
    <row r="4221" spans="2:5" ht="12.75" customHeight="1" x14ac:dyDescent="0.15">
      <c r="B4221" s="202" t="s">
        <v>10097</v>
      </c>
      <c r="C4221" s="202" t="s">
        <v>10098</v>
      </c>
      <c r="D4221" s="202" t="s">
        <v>9438</v>
      </c>
      <c r="E4221" s="202" t="str">
        <f t="shared" si="65"/>
        <v>ＡＴディスク６</v>
      </c>
    </row>
    <row r="4222" spans="2:5" ht="12.75" customHeight="1" x14ac:dyDescent="0.15">
      <c r="B4222" s="202" t="s">
        <v>10099</v>
      </c>
      <c r="C4222" s="202" t="s">
        <v>10098</v>
      </c>
      <c r="D4222" s="202" t="s">
        <v>9438</v>
      </c>
      <c r="E4222" s="202" t="str">
        <f t="shared" si="65"/>
        <v>ＡＴパッチ１５　Ｖ－１０</v>
      </c>
    </row>
    <row r="4223" spans="2:5" ht="12.75" customHeight="1" x14ac:dyDescent="0.15">
      <c r="B4223" s="202" t="s">
        <v>10100</v>
      </c>
      <c r="C4223" s="202" t="s">
        <v>10098</v>
      </c>
      <c r="D4223" s="202" t="s">
        <v>9438</v>
      </c>
      <c r="E4223" s="202" t="str">
        <f t="shared" si="65"/>
        <v>ＡＴパッチ１５　Ｖ－１２</v>
      </c>
    </row>
    <row r="4224" spans="2:5" ht="12.75" customHeight="1" x14ac:dyDescent="0.15">
      <c r="B4224" s="202" t="s">
        <v>10101</v>
      </c>
      <c r="C4224" s="202" t="s">
        <v>10098</v>
      </c>
      <c r="D4224" s="202" t="s">
        <v>9438</v>
      </c>
      <c r="E4224" s="202" t="str">
        <f t="shared" si="65"/>
        <v>ＡＴパッチ１５　Ｖ－１６</v>
      </c>
    </row>
    <row r="4225" spans="2:5" ht="12.75" customHeight="1" x14ac:dyDescent="0.15">
      <c r="B4225" s="202" t="s">
        <v>10102</v>
      </c>
      <c r="C4225" s="202" t="s">
        <v>10098</v>
      </c>
      <c r="D4225" s="202" t="s">
        <v>9438</v>
      </c>
      <c r="E4225" s="202" t="str">
        <f t="shared" si="65"/>
        <v>ＡＴパッチ１５　Ｖ－２１</v>
      </c>
    </row>
    <row r="4226" spans="2:5" ht="12.75" customHeight="1" x14ac:dyDescent="0.15">
      <c r="B4226" s="202" t="s">
        <v>10103</v>
      </c>
      <c r="C4226" s="202" t="s">
        <v>10098</v>
      </c>
      <c r="D4226" s="202" t="s">
        <v>9438</v>
      </c>
      <c r="E4226" s="202" t="str">
        <f t="shared" si="65"/>
        <v>ＡＴパッチ１５　Ｖ－２４</v>
      </c>
    </row>
    <row r="4227" spans="2:5" ht="12.75" customHeight="1" x14ac:dyDescent="0.15">
      <c r="B4227" s="202" t="s">
        <v>10104</v>
      </c>
      <c r="C4227" s="202" t="s">
        <v>10098</v>
      </c>
      <c r="D4227" s="202" t="s">
        <v>9438</v>
      </c>
      <c r="E4227" s="202" t="str">
        <f t="shared" ref="E4227:E4290" si="66">DBCS(B4227)</f>
        <v>ＡＴパッチ１５　Ｖ－４３</v>
      </c>
    </row>
    <row r="4228" spans="2:5" ht="12.75" customHeight="1" x14ac:dyDescent="0.15">
      <c r="B4228" s="202" t="s">
        <v>10105</v>
      </c>
      <c r="C4228" s="202" t="s">
        <v>10098</v>
      </c>
      <c r="D4228" s="202" t="s">
        <v>9438</v>
      </c>
      <c r="E4228" s="202" t="str">
        <f t="shared" si="66"/>
        <v>ＡＴパッチ２０　Ｖ－１０</v>
      </c>
    </row>
    <row r="4229" spans="2:5" ht="12.75" customHeight="1" x14ac:dyDescent="0.15">
      <c r="B4229" s="202" t="s">
        <v>10106</v>
      </c>
      <c r="C4229" s="202" t="s">
        <v>10098</v>
      </c>
      <c r="D4229" s="202" t="s">
        <v>9438</v>
      </c>
      <c r="E4229" s="202" t="str">
        <f t="shared" si="66"/>
        <v>ＡＴパッチ２０　Ｖ－１２</v>
      </c>
    </row>
    <row r="4230" spans="2:5" ht="12.75" customHeight="1" x14ac:dyDescent="0.15">
      <c r="B4230" s="202" t="s">
        <v>10107</v>
      </c>
      <c r="C4230" s="202" t="s">
        <v>10098</v>
      </c>
      <c r="D4230" s="202" t="s">
        <v>9438</v>
      </c>
      <c r="E4230" s="202" t="str">
        <f t="shared" si="66"/>
        <v>ＡＴパッチ２０　Ｖ－１６</v>
      </c>
    </row>
    <row r="4231" spans="2:5" ht="12.75" customHeight="1" x14ac:dyDescent="0.15">
      <c r="B4231" s="202" t="s">
        <v>10108</v>
      </c>
      <c r="C4231" s="202" t="s">
        <v>10098</v>
      </c>
      <c r="D4231" s="202" t="s">
        <v>9438</v>
      </c>
      <c r="E4231" s="202" t="str">
        <f t="shared" si="66"/>
        <v>ＡＴパッチ２０　Ｖ－２１</v>
      </c>
    </row>
    <row r="4232" spans="2:5" ht="12.75" customHeight="1" x14ac:dyDescent="0.15">
      <c r="B4232" s="202" t="s">
        <v>10109</v>
      </c>
      <c r="C4232" s="202" t="s">
        <v>10098</v>
      </c>
      <c r="D4232" s="202" t="s">
        <v>9438</v>
      </c>
      <c r="E4232" s="202" t="str">
        <f t="shared" si="66"/>
        <v>ＡＴパッチ２０　Ｖ－２４</v>
      </c>
    </row>
    <row r="4233" spans="2:5" ht="12.75" customHeight="1" x14ac:dyDescent="0.15">
      <c r="B4233" s="202" t="s">
        <v>10110</v>
      </c>
      <c r="C4233" s="202" t="s">
        <v>10098</v>
      </c>
      <c r="D4233" s="202" t="s">
        <v>9438</v>
      </c>
      <c r="E4233" s="202" t="str">
        <f t="shared" si="66"/>
        <v>ＡＴパッチ２０　Ｖ－４３</v>
      </c>
    </row>
    <row r="4234" spans="2:5" ht="12.75" customHeight="1" x14ac:dyDescent="0.15">
      <c r="B4234" s="202" t="s">
        <v>10111</v>
      </c>
      <c r="C4234" s="202" t="s">
        <v>10098</v>
      </c>
      <c r="D4234" s="202" t="s">
        <v>9438</v>
      </c>
      <c r="E4234" s="202" t="str">
        <f t="shared" si="66"/>
        <v>ＡＴパッチＣ１５　Ｖ－１０</v>
      </c>
    </row>
    <row r="4235" spans="2:5" ht="12.75" customHeight="1" x14ac:dyDescent="0.15">
      <c r="B4235" s="202" t="s">
        <v>10112</v>
      </c>
      <c r="C4235" s="202" t="s">
        <v>10098</v>
      </c>
      <c r="D4235" s="202" t="s">
        <v>9438</v>
      </c>
      <c r="E4235" s="202" t="str">
        <f t="shared" si="66"/>
        <v>ＡＴパッチＣ２０　Ｖ－１０</v>
      </c>
    </row>
    <row r="4236" spans="2:5" ht="12.75" customHeight="1" x14ac:dyDescent="0.15">
      <c r="B4236" s="202" t="s">
        <v>10113</v>
      </c>
      <c r="C4236" s="202" t="s">
        <v>10098</v>
      </c>
      <c r="D4236" s="202" t="s">
        <v>9438</v>
      </c>
      <c r="E4236" s="202" t="str">
        <f t="shared" si="66"/>
        <v>ＡＴパッチＺ２０　Ｖ－１４</v>
      </c>
    </row>
    <row r="4237" spans="2:5" ht="12.75" customHeight="1" x14ac:dyDescent="0.15">
      <c r="B4237" s="202" t="s">
        <v>10114</v>
      </c>
      <c r="C4237" s="202" t="s">
        <v>10098</v>
      </c>
      <c r="D4237" s="202" t="s">
        <v>9438</v>
      </c>
      <c r="E4237" s="202" t="str">
        <f t="shared" si="66"/>
        <v>ＡＴパッチＺＣ２０　Ｖ－１０</v>
      </c>
    </row>
    <row r="4238" spans="2:5" ht="12.75" customHeight="1" x14ac:dyDescent="0.15">
      <c r="B4238" s="202" t="s">
        <v>10115</v>
      </c>
      <c r="C4238" s="202" t="s">
        <v>10116</v>
      </c>
      <c r="D4238" s="202" t="s">
        <v>10071</v>
      </c>
      <c r="E4238" s="202" t="str">
        <f t="shared" si="66"/>
        <v>ＵシールＺＣ　Ｖ－１０</v>
      </c>
    </row>
    <row r="4239" spans="2:5" ht="12.75" customHeight="1" x14ac:dyDescent="0.15">
      <c r="B4239" s="202" t="s">
        <v>10117</v>
      </c>
      <c r="C4239" s="202" t="s">
        <v>10116</v>
      </c>
      <c r="D4239" s="202" t="s">
        <v>10071</v>
      </c>
      <c r="E4239" s="202" t="str">
        <f t="shared" si="66"/>
        <v>ＵシールＺＣ　Ｖ－１４</v>
      </c>
    </row>
    <row r="4240" spans="2:5" ht="12.75" customHeight="1" x14ac:dyDescent="0.15">
      <c r="B4240" s="202" t="s">
        <v>10118</v>
      </c>
      <c r="C4240" s="202" t="s">
        <v>10119</v>
      </c>
      <c r="D4240" s="202" t="s">
        <v>10077</v>
      </c>
      <c r="E4240" s="202" t="str">
        <f t="shared" si="66"/>
        <v>コーナーパッチＺＣ出隅　Ｖ－１０</v>
      </c>
    </row>
    <row r="4241" spans="2:5" ht="12.75" customHeight="1" x14ac:dyDescent="0.15">
      <c r="B4241" s="202" t="s">
        <v>10120</v>
      </c>
      <c r="C4241" s="202" t="s">
        <v>10119</v>
      </c>
      <c r="D4241" s="202" t="s">
        <v>10077</v>
      </c>
      <c r="E4241" s="202" t="str">
        <f t="shared" si="66"/>
        <v>コーナーパッチＺＣ出隅　Ｖ－１４</v>
      </c>
    </row>
    <row r="4242" spans="2:5" ht="12.75" customHeight="1" x14ac:dyDescent="0.15">
      <c r="B4242" s="202" t="s">
        <v>10121</v>
      </c>
      <c r="C4242" s="202" t="s">
        <v>10122</v>
      </c>
      <c r="D4242" s="202" t="s">
        <v>8930</v>
      </c>
      <c r="E4242" s="202" t="str">
        <f t="shared" si="66"/>
        <v>ＶＴプライマーＧ</v>
      </c>
    </row>
    <row r="4243" spans="2:5" ht="12.75" customHeight="1" x14ac:dyDescent="0.15">
      <c r="B4243" s="202" t="s">
        <v>10123</v>
      </c>
      <c r="C4243" s="202" t="s">
        <v>3515</v>
      </c>
      <c r="D4243" s="202" t="s">
        <v>10124</v>
      </c>
      <c r="E4243" s="202" t="str">
        <f t="shared" si="66"/>
        <v>ＰＶ絶縁シート</v>
      </c>
    </row>
    <row r="4244" spans="2:5" ht="12.75" customHeight="1" x14ac:dyDescent="0.15">
      <c r="B4244" s="202" t="s">
        <v>10125</v>
      </c>
      <c r="C4244" s="202" t="s">
        <v>10126</v>
      </c>
      <c r="D4244" s="202" t="s">
        <v>10124</v>
      </c>
      <c r="E4244" s="202" t="str">
        <f t="shared" si="66"/>
        <v>ＰＶ絶縁テープ</v>
      </c>
    </row>
    <row r="4245" spans="2:5" ht="12.75" customHeight="1" x14ac:dyDescent="0.15">
      <c r="B4245" s="202" t="s">
        <v>10127</v>
      </c>
      <c r="C4245" s="202" t="s">
        <v>10128</v>
      </c>
      <c r="D4245" s="202" t="s">
        <v>8930</v>
      </c>
      <c r="E4245" s="202" t="str">
        <f t="shared" si="66"/>
        <v>オルタックスプレーＧＧ</v>
      </c>
    </row>
    <row r="4246" spans="2:5" ht="12.75" customHeight="1" x14ac:dyDescent="0.15">
      <c r="B4246" s="202" t="s">
        <v>10129</v>
      </c>
      <c r="C4246" s="202" t="s">
        <v>10130</v>
      </c>
      <c r="D4246" s="202" t="s">
        <v>8930</v>
      </c>
      <c r="E4246" s="202" t="str">
        <f t="shared" si="66"/>
        <v>オルタックスプレーＧＧ－Ｓ</v>
      </c>
    </row>
    <row r="4247" spans="2:5" ht="12.75" customHeight="1" x14ac:dyDescent="0.15">
      <c r="B4247" s="202" t="s">
        <v>10131</v>
      </c>
      <c r="C4247" s="202" t="s">
        <v>10132</v>
      </c>
      <c r="D4247" s="202" t="s">
        <v>10077</v>
      </c>
      <c r="E4247" s="202" t="str">
        <f t="shared" si="66"/>
        <v>ＯＴグリップ　スロープ用</v>
      </c>
    </row>
    <row r="4248" spans="2:5" ht="12.75" customHeight="1" x14ac:dyDescent="0.15">
      <c r="B4248" s="202" t="s">
        <v>10133</v>
      </c>
      <c r="C4248" s="202" t="s">
        <v>10134</v>
      </c>
      <c r="D4248" s="202" t="s">
        <v>10124</v>
      </c>
      <c r="E4248" s="202" t="str">
        <f t="shared" si="66"/>
        <v>ライナールーフィングラムダ</v>
      </c>
    </row>
    <row r="4249" spans="2:5" ht="12.75" customHeight="1" x14ac:dyDescent="0.15">
      <c r="B4249" s="202" t="s">
        <v>10135</v>
      </c>
      <c r="C4249" s="202" t="s">
        <v>10136</v>
      </c>
      <c r="D4249" s="202" t="s">
        <v>9438</v>
      </c>
      <c r="E4249" s="202" t="str">
        <f t="shared" si="66"/>
        <v>ソーラーベースＤ</v>
      </c>
    </row>
    <row r="4250" spans="2:5" ht="12.75" customHeight="1" x14ac:dyDescent="0.15">
      <c r="B4250" s="202" t="s">
        <v>10137</v>
      </c>
      <c r="C4250" s="202" t="s">
        <v>10138</v>
      </c>
      <c r="D4250" s="202" t="s">
        <v>9438</v>
      </c>
      <c r="E4250" s="202" t="str">
        <f t="shared" si="66"/>
        <v>ＭＲビス６０</v>
      </c>
    </row>
    <row r="4251" spans="2:5" ht="12.75" customHeight="1" x14ac:dyDescent="0.15">
      <c r="B4251" s="202" t="s">
        <v>10139</v>
      </c>
      <c r="C4251" s="202" t="s">
        <v>10140</v>
      </c>
      <c r="D4251" s="202" t="s">
        <v>10124</v>
      </c>
      <c r="E4251" s="202" t="str">
        <f t="shared" si="66"/>
        <v>マットＦＣⅡ</v>
      </c>
    </row>
    <row r="4252" spans="2:5" ht="12.75" customHeight="1" x14ac:dyDescent="0.15">
      <c r="B4252" s="202" t="s">
        <v>10141</v>
      </c>
      <c r="C4252" s="202" t="s">
        <v>10142</v>
      </c>
      <c r="D4252" s="202" t="s">
        <v>10124</v>
      </c>
      <c r="E4252" s="202" t="str">
        <f t="shared" si="66"/>
        <v>マットＦＣⅡ（カット品）</v>
      </c>
    </row>
    <row r="4253" spans="2:5" ht="12.75" customHeight="1" x14ac:dyDescent="0.15">
      <c r="B4253" s="202" t="s">
        <v>10143</v>
      </c>
      <c r="C4253" s="202" t="s">
        <v>10134</v>
      </c>
      <c r="D4253" s="202" t="s">
        <v>10124</v>
      </c>
      <c r="E4253" s="202" t="str">
        <f t="shared" si="66"/>
        <v>強力ガムフェースＥＸ－Ｖ</v>
      </c>
    </row>
    <row r="4254" spans="2:5" ht="12.75" customHeight="1" x14ac:dyDescent="0.15">
      <c r="B4254" s="202" t="s">
        <v>10144</v>
      </c>
      <c r="C4254" s="202" t="s">
        <v>10145</v>
      </c>
      <c r="D4254" s="202" t="s">
        <v>10146</v>
      </c>
      <c r="E4254" s="202" t="str">
        <f t="shared" si="66"/>
        <v>ＲＶ混和剤Ａ</v>
      </c>
    </row>
    <row r="4255" spans="2:5" ht="12.75" customHeight="1" x14ac:dyDescent="0.15">
      <c r="B4255" s="202" t="s">
        <v>10147</v>
      </c>
      <c r="C4255" s="202" t="s">
        <v>10148</v>
      </c>
      <c r="D4255" s="202" t="s">
        <v>10146</v>
      </c>
      <c r="E4255" s="202" t="str">
        <f t="shared" si="66"/>
        <v>ＲＶ混和剤Ｂ</v>
      </c>
    </row>
    <row r="4256" spans="2:5" ht="12.75" customHeight="1" x14ac:dyDescent="0.15">
      <c r="B4256" s="202" t="s">
        <v>10149</v>
      </c>
      <c r="C4256" s="202" t="s">
        <v>10150</v>
      </c>
      <c r="D4256" s="202" t="s">
        <v>8930</v>
      </c>
      <c r="E4256" s="202" t="str">
        <f t="shared" si="66"/>
        <v>フレクターベースＬクール　クールライトグリーン</v>
      </c>
    </row>
    <row r="4257" spans="2:5" ht="12.75" customHeight="1" x14ac:dyDescent="0.15">
      <c r="B4257" s="202" t="s">
        <v>10151</v>
      </c>
      <c r="C4257" s="202" t="s">
        <v>10150</v>
      </c>
      <c r="D4257" s="202" t="s">
        <v>8930</v>
      </c>
      <c r="E4257" s="202" t="str">
        <f t="shared" si="66"/>
        <v>フレクターベースＬシリコーンクール　ＳＣライトグリーン</v>
      </c>
    </row>
    <row r="4258" spans="2:5" ht="12.75" customHeight="1" x14ac:dyDescent="0.15">
      <c r="B4258" s="202" t="s">
        <v>10152</v>
      </c>
      <c r="C4258" s="202" t="s">
        <v>10153</v>
      </c>
      <c r="D4258" s="202" t="s">
        <v>10146</v>
      </c>
      <c r="E4258" s="202" t="str">
        <f t="shared" si="66"/>
        <v>プラストボンド</v>
      </c>
    </row>
    <row r="4259" spans="2:5" ht="12.75" customHeight="1" x14ac:dyDescent="0.15">
      <c r="B4259" s="202" t="s">
        <v>10154</v>
      </c>
      <c r="C4259" s="202" t="s">
        <v>10155</v>
      </c>
      <c r="D4259" s="202" t="s">
        <v>9438</v>
      </c>
      <c r="E4259" s="202" t="str">
        <f t="shared" si="66"/>
        <v>リエナプラス　ＩＶ</v>
      </c>
    </row>
    <row r="4260" spans="2:5" ht="12.75" customHeight="1" x14ac:dyDescent="0.15">
      <c r="B4260" s="202" t="s">
        <v>10156</v>
      </c>
      <c r="C4260" s="202" t="s">
        <v>10155</v>
      </c>
      <c r="D4260" s="202" t="s">
        <v>9438</v>
      </c>
      <c r="E4260" s="202" t="str">
        <f t="shared" si="66"/>
        <v>リエナプラス　ＬＧ</v>
      </c>
    </row>
    <row r="4261" spans="2:5" ht="12.75" customHeight="1" x14ac:dyDescent="0.15">
      <c r="B4261" s="202" t="s">
        <v>10157</v>
      </c>
      <c r="C4261" s="202" t="s">
        <v>10155</v>
      </c>
      <c r="D4261" s="202" t="s">
        <v>9438</v>
      </c>
      <c r="E4261" s="202" t="str">
        <f t="shared" si="66"/>
        <v>リエナプラス　ＬＢ</v>
      </c>
    </row>
    <row r="4262" spans="2:5" ht="12.75" customHeight="1" x14ac:dyDescent="0.15">
      <c r="B4262" s="202" t="s">
        <v>10158</v>
      </c>
      <c r="C4262" s="202" t="s">
        <v>10159</v>
      </c>
      <c r="D4262" s="202" t="s">
        <v>9438</v>
      </c>
      <c r="E4262" s="202" t="str">
        <f t="shared" si="66"/>
        <v>リエナプラス用端末カバー材</v>
      </c>
    </row>
    <row r="4263" spans="2:5" ht="12.75" customHeight="1" x14ac:dyDescent="0.15">
      <c r="B4263" s="202" t="s">
        <v>10160</v>
      </c>
      <c r="C4263" s="202" t="s">
        <v>10159</v>
      </c>
      <c r="D4263" s="202" t="s">
        <v>9438</v>
      </c>
      <c r="E4263" s="202" t="str">
        <f t="shared" si="66"/>
        <v>リエナプラス用端末カバー材　出隅</v>
      </c>
    </row>
    <row r="4264" spans="2:5" ht="12.75" customHeight="1" x14ac:dyDescent="0.15">
      <c r="B4264" s="202" t="s">
        <v>10161</v>
      </c>
      <c r="C4264" s="202" t="s">
        <v>10159</v>
      </c>
      <c r="D4264" s="202" t="s">
        <v>9438</v>
      </c>
      <c r="E4264" s="202" t="str">
        <f t="shared" si="66"/>
        <v>リエナプラス用端末カバー材　入隅</v>
      </c>
    </row>
    <row r="4265" spans="2:5" ht="12.75" customHeight="1" x14ac:dyDescent="0.15">
      <c r="B4265" s="202" t="s">
        <v>10162</v>
      </c>
      <c r="C4265" s="202" t="s">
        <v>10163</v>
      </c>
      <c r="D4265" s="202" t="s">
        <v>10146</v>
      </c>
      <c r="E4265" s="202" t="str">
        <f t="shared" si="66"/>
        <v>レスキューシャットＡ　主剤</v>
      </c>
    </row>
    <row r="4266" spans="2:5" ht="12.75" customHeight="1" x14ac:dyDescent="0.15">
      <c r="B4266" s="202" t="s">
        <v>10164</v>
      </c>
      <c r="C4266" s="202" t="s">
        <v>10165</v>
      </c>
      <c r="D4266" s="202" t="s">
        <v>10146</v>
      </c>
      <c r="E4266" s="202" t="str">
        <f t="shared" si="66"/>
        <v>レスキューシャットＡ　添加剤</v>
      </c>
    </row>
    <row r="4267" spans="2:5" ht="12.75" customHeight="1" x14ac:dyDescent="0.15">
      <c r="B4267" s="202" t="s">
        <v>10166</v>
      </c>
      <c r="C4267" s="202" t="s">
        <v>10163</v>
      </c>
      <c r="D4267" s="202" t="s">
        <v>10146</v>
      </c>
      <c r="E4267" s="202" t="str">
        <f t="shared" si="66"/>
        <v>レスキューシャットＳ</v>
      </c>
    </row>
    <row r="4268" spans="2:5" ht="12.75" customHeight="1" x14ac:dyDescent="0.15">
      <c r="B4268" s="202" t="s">
        <v>10167</v>
      </c>
      <c r="C4268" s="202" t="s">
        <v>10168</v>
      </c>
      <c r="D4268" s="202" t="s">
        <v>9438</v>
      </c>
      <c r="E4268" s="202" t="str">
        <f t="shared" si="66"/>
        <v>ＲＳパッカー１００</v>
      </c>
    </row>
    <row r="4269" spans="2:5" ht="12.75" customHeight="1" x14ac:dyDescent="0.15">
      <c r="B4269" s="202" t="s">
        <v>10169</v>
      </c>
      <c r="C4269" s="202" t="s">
        <v>10170</v>
      </c>
      <c r="D4269" s="202" t="s">
        <v>10077</v>
      </c>
      <c r="E4269" s="202" t="str">
        <f t="shared" si="66"/>
        <v>クリンタイトＪ</v>
      </c>
    </row>
    <row r="4270" spans="2:5" ht="12.75" customHeight="1" x14ac:dyDescent="0.15">
      <c r="B4270" s="202" t="s">
        <v>10171</v>
      </c>
      <c r="C4270" s="202" t="s">
        <v>10172</v>
      </c>
      <c r="D4270" s="202" t="s">
        <v>640</v>
      </c>
      <c r="E4270" s="202" t="str">
        <f t="shared" si="66"/>
        <v>テープＧＳ－ＡＬ</v>
      </c>
    </row>
    <row r="4271" spans="2:5" ht="12.75" customHeight="1" x14ac:dyDescent="0.15">
      <c r="B4271" s="202" t="s">
        <v>10173</v>
      </c>
      <c r="C4271" s="202" t="s">
        <v>1340</v>
      </c>
      <c r="D4271" s="202" t="s">
        <v>637</v>
      </c>
      <c r="E4271" s="202" t="str">
        <f t="shared" si="66"/>
        <v>ＰＶアンカー１００</v>
      </c>
    </row>
    <row r="4272" spans="2:5" ht="12.75" customHeight="1" x14ac:dyDescent="0.15">
      <c r="B4272" s="202" t="s">
        <v>10174</v>
      </c>
      <c r="D4272" s="202" t="s">
        <v>687</v>
      </c>
      <c r="E4272" s="202" t="str">
        <f t="shared" si="66"/>
        <v>ソーラーベース　Ｗ７０用テンプレート</v>
      </c>
    </row>
    <row r="4273" spans="2:5" ht="12.75" customHeight="1" x14ac:dyDescent="0.15">
      <c r="B4273" s="202" t="s">
        <v>10175</v>
      </c>
      <c r="D4273" s="202" t="s">
        <v>687</v>
      </c>
      <c r="E4273" s="202" t="str">
        <f>DBCS(B4273)</f>
        <v>ソーラーベース　ＶＴ用テンプレート</v>
      </c>
    </row>
    <row r="4274" spans="2:5" ht="12.75" customHeight="1" x14ac:dyDescent="0.15">
      <c r="B4274" s="202" t="s">
        <v>10176</v>
      </c>
      <c r="C4274" s="202" t="s">
        <v>10177</v>
      </c>
      <c r="D4274" s="202" t="s">
        <v>637</v>
      </c>
      <c r="E4274" s="202" t="str">
        <f t="shared" si="66"/>
        <v>ＶＴリブライン　Ｖ－１２</v>
      </c>
    </row>
    <row r="4275" spans="2:5" ht="12.75" customHeight="1" x14ac:dyDescent="0.15">
      <c r="B4275" s="202" t="s">
        <v>10178</v>
      </c>
      <c r="C4275" s="202" t="s">
        <v>1642</v>
      </c>
      <c r="D4275" s="202" t="s">
        <v>637</v>
      </c>
      <c r="E4275" s="202" t="str">
        <f t="shared" si="66"/>
        <v>ＡＴディスクＤ８</v>
      </c>
    </row>
    <row r="4276" spans="2:5" ht="12.75" customHeight="1" x14ac:dyDescent="0.15">
      <c r="B4276" s="202" t="s">
        <v>10179</v>
      </c>
      <c r="C4276" s="202" t="s">
        <v>1642</v>
      </c>
      <c r="D4276" s="202" t="s">
        <v>637</v>
      </c>
      <c r="E4276" s="202" t="str">
        <f t="shared" si="66"/>
        <v>回転防止キャップ</v>
      </c>
    </row>
    <row r="4277" spans="2:5" ht="12.75" customHeight="1" x14ac:dyDescent="0.15">
      <c r="B4277" s="202" t="s">
        <v>10180</v>
      </c>
      <c r="C4277" s="202" t="s">
        <v>10181</v>
      </c>
      <c r="D4277" s="202" t="s">
        <v>637</v>
      </c>
      <c r="E4277" s="202" t="str">
        <f t="shared" si="66"/>
        <v>＃ステンレスドレーン１２　１０本入</v>
      </c>
    </row>
    <row r="4278" spans="2:5" ht="12.75" customHeight="1" x14ac:dyDescent="0.15">
      <c r="B4278" s="202" t="s">
        <v>10182</v>
      </c>
      <c r="C4278" s="202" t="s">
        <v>10183</v>
      </c>
      <c r="D4278" s="202" t="s">
        <v>637</v>
      </c>
      <c r="E4278" s="202" t="str">
        <f t="shared" si="66"/>
        <v>＃ステンレスドレーン１８　１０本入</v>
      </c>
    </row>
    <row r="4279" spans="2:5" ht="12.75" customHeight="1" x14ac:dyDescent="0.15">
      <c r="B4279" s="202" t="s">
        <v>10184</v>
      </c>
      <c r="C4279" s="202" t="s">
        <v>8451</v>
      </c>
      <c r="D4279" s="202" t="s">
        <v>751</v>
      </c>
      <c r="E4279" s="202" t="str">
        <f t="shared" si="66"/>
        <v>＃立上り断熱ホルダー</v>
      </c>
    </row>
    <row r="4280" spans="2:5" ht="12.75" customHeight="1" x14ac:dyDescent="0.15">
      <c r="B4280" s="202" t="s">
        <v>10185</v>
      </c>
      <c r="C4280" s="202" t="s">
        <v>8451</v>
      </c>
      <c r="D4280" s="202" t="s">
        <v>751</v>
      </c>
      <c r="E4280" s="202" t="str">
        <f t="shared" si="66"/>
        <v>＃立上り断熱水切　シルバー</v>
      </c>
    </row>
    <row r="4281" spans="2:5" ht="12.75" customHeight="1" x14ac:dyDescent="0.15">
      <c r="B4281" s="202" t="s">
        <v>10186</v>
      </c>
      <c r="C4281" s="202" t="s">
        <v>7173</v>
      </c>
      <c r="D4281" s="202" t="s">
        <v>751</v>
      </c>
      <c r="E4281" s="202" t="str">
        <f t="shared" si="66"/>
        <v>＃立上り断熱水切Ｊ板　シルバー</v>
      </c>
    </row>
    <row r="4282" spans="2:5" ht="12.75" customHeight="1" x14ac:dyDescent="0.15">
      <c r="B4282" s="202" t="s">
        <v>10187</v>
      </c>
      <c r="C4282" s="202" t="s">
        <v>765</v>
      </c>
      <c r="D4282" s="202" t="s">
        <v>680</v>
      </c>
      <c r="E4282" s="202" t="str">
        <f t="shared" si="66"/>
        <v>＃立上り断熱水切出隅　シルバー</v>
      </c>
    </row>
    <row r="4283" spans="2:5" ht="12.75" customHeight="1" x14ac:dyDescent="0.15">
      <c r="B4283" s="202" t="s">
        <v>10188</v>
      </c>
      <c r="C4283" s="202" t="s">
        <v>765</v>
      </c>
      <c r="D4283" s="202" t="s">
        <v>680</v>
      </c>
      <c r="E4283" s="202" t="str">
        <f t="shared" si="66"/>
        <v>＃立上り断熱水切入隅　シルバー</v>
      </c>
    </row>
    <row r="4284" spans="2:5" ht="12.75" customHeight="1" x14ac:dyDescent="0.15">
      <c r="B4284" s="202" t="s">
        <v>10189</v>
      </c>
      <c r="C4284" s="202" t="s">
        <v>5571</v>
      </c>
      <c r="D4284" s="202" t="s">
        <v>751</v>
      </c>
      <c r="E4284" s="202" t="str">
        <f t="shared" si="66"/>
        <v>＃立上り断熱水切小口フタ右　シルバー</v>
      </c>
    </row>
    <row r="4285" spans="2:5" ht="12.75" customHeight="1" x14ac:dyDescent="0.15">
      <c r="B4285" s="202" t="s">
        <v>10190</v>
      </c>
      <c r="C4285" s="202" t="s">
        <v>5571</v>
      </c>
      <c r="D4285" s="202" t="s">
        <v>751</v>
      </c>
      <c r="E4285" s="202" t="str">
        <f t="shared" si="66"/>
        <v>＃立上り断熱水切小口フタ左　シルバー</v>
      </c>
    </row>
    <row r="4286" spans="2:5" ht="12.75" customHeight="1" x14ac:dyDescent="0.15">
      <c r="B4286" s="202" t="s">
        <v>10191</v>
      </c>
      <c r="C4286" s="202" t="s">
        <v>8451</v>
      </c>
      <c r="D4286" s="202" t="s">
        <v>751</v>
      </c>
      <c r="E4286" s="202" t="str">
        <f t="shared" si="66"/>
        <v>＃立上り断熱水切　ブラック</v>
      </c>
    </row>
    <row r="4287" spans="2:5" ht="12.75" customHeight="1" x14ac:dyDescent="0.15">
      <c r="B4287" s="202" t="s">
        <v>10192</v>
      </c>
      <c r="C4287" s="202" t="s">
        <v>7173</v>
      </c>
      <c r="D4287" s="202" t="s">
        <v>751</v>
      </c>
      <c r="E4287" s="202" t="str">
        <f t="shared" si="66"/>
        <v>＃立上り断熱水切Ｊ板　ブラック</v>
      </c>
    </row>
    <row r="4288" spans="2:5" ht="12.75" customHeight="1" x14ac:dyDescent="0.15">
      <c r="B4288" s="202" t="s">
        <v>10193</v>
      </c>
      <c r="C4288" s="202" t="s">
        <v>765</v>
      </c>
      <c r="D4288" s="202" t="s">
        <v>680</v>
      </c>
      <c r="E4288" s="202" t="str">
        <f t="shared" si="66"/>
        <v>＃立上り断熱水切出隅　ブラック</v>
      </c>
    </row>
    <row r="4289" spans="2:5" ht="12.75" customHeight="1" x14ac:dyDescent="0.15">
      <c r="B4289" s="202" t="s">
        <v>10194</v>
      </c>
      <c r="C4289" s="202" t="s">
        <v>765</v>
      </c>
      <c r="D4289" s="202" t="s">
        <v>680</v>
      </c>
      <c r="E4289" s="202" t="str">
        <f t="shared" si="66"/>
        <v>＃立上り断熱水切入隅　ブラック</v>
      </c>
    </row>
    <row r="4290" spans="2:5" ht="12.75" customHeight="1" x14ac:dyDescent="0.15">
      <c r="B4290" s="202" t="s">
        <v>10195</v>
      </c>
      <c r="C4290" s="202" t="s">
        <v>5571</v>
      </c>
      <c r="D4290" s="202" t="s">
        <v>751</v>
      </c>
      <c r="E4290" s="202" t="str">
        <f t="shared" si="66"/>
        <v>＃立上り断熱水切小口フタ右　ブラック</v>
      </c>
    </row>
    <row r="4291" spans="2:5" ht="12.75" customHeight="1" x14ac:dyDescent="0.15">
      <c r="B4291" s="202" t="s">
        <v>10196</v>
      </c>
      <c r="C4291" s="202" t="s">
        <v>5571</v>
      </c>
      <c r="D4291" s="202" t="s">
        <v>751</v>
      </c>
      <c r="E4291" s="202" t="str">
        <f t="shared" ref="E4291:E4328" si="67">DBCS(B4291)</f>
        <v>＃立上り断熱水切小口フタ左　ブラック</v>
      </c>
    </row>
    <row r="4292" spans="2:5" ht="12.75" customHeight="1" x14ac:dyDescent="0.15">
      <c r="B4292" s="202" t="s">
        <v>10197</v>
      </c>
      <c r="C4292" s="202" t="s">
        <v>10198</v>
      </c>
      <c r="D4292" s="202" t="s">
        <v>736</v>
      </c>
      <c r="E4292" s="202" t="str">
        <f t="shared" si="67"/>
        <v>コーナーパッチＺＣ入隅　Ｖ－１０</v>
      </c>
    </row>
    <row r="4293" spans="2:5" ht="12.75" customHeight="1" x14ac:dyDescent="0.15">
      <c r="B4293" s="202" t="s">
        <v>10199</v>
      </c>
      <c r="C4293" s="202" t="s">
        <v>10198</v>
      </c>
      <c r="D4293" s="202" t="s">
        <v>736</v>
      </c>
      <c r="E4293" s="202" t="str">
        <f t="shared" si="67"/>
        <v>コーナーパッチＺＣ入隅　Ｖ－１４</v>
      </c>
    </row>
    <row r="4294" spans="2:5" ht="12.75" customHeight="1" x14ac:dyDescent="0.15">
      <c r="B4294" s="202" t="s">
        <v>10200</v>
      </c>
      <c r="C4294" s="202" t="s">
        <v>10201</v>
      </c>
      <c r="D4294" s="202" t="s">
        <v>637</v>
      </c>
      <c r="E4294" s="202" t="str">
        <f t="shared" si="67"/>
        <v>ＶＴドレンセット　たて４５　Ｓ</v>
      </c>
    </row>
    <row r="4295" spans="2:5" ht="12.75" customHeight="1" x14ac:dyDescent="0.15">
      <c r="B4295" s="202" t="s">
        <v>10202</v>
      </c>
      <c r="C4295" s="202" t="s">
        <v>10201</v>
      </c>
      <c r="D4295" s="202" t="s">
        <v>637</v>
      </c>
      <c r="E4295" s="202" t="str">
        <f t="shared" si="67"/>
        <v>ＶＴドレンセット　たて６０　Ｓ</v>
      </c>
    </row>
    <row r="4296" spans="2:5" ht="12.75" customHeight="1" x14ac:dyDescent="0.15">
      <c r="B4296" s="202" t="s">
        <v>10203</v>
      </c>
      <c r="C4296" s="202" t="s">
        <v>10201</v>
      </c>
      <c r="D4296" s="202" t="s">
        <v>637</v>
      </c>
      <c r="E4296" s="202" t="str">
        <f t="shared" si="67"/>
        <v>ＶＴドレンセット　たて７５　Ｓ</v>
      </c>
    </row>
    <row r="4297" spans="2:5" ht="12.75" customHeight="1" x14ac:dyDescent="0.15">
      <c r="B4297" s="202" t="s">
        <v>10204</v>
      </c>
      <c r="C4297" s="202" t="s">
        <v>10201</v>
      </c>
      <c r="D4297" s="202" t="s">
        <v>637</v>
      </c>
      <c r="E4297" s="202" t="str">
        <f t="shared" si="67"/>
        <v>ＶＴドレンセット　たて７５　Ｌ</v>
      </c>
    </row>
    <row r="4298" spans="2:5" ht="12.75" customHeight="1" x14ac:dyDescent="0.15">
      <c r="B4298" s="202" t="s">
        <v>10205</v>
      </c>
      <c r="C4298" s="202" t="s">
        <v>10201</v>
      </c>
      <c r="D4298" s="202" t="s">
        <v>637</v>
      </c>
      <c r="E4298" s="202" t="str">
        <f t="shared" si="67"/>
        <v>ＶＴドレンセット　たて９０　Ｌ</v>
      </c>
    </row>
    <row r="4299" spans="2:5" ht="12.75" customHeight="1" x14ac:dyDescent="0.15">
      <c r="B4299" s="202" t="s">
        <v>10206</v>
      </c>
      <c r="C4299" s="202" t="s">
        <v>10201</v>
      </c>
      <c r="D4299" s="202" t="s">
        <v>637</v>
      </c>
      <c r="E4299" s="202" t="str">
        <f t="shared" si="67"/>
        <v>ＶＴドレンセット　たて１１５　Ｌ</v>
      </c>
    </row>
    <row r="4300" spans="2:5" ht="12.75" customHeight="1" x14ac:dyDescent="0.15">
      <c r="B4300" s="202" t="s">
        <v>10207</v>
      </c>
      <c r="C4300" s="202" t="s">
        <v>10201</v>
      </c>
      <c r="D4300" s="202" t="s">
        <v>637</v>
      </c>
      <c r="E4300" s="202" t="str">
        <f t="shared" si="67"/>
        <v>ＶＴドレンセット　たて１４０　Ｌ</v>
      </c>
    </row>
    <row r="4301" spans="2:5" ht="12.75" customHeight="1" x14ac:dyDescent="0.15">
      <c r="B4301" s="202" t="s">
        <v>10208</v>
      </c>
      <c r="C4301" s="202" t="s">
        <v>679</v>
      </c>
      <c r="D4301" s="202" t="s">
        <v>680</v>
      </c>
      <c r="E4301" s="202" t="str">
        <f t="shared" si="67"/>
        <v>フレクターベースＶ　Ｔ－１２</v>
      </c>
    </row>
    <row r="4302" spans="2:5" ht="12.75" customHeight="1" x14ac:dyDescent="0.15">
      <c r="B4302" s="202" t="s">
        <v>10209</v>
      </c>
      <c r="C4302" s="202" t="s">
        <v>679</v>
      </c>
      <c r="D4302" s="202" t="s">
        <v>680</v>
      </c>
      <c r="E4302" s="202" t="str">
        <f t="shared" si="67"/>
        <v>フレクターベースＶ　Ｔ－１４</v>
      </c>
    </row>
    <row r="4303" spans="2:5" ht="12.75" customHeight="1" x14ac:dyDescent="0.15">
      <c r="B4303" s="202" t="s">
        <v>10210</v>
      </c>
      <c r="C4303" s="202" t="s">
        <v>679</v>
      </c>
      <c r="D4303" s="202" t="s">
        <v>680</v>
      </c>
      <c r="E4303" s="202" t="str">
        <f t="shared" si="67"/>
        <v>フレクターベースＶ　Ｔ－１６</v>
      </c>
    </row>
    <row r="4304" spans="2:5" ht="12.75" customHeight="1" x14ac:dyDescent="0.15">
      <c r="B4304" s="202" t="s">
        <v>10211</v>
      </c>
      <c r="C4304" s="202" t="s">
        <v>679</v>
      </c>
      <c r="D4304" s="202" t="s">
        <v>680</v>
      </c>
      <c r="E4304" s="202" t="str">
        <f t="shared" si="67"/>
        <v>フレクターベースＶ　Ｔ－２１</v>
      </c>
    </row>
    <row r="4305" spans="2:5" ht="12.75" customHeight="1" x14ac:dyDescent="0.15">
      <c r="B4305" s="202" t="s">
        <v>10212</v>
      </c>
      <c r="C4305" s="202" t="s">
        <v>679</v>
      </c>
      <c r="D4305" s="202" t="s">
        <v>680</v>
      </c>
      <c r="E4305" s="202" t="str">
        <f t="shared" si="67"/>
        <v>フレクターベースＶ　Ｔ－２４</v>
      </c>
    </row>
    <row r="4306" spans="2:5" ht="12.75" customHeight="1" x14ac:dyDescent="0.15">
      <c r="B4306" s="202" t="s">
        <v>10213</v>
      </c>
      <c r="C4306" s="202" t="s">
        <v>679</v>
      </c>
      <c r="D4306" s="202" t="s">
        <v>680</v>
      </c>
      <c r="E4306" s="202" t="str">
        <f t="shared" si="67"/>
        <v>フレクターベースＶ　Ｔ－４３</v>
      </c>
    </row>
    <row r="4307" spans="2:5" ht="12.75" customHeight="1" x14ac:dyDescent="0.15">
      <c r="B4307" s="202" t="s">
        <v>3690</v>
      </c>
      <c r="C4307" s="202" t="s">
        <v>679</v>
      </c>
      <c r="D4307" s="202" t="s">
        <v>680</v>
      </c>
      <c r="E4307" s="202" t="str">
        <f t="shared" si="67"/>
        <v>フレクターベースＶ　特殊色</v>
      </c>
    </row>
    <row r="4308" spans="2:5" ht="12.75" customHeight="1" x14ac:dyDescent="0.15">
      <c r="B4308" s="202" t="s">
        <v>10214</v>
      </c>
      <c r="C4308" s="202" t="s">
        <v>1907</v>
      </c>
      <c r="D4308" s="202" t="s">
        <v>9438</v>
      </c>
      <c r="E4308" s="202" t="str">
        <f t="shared" si="67"/>
        <v>ステムカバーステンカラー</v>
      </c>
    </row>
    <row r="4309" spans="2:5" ht="12.75" customHeight="1" x14ac:dyDescent="0.15">
      <c r="B4309" s="202" t="s">
        <v>10215</v>
      </c>
      <c r="C4309" s="202" t="s">
        <v>1907</v>
      </c>
      <c r="D4309" s="202" t="s">
        <v>9438</v>
      </c>
      <c r="E4309" s="202" t="str">
        <f t="shared" si="67"/>
        <v>ステムカバー茶色</v>
      </c>
    </row>
    <row r="4310" spans="2:5" ht="12.75" customHeight="1" x14ac:dyDescent="0.15">
      <c r="B4310" s="202" t="s">
        <v>10216</v>
      </c>
      <c r="C4310" s="202" t="s">
        <v>8517</v>
      </c>
      <c r="D4310" s="202" t="s">
        <v>9438</v>
      </c>
      <c r="E4310" s="202" t="str">
        <f t="shared" si="67"/>
        <v>ドレンキャップＶＴ</v>
      </c>
    </row>
    <row r="4311" spans="2:5" ht="12.75" customHeight="1" x14ac:dyDescent="0.15">
      <c r="B4311" s="202" t="s">
        <v>10217</v>
      </c>
      <c r="C4311" s="202" t="s">
        <v>3789</v>
      </c>
      <c r="D4311" s="202" t="s">
        <v>10124</v>
      </c>
      <c r="E4311" s="202" t="str">
        <f t="shared" si="67"/>
        <v>フラットＧＣ</v>
      </c>
    </row>
    <row r="4312" spans="2:5" ht="12.75" customHeight="1" x14ac:dyDescent="0.15">
      <c r="B4312" s="202" t="s">
        <v>10218</v>
      </c>
      <c r="C4312" s="202" t="s">
        <v>10219</v>
      </c>
      <c r="D4312" s="202" t="s">
        <v>10124</v>
      </c>
      <c r="E4312" s="202" t="str">
        <f t="shared" si="67"/>
        <v>ＡＧテープ１５０</v>
      </c>
    </row>
    <row r="4313" spans="2:5" ht="12.75" customHeight="1" x14ac:dyDescent="0.15">
      <c r="B4313" s="202" t="s">
        <v>10220</v>
      </c>
      <c r="C4313" s="202" t="s">
        <v>10221</v>
      </c>
      <c r="D4313" s="202" t="s">
        <v>10124</v>
      </c>
      <c r="E4313" s="202" t="str">
        <f t="shared" si="67"/>
        <v>ガムクールＦＸ</v>
      </c>
    </row>
    <row r="4314" spans="2:5" ht="12.75" customHeight="1" x14ac:dyDescent="0.15">
      <c r="B4314" s="202" t="s">
        <v>10222</v>
      </c>
      <c r="C4314" s="202" t="s">
        <v>10223</v>
      </c>
      <c r="D4314" s="202" t="s">
        <v>9438</v>
      </c>
      <c r="E4314" s="202" t="str">
        <f t="shared" si="67"/>
        <v>両面テープ№５４５　幅１００</v>
      </c>
    </row>
    <row r="4315" spans="2:5" ht="12.75" customHeight="1" x14ac:dyDescent="0.15">
      <c r="B4315" s="202" t="s">
        <v>10224</v>
      </c>
      <c r="C4315" s="202" t="s">
        <v>10225</v>
      </c>
      <c r="D4315" s="202" t="s">
        <v>10226</v>
      </c>
      <c r="E4315" s="202" t="str">
        <f t="shared" si="67"/>
        <v>＃ＡＲケミカルセッター　ＥＸ－３５０</v>
      </c>
    </row>
    <row r="4316" spans="2:5" ht="12.75" customHeight="1" x14ac:dyDescent="0.15">
      <c r="B4316" s="202" t="s">
        <v>10227</v>
      </c>
      <c r="D4316" s="202" t="s">
        <v>10226</v>
      </c>
      <c r="E4316" s="202" t="str">
        <f t="shared" si="67"/>
        <v>＃ＡＲケミカルセッター用ホルダー</v>
      </c>
    </row>
    <row r="4317" spans="2:5" ht="12.75" customHeight="1" x14ac:dyDescent="0.15">
      <c r="B4317" s="202" t="s">
        <v>10228</v>
      </c>
      <c r="C4317" s="202" t="s">
        <v>10229</v>
      </c>
      <c r="D4317" s="202" t="s">
        <v>10226</v>
      </c>
      <c r="E4317" s="202" t="str">
        <f t="shared" si="67"/>
        <v>＃ＡＲケミカルセッター用ガン</v>
      </c>
    </row>
    <row r="4318" spans="2:5" ht="12.75" customHeight="1" x14ac:dyDescent="0.15">
      <c r="B4318" s="202" t="s">
        <v>10230</v>
      </c>
      <c r="C4318" s="202" t="s">
        <v>10231</v>
      </c>
      <c r="D4318" s="202" t="s">
        <v>10077</v>
      </c>
      <c r="E4318" s="202" t="str">
        <f t="shared" si="67"/>
        <v>＃ＡＲケミカルセッター用ノズル</v>
      </c>
    </row>
    <row r="4319" spans="2:5" ht="12.75" customHeight="1" x14ac:dyDescent="0.15">
      <c r="B4319" s="202" t="s">
        <v>10232</v>
      </c>
      <c r="C4319" s="202" t="s">
        <v>10233</v>
      </c>
      <c r="D4319" s="202" t="s">
        <v>9438</v>
      </c>
      <c r="E4319" s="202" t="str">
        <f t="shared" si="67"/>
        <v>リエナプラスネット　ストーンホワイト</v>
      </c>
    </row>
    <row r="4320" spans="2:5" ht="12.75" customHeight="1" x14ac:dyDescent="0.15">
      <c r="B4320" s="202" t="s">
        <v>10234</v>
      </c>
      <c r="C4320" s="202" t="s">
        <v>10233</v>
      </c>
      <c r="D4320" s="202" t="s">
        <v>9438</v>
      </c>
      <c r="E4320" s="202" t="str">
        <f t="shared" si="67"/>
        <v>リエナプラスネット　ニュートラルグレー</v>
      </c>
    </row>
    <row r="4321" spans="2:5" ht="12.75" customHeight="1" x14ac:dyDescent="0.15">
      <c r="B4321" s="202" t="s">
        <v>10235</v>
      </c>
      <c r="C4321" s="202" t="s">
        <v>10233</v>
      </c>
      <c r="D4321" s="202" t="s">
        <v>9438</v>
      </c>
      <c r="E4321" s="202" t="str">
        <f t="shared" si="67"/>
        <v>リエナプラスネット　イエローベージュ</v>
      </c>
    </row>
    <row r="4322" spans="2:5" ht="12.75" customHeight="1" x14ac:dyDescent="0.15">
      <c r="B4322" s="202" t="s">
        <v>10236</v>
      </c>
      <c r="C4322" s="202" t="s">
        <v>10237</v>
      </c>
      <c r="D4322" s="202" t="s">
        <v>9438</v>
      </c>
      <c r="E4322" s="202" t="str">
        <f t="shared" si="67"/>
        <v>ソーラーベースＤＩＰＳ</v>
      </c>
    </row>
    <row r="4323" spans="2:5" ht="12.75" customHeight="1" x14ac:dyDescent="0.15">
      <c r="B4323" s="202" t="s">
        <v>10238</v>
      </c>
      <c r="C4323" s="202" t="s">
        <v>10239</v>
      </c>
      <c r="D4323" s="202" t="s">
        <v>10077</v>
      </c>
      <c r="E4323" s="202" t="str">
        <f t="shared" si="67"/>
        <v>ＤＩＰＳソーラースペーサー２５</v>
      </c>
    </row>
    <row r="4324" spans="2:5" ht="12.75" customHeight="1" x14ac:dyDescent="0.15">
      <c r="B4324" s="202" t="s">
        <v>10240</v>
      </c>
      <c r="C4324" s="202" t="s">
        <v>10239</v>
      </c>
      <c r="D4324" s="202" t="s">
        <v>10077</v>
      </c>
      <c r="E4324" s="202" t="str">
        <f t="shared" si="67"/>
        <v>ＤＩＰＳソーラースペーサー３０</v>
      </c>
    </row>
    <row r="4325" spans="2:5" ht="12.75" customHeight="1" x14ac:dyDescent="0.15">
      <c r="B4325" s="202" t="s">
        <v>10241</v>
      </c>
      <c r="C4325" s="202" t="s">
        <v>10239</v>
      </c>
      <c r="D4325" s="202" t="s">
        <v>10077</v>
      </c>
      <c r="E4325" s="202" t="str">
        <f t="shared" si="67"/>
        <v>ＤＩＰＳソーラースペーサー３５</v>
      </c>
    </row>
    <row r="4326" spans="2:5" ht="12.75" customHeight="1" x14ac:dyDescent="0.15">
      <c r="B4326" s="202" t="s">
        <v>10242</v>
      </c>
      <c r="C4326" s="202" t="s">
        <v>10239</v>
      </c>
      <c r="D4326" s="202" t="s">
        <v>10077</v>
      </c>
      <c r="E4326" s="202" t="str">
        <f t="shared" si="67"/>
        <v>ＤＩＰＳソーラースペーサー４０</v>
      </c>
    </row>
    <row r="4327" spans="2:5" ht="12.75" customHeight="1" x14ac:dyDescent="0.15">
      <c r="B4327" s="202" t="s">
        <v>10243</v>
      </c>
      <c r="C4327" s="202" t="s">
        <v>10239</v>
      </c>
      <c r="D4327" s="202" t="s">
        <v>10077</v>
      </c>
      <c r="E4327" s="202" t="str">
        <f t="shared" si="67"/>
        <v>ＤＩＰＳソーラースペーサー５０</v>
      </c>
    </row>
    <row r="4328" spans="2:5" ht="12.75" customHeight="1" x14ac:dyDescent="0.15">
      <c r="B4328" s="202" t="s">
        <v>10244</v>
      </c>
      <c r="C4328" s="202" t="s">
        <v>10245</v>
      </c>
      <c r="D4328" s="202" t="s">
        <v>9438</v>
      </c>
      <c r="E4328" s="202" t="str">
        <f t="shared" si="67"/>
        <v>ＤＩＰＳソーラースペーサー段差調整</v>
      </c>
    </row>
  </sheetData>
  <autoFilter ref="A1:E4250" xr:uid="{00000000-0009-0000-0000-000001000000}"/>
  <phoneticPr fontId="46"/>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S286"/>
  <sheetViews>
    <sheetView showGridLines="0" tabSelected="1" zoomScaleNormal="100" workbookViewId="0">
      <selection activeCell="D7" sqref="D7:H7"/>
    </sheetView>
  </sheetViews>
  <sheetFormatPr defaultColWidth="9" defaultRowHeight="13.5" x14ac:dyDescent="0.15"/>
  <cols>
    <col min="1" max="1" width="2.5" customWidth="1"/>
    <col min="2" max="24" width="6.875" customWidth="1"/>
    <col min="25" max="25" width="9" customWidth="1"/>
    <col min="26" max="27" width="8.75" style="1" customWidth="1"/>
    <col min="28" max="38" width="8.75" style="174" customWidth="1"/>
    <col min="39" max="40" width="9" style="175"/>
    <col min="41" max="45" width="9" style="199"/>
  </cols>
  <sheetData>
    <row r="1" spans="2:40" x14ac:dyDescent="0.15">
      <c r="X1" s="79" t="s">
        <v>596</v>
      </c>
    </row>
    <row r="2" spans="2:40" ht="21.75" thickBot="1" x14ac:dyDescent="0.25">
      <c r="B2" s="183" t="s">
        <v>465</v>
      </c>
      <c r="C2" s="184"/>
      <c r="D2" s="184"/>
      <c r="E2" s="184"/>
      <c r="F2" s="184"/>
      <c r="G2" s="184"/>
      <c r="H2" s="184"/>
      <c r="I2" s="184"/>
      <c r="J2" s="184"/>
      <c r="K2" s="185"/>
      <c r="L2" s="188" t="s">
        <v>598</v>
      </c>
      <c r="M2" s="185"/>
      <c r="N2" s="184"/>
      <c r="O2" s="185"/>
      <c r="P2" s="184"/>
      <c r="Q2" s="185"/>
      <c r="R2" s="184"/>
      <c r="S2" s="185"/>
      <c r="T2" s="184"/>
      <c r="U2" s="185"/>
      <c r="V2" s="186" t="s">
        <v>512</v>
      </c>
      <c r="W2" s="184"/>
      <c r="X2" s="187" t="s">
        <v>622</v>
      </c>
      <c r="Z2"/>
      <c r="AA2"/>
      <c r="AB2" s="175"/>
      <c r="AC2" s="175"/>
      <c r="AD2" s="175"/>
      <c r="AE2" s="175"/>
      <c r="AF2" s="175"/>
      <c r="AG2" s="175"/>
      <c r="AH2" s="175"/>
      <c r="AI2" s="175"/>
      <c r="AJ2" s="175"/>
      <c r="AK2" s="175"/>
      <c r="AL2" s="175"/>
    </row>
    <row r="3" spans="2:40" ht="27" customHeight="1" thickTop="1" x14ac:dyDescent="0.2">
      <c r="B3" s="176" t="s">
        <v>589</v>
      </c>
      <c r="C3" s="177"/>
      <c r="D3" s="177"/>
      <c r="E3" s="177"/>
      <c r="F3" s="177"/>
      <c r="G3" s="177"/>
      <c r="H3" s="372" t="s">
        <v>590</v>
      </c>
      <c r="I3" s="176" t="s">
        <v>591</v>
      </c>
      <c r="J3" s="178"/>
      <c r="K3" s="179"/>
      <c r="L3" s="177"/>
      <c r="M3" s="180"/>
      <c r="N3" s="177"/>
      <c r="O3" s="180"/>
      <c r="P3" s="177"/>
      <c r="Q3" s="180"/>
      <c r="R3" s="374" t="s">
        <v>592</v>
      </c>
      <c r="S3" s="181" t="s">
        <v>585</v>
      </c>
      <c r="T3" s="344" t="s">
        <v>624</v>
      </c>
      <c r="U3" s="344"/>
      <c r="V3" s="344"/>
      <c r="W3" s="177"/>
      <c r="X3" s="182"/>
      <c r="Z3"/>
      <c r="AA3"/>
      <c r="AB3" s="175"/>
      <c r="AC3" s="175"/>
      <c r="AD3" s="175"/>
      <c r="AE3" s="175"/>
      <c r="AF3" s="175"/>
      <c r="AG3" s="175"/>
      <c r="AH3" s="175"/>
      <c r="AI3" s="175"/>
      <c r="AJ3" s="175"/>
      <c r="AK3" s="175"/>
      <c r="AL3" s="175"/>
    </row>
    <row r="4" spans="2:40" ht="54" customHeight="1" x14ac:dyDescent="0.15">
      <c r="B4" s="375" t="s">
        <v>586</v>
      </c>
      <c r="C4" s="375"/>
      <c r="D4" s="375"/>
      <c r="E4" s="375"/>
      <c r="F4" s="375"/>
      <c r="G4" s="375"/>
      <c r="H4" s="373"/>
      <c r="I4" s="376" t="s">
        <v>587</v>
      </c>
      <c r="J4" s="376"/>
      <c r="K4" s="376"/>
      <c r="L4" s="376"/>
      <c r="M4" s="376"/>
      <c r="N4" s="376"/>
      <c r="O4" s="170"/>
      <c r="P4" s="170"/>
      <c r="Q4" s="170"/>
      <c r="R4" s="374"/>
      <c r="S4" s="377" t="s">
        <v>588</v>
      </c>
      <c r="T4" s="377"/>
      <c r="U4" s="377"/>
      <c r="V4" s="1"/>
      <c r="W4" s="1"/>
      <c r="X4" s="1"/>
      <c r="Z4" s="171" t="s">
        <v>478</v>
      </c>
      <c r="AA4" s="171"/>
      <c r="AB4" s="171"/>
      <c r="AC4" s="171"/>
      <c r="AD4" s="171"/>
      <c r="AE4" s="171"/>
      <c r="AF4" s="171"/>
      <c r="AG4" s="171"/>
      <c r="AH4" s="171"/>
      <c r="AI4" s="171"/>
      <c r="AJ4" s="171"/>
      <c r="AK4" s="171"/>
      <c r="AL4" s="171"/>
    </row>
    <row r="5" spans="2:40" x14ac:dyDescent="0.15">
      <c r="B5" s="92" t="s">
        <v>2</v>
      </c>
      <c r="C5" s="93"/>
      <c r="D5" s="93"/>
      <c r="E5" s="93"/>
      <c r="F5" s="93"/>
      <c r="G5" s="93"/>
      <c r="H5" s="93"/>
      <c r="I5" s="93"/>
      <c r="J5" s="93"/>
      <c r="K5" s="93"/>
      <c r="L5" s="94"/>
      <c r="M5" s="1"/>
      <c r="N5" s="39" t="s">
        <v>491</v>
      </c>
      <c r="O5" s="1"/>
      <c r="P5" s="1"/>
      <c r="Q5" s="1"/>
      <c r="R5" s="1"/>
      <c r="S5" s="1"/>
      <c r="T5" s="1"/>
      <c r="U5" s="355" t="s">
        <v>492</v>
      </c>
      <c r="V5" s="356"/>
      <c r="W5" s="357" t="s">
        <v>620</v>
      </c>
      <c r="X5" s="358"/>
      <c r="Z5" s="171" t="s">
        <v>74</v>
      </c>
      <c r="AA5" s="171" t="s">
        <v>29</v>
      </c>
      <c r="AB5" s="171" t="s">
        <v>30</v>
      </c>
      <c r="AC5" s="171" t="s">
        <v>533</v>
      </c>
      <c r="AD5" s="171" t="s">
        <v>479</v>
      </c>
      <c r="AE5" s="171" t="s">
        <v>14</v>
      </c>
      <c r="AF5" s="171" t="s">
        <v>15</v>
      </c>
      <c r="AG5" s="171" t="s">
        <v>534</v>
      </c>
      <c r="AH5" s="171" t="s">
        <v>535</v>
      </c>
      <c r="AI5" s="171" t="s">
        <v>498</v>
      </c>
      <c r="AJ5" s="171" t="s">
        <v>499</v>
      </c>
      <c r="AK5" s="171" t="s">
        <v>500</v>
      </c>
      <c r="AL5" s="171" t="s">
        <v>501</v>
      </c>
      <c r="AM5" s="171" t="s">
        <v>599</v>
      </c>
    </row>
    <row r="6" spans="2:40" x14ac:dyDescent="0.15">
      <c r="B6" s="98" t="s">
        <v>25</v>
      </c>
      <c r="C6" s="99"/>
      <c r="D6" s="99"/>
      <c r="E6" s="99"/>
      <c r="F6" s="99"/>
      <c r="G6" s="99"/>
      <c r="H6" s="99"/>
      <c r="I6" s="99"/>
      <c r="J6" s="99"/>
      <c r="K6" s="99"/>
      <c r="L6" s="100"/>
      <c r="M6" s="1"/>
      <c r="N6" s="29" t="s">
        <v>19</v>
      </c>
      <c r="O6" s="30"/>
      <c r="P6" s="30"/>
      <c r="Q6" s="30"/>
      <c r="R6" s="30"/>
      <c r="S6" s="30"/>
      <c r="T6" s="30"/>
      <c r="U6" s="30"/>
      <c r="V6" s="30"/>
      <c r="W6" s="30"/>
      <c r="X6" s="31"/>
      <c r="Z6" s="172" t="s">
        <v>536</v>
      </c>
      <c r="AA6" s="171" t="s">
        <v>31</v>
      </c>
      <c r="AB6" s="171" t="s">
        <v>32</v>
      </c>
      <c r="AC6" s="171" t="s">
        <v>75</v>
      </c>
      <c r="AD6" s="171"/>
      <c r="AE6" s="171" t="s">
        <v>537</v>
      </c>
      <c r="AF6" s="171" t="s">
        <v>603</v>
      </c>
      <c r="AG6" s="171" t="s">
        <v>538</v>
      </c>
      <c r="AH6" s="171" t="s">
        <v>539</v>
      </c>
      <c r="AI6" s="172" t="s">
        <v>23</v>
      </c>
      <c r="AJ6" s="171" t="s">
        <v>593</v>
      </c>
      <c r="AK6" s="171" t="s">
        <v>540</v>
      </c>
      <c r="AL6" s="171"/>
      <c r="AM6" s="171" t="s">
        <v>600</v>
      </c>
      <c r="AN6" s="175" t="s">
        <v>610</v>
      </c>
    </row>
    <row r="7" spans="2:40" x14ac:dyDescent="0.15">
      <c r="B7" s="359" t="s">
        <v>10</v>
      </c>
      <c r="C7" s="360"/>
      <c r="D7" s="353"/>
      <c r="E7" s="361"/>
      <c r="F7" s="361"/>
      <c r="G7" s="361"/>
      <c r="H7" s="361"/>
      <c r="I7" s="362" t="s">
        <v>520</v>
      </c>
      <c r="J7" s="363"/>
      <c r="K7" s="364" t="s">
        <v>23</v>
      </c>
      <c r="L7" s="365"/>
      <c r="M7" s="1"/>
      <c r="N7" s="32" t="s">
        <v>482</v>
      </c>
      <c r="O7" s="33"/>
      <c r="P7" s="33"/>
      <c r="Q7" s="33"/>
      <c r="R7" s="33"/>
      <c r="S7" s="33"/>
      <c r="T7" s="33"/>
      <c r="U7" s="33"/>
      <c r="V7" s="33"/>
      <c r="W7" s="33"/>
      <c r="X7" s="34"/>
      <c r="Z7" s="172" t="s">
        <v>541</v>
      </c>
      <c r="AA7" s="171" t="s">
        <v>33</v>
      </c>
      <c r="AB7" s="171" t="s">
        <v>34</v>
      </c>
      <c r="AC7" s="171" t="s">
        <v>76</v>
      </c>
      <c r="AD7" s="171" t="s">
        <v>485</v>
      </c>
      <c r="AE7" s="171" t="s">
        <v>542</v>
      </c>
      <c r="AF7" s="171" t="s">
        <v>604</v>
      </c>
      <c r="AG7" s="171" t="s">
        <v>543</v>
      </c>
      <c r="AH7" s="171" t="s">
        <v>544</v>
      </c>
      <c r="AI7" s="172" t="s">
        <v>502</v>
      </c>
      <c r="AJ7" s="173" t="s">
        <v>594</v>
      </c>
      <c r="AK7" s="171" t="s">
        <v>545</v>
      </c>
      <c r="AL7" s="171" t="s">
        <v>546</v>
      </c>
      <c r="AM7" s="171" t="s">
        <v>601</v>
      </c>
      <c r="AN7" s="175" t="s">
        <v>609</v>
      </c>
    </row>
    <row r="8" spans="2:40" x14ac:dyDescent="0.15">
      <c r="B8" s="345" t="s">
        <v>24</v>
      </c>
      <c r="C8" s="346"/>
      <c r="D8" s="347"/>
      <c r="E8" s="347"/>
      <c r="F8" s="347"/>
      <c r="G8" s="347"/>
      <c r="H8" s="347"/>
      <c r="I8" s="347"/>
      <c r="J8" s="347"/>
      <c r="K8" s="347"/>
      <c r="L8" s="366"/>
      <c r="M8" s="1"/>
      <c r="N8" s="367" t="s">
        <v>17</v>
      </c>
      <c r="O8" s="368"/>
      <c r="P8" s="369"/>
      <c r="Q8" s="370"/>
      <c r="R8" s="370"/>
      <c r="S8" s="370"/>
      <c r="T8" s="370"/>
      <c r="U8" s="370"/>
      <c r="V8" s="371"/>
      <c r="W8" s="353" t="s">
        <v>485</v>
      </c>
      <c r="X8" s="354"/>
      <c r="Z8" s="172" t="s">
        <v>547</v>
      </c>
      <c r="AA8" s="171"/>
      <c r="AB8" s="171"/>
      <c r="AC8" s="171" t="s">
        <v>77</v>
      </c>
      <c r="AD8" s="171" t="s">
        <v>486</v>
      </c>
      <c r="AE8" s="171"/>
      <c r="AF8" s="171" t="s">
        <v>605</v>
      </c>
      <c r="AG8" s="171" t="s">
        <v>548</v>
      </c>
      <c r="AH8" s="171"/>
      <c r="AI8" s="175"/>
      <c r="AJ8" s="171" t="s">
        <v>503</v>
      </c>
      <c r="AK8" s="171" t="s">
        <v>549</v>
      </c>
      <c r="AL8" s="171" t="s">
        <v>550</v>
      </c>
      <c r="AM8" s="171"/>
      <c r="AN8" s="175" t="s">
        <v>611</v>
      </c>
    </row>
    <row r="9" spans="2:40" x14ac:dyDescent="0.15">
      <c r="B9" s="345" t="s">
        <v>567</v>
      </c>
      <c r="C9" s="346"/>
      <c r="D9" s="347"/>
      <c r="E9" s="347"/>
      <c r="F9" s="348" t="s">
        <v>568</v>
      </c>
      <c r="G9" s="346"/>
      <c r="H9" s="347"/>
      <c r="I9" s="347"/>
      <c r="J9" s="105"/>
      <c r="K9" s="106"/>
      <c r="L9" s="107"/>
      <c r="M9" s="1"/>
      <c r="N9" s="349" t="s">
        <v>18</v>
      </c>
      <c r="O9" s="350"/>
      <c r="P9" s="351" t="s">
        <v>620</v>
      </c>
      <c r="Q9" s="352"/>
      <c r="R9" s="83" t="s">
        <v>477</v>
      </c>
      <c r="S9" s="24"/>
      <c r="T9" s="24"/>
      <c r="U9" s="24"/>
      <c r="V9" s="24"/>
      <c r="W9" s="24"/>
      <c r="X9" s="25"/>
      <c r="Z9" s="172" t="s">
        <v>551</v>
      </c>
      <c r="AA9" s="171"/>
      <c r="AB9" s="171"/>
      <c r="AC9" s="171" t="s">
        <v>78</v>
      </c>
      <c r="AD9" s="171" t="s">
        <v>487</v>
      </c>
      <c r="AE9" s="171"/>
      <c r="AG9" s="171"/>
      <c r="AH9" s="171"/>
      <c r="AI9" s="175"/>
      <c r="AJ9" s="171" t="s">
        <v>595</v>
      </c>
      <c r="AK9" s="171" t="s">
        <v>552</v>
      </c>
      <c r="AL9" s="171"/>
    </row>
    <row r="10" spans="2:40" x14ac:dyDescent="0.15">
      <c r="B10" s="378" t="s">
        <v>494</v>
      </c>
      <c r="C10" s="346"/>
      <c r="D10" s="347"/>
      <c r="E10" s="347"/>
      <c r="F10" s="108"/>
      <c r="G10" s="109"/>
      <c r="H10" s="109"/>
      <c r="I10" s="109"/>
      <c r="J10" s="109"/>
      <c r="K10" s="109"/>
      <c r="L10" s="110"/>
      <c r="M10" s="1"/>
      <c r="N10" s="349" t="s">
        <v>480</v>
      </c>
      <c r="O10" s="350"/>
      <c r="P10" s="379">
        <v>0</v>
      </c>
      <c r="Q10" s="380"/>
      <c r="R10" s="381" t="s">
        <v>475</v>
      </c>
      <c r="S10" s="382"/>
      <c r="T10" s="342" t="s">
        <v>597</v>
      </c>
      <c r="U10" s="383"/>
      <c r="V10" s="27"/>
      <c r="W10" s="27"/>
      <c r="X10" s="28"/>
      <c r="Z10" s="172" t="s">
        <v>553</v>
      </c>
      <c r="AA10" s="171"/>
      <c r="AB10" s="171"/>
      <c r="AC10" s="171" t="s">
        <v>79</v>
      </c>
      <c r="AD10" s="171"/>
      <c r="AE10" s="171"/>
      <c r="AF10" s="171"/>
      <c r="AG10" s="171"/>
      <c r="AH10" s="171"/>
      <c r="AJ10" s="171"/>
      <c r="AK10" s="171"/>
      <c r="AL10" s="175"/>
    </row>
    <row r="11" spans="2:40" x14ac:dyDescent="0.15">
      <c r="B11" s="386" t="s">
        <v>464</v>
      </c>
      <c r="C11" s="387"/>
      <c r="D11" s="388"/>
      <c r="E11" s="388"/>
      <c r="F11" s="388"/>
      <c r="G11" s="388"/>
      <c r="H11" s="388"/>
      <c r="I11" s="388"/>
      <c r="J11" s="388"/>
      <c r="K11" s="388"/>
      <c r="L11" s="389"/>
      <c r="M11" s="1"/>
      <c r="N11" s="349" t="s">
        <v>14</v>
      </c>
      <c r="O11" s="350"/>
      <c r="P11" s="390"/>
      <c r="Q11" s="391"/>
      <c r="R11" s="391"/>
      <c r="S11" s="391"/>
      <c r="T11" s="392"/>
      <c r="U11" s="398" t="s">
        <v>623</v>
      </c>
      <c r="V11" s="350"/>
      <c r="W11" s="342"/>
      <c r="X11" s="343"/>
      <c r="Z11" s="172" t="s">
        <v>35</v>
      </c>
      <c r="AA11" s="171"/>
      <c r="AB11" s="171"/>
      <c r="AC11" s="171" t="s">
        <v>80</v>
      </c>
      <c r="AD11" s="171"/>
      <c r="AE11" s="171"/>
      <c r="AF11" s="171"/>
      <c r="AG11" s="171"/>
      <c r="AH11" s="171"/>
      <c r="AI11" s="171"/>
      <c r="AJ11" s="171"/>
      <c r="AK11" s="171"/>
      <c r="AL11" s="175"/>
    </row>
    <row r="12" spans="2:40" x14ac:dyDescent="0.15">
      <c r="B12" s="95" t="s">
        <v>569</v>
      </c>
      <c r="C12" s="96"/>
      <c r="D12" s="96"/>
      <c r="E12" s="96"/>
      <c r="F12" s="96"/>
      <c r="G12" s="96"/>
      <c r="H12" s="96"/>
      <c r="I12" s="96"/>
      <c r="J12" s="96"/>
      <c r="K12" s="96"/>
      <c r="L12" s="97"/>
      <c r="M12" s="1"/>
      <c r="N12" s="349" t="s">
        <v>15</v>
      </c>
      <c r="O12" s="350"/>
      <c r="P12" s="390"/>
      <c r="Q12" s="391"/>
      <c r="R12" s="391"/>
      <c r="S12" s="391"/>
      <c r="T12" s="393"/>
      <c r="U12" s="26"/>
      <c r="V12" s="27"/>
      <c r="W12" s="27"/>
      <c r="X12" s="28"/>
      <c r="Z12" s="172" t="s">
        <v>36</v>
      </c>
      <c r="AA12" s="171"/>
      <c r="AB12" s="171"/>
      <c r="AC12" s="171" t="s">
        <v>81</v>
      </c>
      <c r="AD12" s="171"/>
      <c r="AE12" s="171"/>
      <c r="AF12" s="171"/>
      <c r="AG12" s="171"/>
      <c r="AH12" s="171"/>
      <c r="AI12" s="171"/>
      <c r="AJ12" s="171"/>
      <c r="AK12" s="171"/>
      <c r="AL12" s="175"/>
    </row>
    <row r="13" spans="2:40" x14ac:dyDescent="0.15">
      <c r="B13" s="359" t="s">
        <v>10</v>
      </c>
      <c r="C13" s="360"/>
      <c r="D13" s="394"/>
      <c r="E13" s="394"/>
      <c r="F13" s="394"/>
      <c r="G13" s="394"/>
      <c r="H13" s="394"/>
      <c r="I13" s="395" t="s">
        <v>504</v>
      </c>
      <c r="J13" s="363"/>
      <c r="K13" s="364" t="s">
        <v>619</v>
      </c>
      <c r="L13" s="365"/>
      <c r="M13" s="1"/>
      <c r="N13" s="396" t="s">
        <v>466</v>
      </c>
      <c r="O13" s="397"/>
      <c r="P13" s="141" t="s">
        <v>505</v>
      </c>
      <c r="Q13" s="384" t="s">
        <v>556</v>
      </c>
      <c r="R13" s="385"/>
      <c r="S13" s="141" t="s">
        <v>506</v>
      </c>
      <c r="T13" s="384" t="s">
        <v>565</v>
      </c>
      <c r="U13" s="385"/>
      <c r="V13" s="141" t="s">
        <v>507</v>
      </c>
      <c r="W13" s="384" t="s">
        <v>557</v>
      </c>
      <c r="X13" s="477"/>
      <c r="Z13" s="172" t="s">
        <v>554</v>
      </c>
      <c r="AA13" s="171"/>
      <c r="AB13" s="171"/>
      <c r="AC13" s="171" t="s">
        <v>82</v>
      </c>
      <c r="AD13" s="171"/>
      <c r="AE13" s="171"/>
      <c r="AF13" s="171"/>
      <c r="AG13" s="171"/>
      <c r="AH13" s="171"/>
      <c r="AI13" s="171"/>
      <c r="AJ13" s="171"/>
      <c r="AK13" s="171"/>
      <c r="AL13" s="175"/>
    </row>
    <row r="14" spans="2:40" x14ac:dyDescent="0.15">
      <c r="B14" s="345" t="s">
        <v>570</v>
      </c>
      <c r="C14" s="346"/>
      <c r="D14" s="347"/>
      <c r="E14" s="347"/>
      <c r="F14" s="347"/>
      <c r="G14" s="347"/>
      <c r="H14" s="347"/>
      <c r="I14" s="347"/>
      <c r="J14" s="347"/>
      <c r="K14" s="347"/>
      <c r="L14" s="366"/>
      <c r="M14" s="1"/>
      <c r="N14" s="32" t="s">
        <v>488</v>
      </c>
      <c r="O14" s="33"/>
      <c r="P14" s="139"/>
      <c r="Q14" s="139"/>
      <c r="R14" s="139"/>
      <c r="S14" s="139"/>
      <c r="T14" s="139"/>
      <c r="U14" s="139"/>
      <c r="V14" s="139"/>
      <c r="W14" s="139"/>
      <c r="X14" s="140"/>
      <c r="Z14" s="172" t="s">
        <v>37</v>
      </c>
      <c r="AA14" s="171"/>
      <c r="AB14" s="171"/>
      <c r="AC14" s="171" t="s">
        <v>83</v>
      </c>
      <c r="AD14" s="171"/>
      <c r="AE14" s="171"/>
      <c r="AF14" s="171"/>
      <c r="AG14" s="171"/>
      <c r="AH14" s="171"/>
      <c r="AI14" s="171"/>
      <c r="AJ14" s="171"/>
      <c r="AK14" s="171"/>
      <c r="AL14" s="175"/>
    </row>
    <row r="15" spans="2:40" x14ac:dyDescent="0.15">
      <c r="B15" s="399" t="s">
        <v>571</v>
      </c>
      <c r="C15" s="400"/>
      <c r="D15" s="347"/>
      <c r="E15" s="347"/>
      <c r="F15" s="401" t="s">
        <v>572</v>
      </c>
      <c r="G15" s="346"/>
      <c r="H15" s="402"/>
      <c r="I15" s="403"/>
      <c r="J15" s="403"/>
      <c r="K15" s="403"/>
      <c r="L15" s="404"/>
      <c r="M15" s="1"/>
      <c r="N15" s="35" t="s">
        <v>558</v>
      </c>
      <c r="O15" s="36" t="s">
        <v>20</v>
      </c>
      <c r="P15" s="37"/>
      <c r="Q15" s="38"/>
      <c r="R15" s="36" t="s">
        <v>21</v>
      </c>
      <c r="S15" s="37"/>
      <c r="T15" s="38"/>
      <c r="U15" s="36" t="s">
        <v>559</v>
      </c>
      <c r="V15" s="38"/>
      <c r="W15" s="36" t="s">
        <v>5</v>
      </c>
      <c r="X15" s="86" t="s">
        <v>560</v>
      </c>
      <c r="Z15" s="172" t="s">
        <v>38</v>
      </c>
      <c r="AA15" s="171"/>
      <c r="AB15" s="171"/>
      <c r="AC15" s="171" t="s">
        <v>84</v>
      </c>
      <c r="AD15" s="171"/>
      <c r="AE15" s="171"/>
      <c r="AF15" s="171"/>
      <c r="AG15" s="171"/>
      <c r="AH15" s="171"/>
      <c r="AI15" s="171"/>
      <c r="AJ15" s="171"/>
      <c r="AK15" s="171"/>
      <c r="AL15" s="175"/>
    </row>
    <row r="16" spans="2:40" x14ac:dyDescent="0.15">
      <c r="B16" s="95" t="s">
        <v>573</v>
      </c>
      <c r="C16" s="168" t="s">
        <v>574</v>
      </c>
      <c r="D16" s="113"/>
      <c r="E16" s="96"/>
      <c r="F16" s="96"/>
      <c r="G16" s="96"/>
      <c r="H16" s="96"/>
      <c r="I16" s="96"/>
      <c r="J16" s="96"/>
      <c r="K16" s="96"/>
      <c r="L16" s="97"/>
      <c r="M16" s="1"/>
      <c r="N16" s="41">
        <v>1</v>
      </c>
      <c r="O16" s="342"/>
      <c r="P16" s="405"/>
      <c r="Q16" s="383"/>
      <c r="R16" s="347"/>
      <c r="S16" s="347"/>
      <c r="T16" s="347"/>
      <c r="U16" s="406"/>
      <c r="V16" s="407"/>
      <c r="W16" s="163"/>
      <c r="X16" s="85"/>
      <c r="Y16" s="91" t="str">
        <f>O16&amp;R16&amp;U16&amp;W16&amp;X16</f>
        <v/>
      </c>
      <c r="Z16" s="172" t="s">
        <v>39</v>
      </c>
      <c r="AA16" s="171"/>
      <c r="AB16" s="171"/>
      <c r="AC16" s="171" t="s">
        <v>85</v>
      </c>
      <c r="AD16" s="171"/>
      <c r="AE16" s="171"/>
      <c r="AF16" s="171"/>
      <c r="AG16" s="171"/>
      <c r="AH16" s="171"/>
      <c r="AI16" s="171"/>
      <c r="AJ16" s="171"/>
      <c r="AK16" s="171"/>
      <c r="AL16" s="175"/>
    </row>
    <row r="17" spans="2:38" x14ac:dyDescent="0.15">
      <c r="B17" s="359" t="s">
        <v>575</v>
      </c>
      <c r="C17" s="360"/>
      <c r="D17" s="394"/>
      <c r="E17" s="394"/>
      <c r="F17" s="394"/>
      <c r="G17" s="394"/>
      <c r="H17" s="394"/>
      <c r="I17" s="395" t="s">
        <v>576</v>
      </c>
      <c r="J17" s="363"/>
      <c r="K17" s="364" t="s">
        <v>566</v>
      </c>
      <c r="L17" s="365"/>
      <c r="M17" s="1"/>
      <c r="N17" s="41">
        <v>2</v>
      </c>
      <c r="O17" s="342"/>
      <c r="P17" s="405"/>
      <c r="Q17" s="383"/>
      <c r="R17" s="347"/>
      <c r="S17" s="347"/>
      <c r="T17" s="347"/>
      <c r="U17" s="406"/>
      <c r="V17" s="407"/>
      <c r="W17" s="163"/>
      <c r="X17" s="85"/>
      <c r="Y17" s="91" t="str">
        <f t="shared" ref="Y17:Y25" si="0">O17&amp;R17&amp;U17&amp;W17&amp;X17</f>
        <v/>
      </c>
      <c r="Z17" s="172" t="s">
        <v>40</v>
      </c>
      <c r="AA17" s="171"/>
      <c r="AB17" s="171"/>
      <c r="AC17" s="171" t="s">
        <v>621</v>
      </c>
      <c r="AD17" s="171"/>
      <c r="AE17" s="171"/>
      <c r="AF17" s="171"/>
      <c r="AG17" s="171"/>
      <c r="AH17" s="171"/>
      <c r="AI17" s="171"/>
      <c r="AJ17" s="171"/>
      <c r="AK17" s="171"/>
      <c r="AL17" s="175"/>
    </row>
    <row r="18" spans="2:38" x14ac:dyDescent="0.15">
      <c r="B18" s="345" t="s">
        <v>577</v>
      </c>
      <c r="C18" s="346"/>
      <c r="D18" s="347"/>
      <c r="E18" s="347"/>
      <c r="F18" s="347"/>
      <c r="G18" s="347"/>
      <c r="H18" s="347"/>
      <c r="I18" s="347"/>
      <c r="J18" s="347"/>
      <c r="K18" s="347"/>
      <c r="L18" s="366"/>
      <c r="M18" s="1"/>
      <c r="N18" s="41">
        <v>3</v>
      </c>
      <c r="O18" s="342"/>
      <c r="P18" s="405"/>
      <c r="Q18" s="383"/>
      <c r="R18" s="347"/>
      <c r="S18" s="347"/>
      <c r="T18" s="347"/>
      <c r="U18" s="406"/>
      <c r="V18" s="407"/>
      <c r="W18" s="163"/>
      <c r="X18" s="85"/>
      <c r="Y18" s="91" t="str">
        <f t="shared" si="0"/>
        <v/>
      </c>
      <c r="Z18" s="172" t="s">
        <v>41</v>
      </c>
      <c r="AA18" s="172"/>
      <c r="AB18" s="171"/>
      <c r="AC18" s="171" t="s">
        <v>86</v>
      </c>
      <c r="AD18" s="171"/>
      <c r="AE18" s="171"/>
      <c r="AF18" s="171"/>
      <c r="AG18" s="171"/>
      <c r="AH18" s="171"/>
      <c r="AI18" s="171"/>
      <c r="AJ18" s="171"/>
      <c r="AK18" s="171"/>
      <c r="AL18" s="171"/>
    </row>
    <row r="19" spans="2:38" x14ac:dyDescent="0.15">
      <c r="B19" s="399" t="s">
        <v>578</v>
      </c>
      <c r="C19" s="400"/>
      <c r="D19" s="347"/>
      <c r="E19" s="347"/>
      <c r="F19" s="348" t="s">
        <v>579</v>
      </c>
      <c r="G19" s="346"/>
      <c r="H19" s="402"/>
      <c r="I19" s="403"/>
      <c r="J19" s="403"/>
      <c r="K19" s="403"/>
      <c r="L19" s="404"/>
      <c r="M19" s="1"/>
      <c r="N19" s="41">
        <v>4</v>
      </c>
      <c r="O19" s="342"/>
      <c r="P19" s="405"/>
      <c r="Q19" s="383"/>
      <c r="R19" s="347"/>
      <c r="S19" s="347"/>
      <c r="T19" s="347"/>
      <c r="U19" s="406"/>
      <c r="V19" s="407"/>
      <c r="W19" s="163"/>
      <c r="X19" s="85"/>
      <c r="Y19" s="91" t="str">
        <f t="shared" si="0"/>
        <v/>
      </c>
      <c r="Z19" s="172" t="s">
        <v>42</v>
      </c>
      <c r="AA19" s="172"/>
      <c r="AB19" s="171"/>
      <c r="AC19" s="171"/>
      <c r="AD19" s="171"/>
      <c r="AE19" s="171"/>
      <c r="AF19" s="171"/>
      <c r="AG19" s="171"/>
      <c r="AH19" s="171"/>
      <c r="AI19" s="171"/>
      <c r="AJ19" s="171"/>
      <c r="AK19" s="171"/>
      <c r="AL19" s="171"/>
    </row>
    <row r="20" spans="2:38" x14ac:dyDescent="0.15">
      <c r="B20" s="147" t="s">
        <v>580</v>
      </c>
      <c r="C20" s="169" t="s">
        <v>574</v>
      </c>
      <c r="D20" s="149"/>
      <c r="E20" s="148"/>
      <c r="F20" s="148"/>
      <c r="G20" s="148"/>
      <c r="H20" s="148"/>
      <c r="I20" s="148"/>
      <c r="J20" s="148"/>
      <c r="K20" s="148"/>
      <c r="L20" s="150"/>
      <c r="M20" s="1"/>
      <c r="N20" s="41">
        <v>5</v>
      </c>
      <c r="O20" s="342"/>
      <c r="P20" s="405"/>
      <c r="Q20" s="383"/>
      <c r="R20" s="347"/>
      <c r="S20" s="347"/>
      <c r="T20" s="347"/>
      <c r="U20" s="406"/>
      <c r="V20" s="407"/>
      <c r="W20" s="163"/>
      <c r="X20" s="85"/>
      <c r="Y20" s="91" t="str">
        <f>O20&amp;R20&amp;U20&amp;W20&amp;X20</f>
        <v/>
      </c>
      <c r="Z20" s="172" t="s">
        <v>39</v>
      </c>
      <c r="AA20" s="172"/>
      <c r="AB20" s="171"/>
      <c r="AC20" s="171"/>
      <c r="AD20" s="171"/>
      <c r="AE20" s="171"/>
      <c r="AF20" s="171"/>
      <c r="AG20" s="171"/>
      <c r="AH20" s="171"/>
      <c r="AI20" s="171"/>
      <c r="AJ20" s="171"/>
      <c r="AK20" s="171"/>
      <c r="AL20" s="171"/>
    </row>
    <row r="21" spans="2:38" x14ac:dyDescent="0.15">
      <c r="B21" s="481" t="s">
        <v>575</v>
      </c>
      <c r="C21" s="482"/>
      <c r="D21" s="483"/>
      <c r="E21" s="484"/>
      <c r="F21" s="484"/>
      <c r="G21" s="484"/>
      <c r="H21" s="485"/>
      <c r="I21" s="486" t="s">
        <v>576</v>
      </c>
      <c r="J21" s="487"/>
      <c r="K21" s="488"/>
      <c r="L21" s="489"/>
      <c r="M21" s="1"/>
      <c r="N21" s="41">
        <v>6</v>
      </c>
      <c r="O21" s="342"/>
      <c r="P21" s="405"/>
      <c r="Q21" s="383"/>
      <c r="R21" s="347"/>
      <c r="S21" s="347"/>
      <c r="T21" s="347"/>
      <c r="U21" s="406"/>
      <c r="V21" s="407"/>
      <c r="W21" s="163"/>
      <c r="X21" s="85"/>
      <c r="Y21" s="91" t="str">
        <f>O21&amp;R21&amp;U21&amp;W21&amp;X21</f>
        <v/>
      </c>
      <c r="Z21" s="172" t="s">
        <v>40</v>
      </c>
      <c r="AA21" s="172"/>
      <c r="AB21" s="171"/>
      <c r="AC21" s="171"/>
      <c r="AD21" s="171"/>
      <c r="AE21" s="171"/>
      <c r="AF21" s="171"/>
      <c r="AG21" s="171"/>
      <c r="AH21" s="171"/>
      <c r="AI21" s="171"/>
      <c r="AJ21" s="171"/>
      <c r="AK21" s="171"/>
      <c r="AL21" s="171"/>
    </row>
    <row r="22" spans="2:38" x14ac:dyDescent="0.15">
      <c r="B22" s="408" t="s">
        <v>581</v>
      </c>
      <c r="C22" s="409"/>
      <c r="D22" s="410"/>
      <c r="E22" s="410"/>
      <c r="F22" s="410"/>
      <c r="G22" s="410"/>
      <c r="H22" s="410"/>
      <c r="I22" s="410"/>
      <c r="J22" s="410"/>
      <c r="K22" s="410"/>
      <c r="L22" s="411"/>
      <c r="M22" s="1"/>
      <c r="N22" s="41">
        <v>7</v>
      </c>
      <c r="O22" s="342"/>
      <c r="P22" s="405"/>
      <c r="Q22" s="383"/>
      <c r="R22" s="347"/>
      <c r="S22" s="347"/>
      <c r="T22" s="347"/>
      <c r="U22" s="406"/>
      <c r="V22" s="407"/>
      <c r="W22" s="163"/>
      <c r="X22" s="85"/>
      <c r="Y22" s="91" t="str">
        <f>O22&amp;R22&amp;U22&amp;W22&amp;X22</f>
        <v/>
      </c>
      <c r="Z22" s="172" t="s">
        <v>41</v>
      </c>
      <c r="AA22" s="172"/>
      <c r="AB22" s="171"/>
      <c r="AC22" s="171"/>
      <c r="AD22" s="171"/>
      <c r="AE22" s="171"/>
      <c r="AF22" s="171"/>
      <c r="AG22" s="171"/>
      <c r="AH22" s="171"/>
      <c r="AI22" s="171"/>
      <c r="AJ22" s="171"/>
      <c r="AK22" s="171"/>
      <c r="AL22" s="171"/>
    </row>
    <row r="23" spans="2:38" x14ac:dyDescent="0.15">
      <c r="B23" s="415" t="s">
        <v>578</v>
      </c>
      <c r="C23" s="416"/>
      <c r="D23" s="410"/>
      <c r="E23" s="410"/>
      <c r="F23" s="476" t="s">
        <v>579</v>
      </c>
      <c r="G23" s="409"/>
      <c r="H23" s="412"/>
      <c r="I23" s="413"/>
      <c r="J23" s="413"/>
      <c r="K23" s="413"/>
      <c r="L23" s="414"/>
      <c r="M23" s="1"/>
      <c r="N23" s="41">
        <v>8</v>
      </c>
      <c r="O23" s="342"/>
      <c r="P23" s="405"/>
      <c r="Q23" s="383"/>
      <c r="R23" s="347"/>
      <c r="S23" s="347"/>
      <c r="T23" s="347"/>
      <c r="U23" s="406"/>
      <c r="V23" s="407"/>
      <c r="W23" s="163"/>
      <c r="X23" s="85"/>
      <c r="Y23" s="91" t="str">
        <f>O23&amp;R23&amp;U23&amp;W23&amp;X23</f>
        <v/>
      </c>
      <c r="Z23" s="172" t="s">
        <v>42</v>
      </c>
      <c r="AA23" s="172"/>
      <c r="AB23" s="171"/>
      <c r="AC23" s="171"/>
      <c r="AD23" s="171"/>
      <c r="AE23" s="171"/>
      <c r="AF23" s="171"/>
      <c r="AG23" s="171"/>
      <c r="AH23" s="171"/>
      <c r="AI23" s="171"/>
      <c r="AJ23" s="171"/>
      <c r="AK23" s="171"/>
      <c r="AL23" s="171"/>
    </row>
    <row r="24" spans="2:38" x14ac:dyDescent="0.15">
      <c r="B24" s="95" t="s">
        <v>467</v>
      </c>
      <c r="C24" s="96"/>
      <c r="D24" s="113" t="s">
        <v>468</v>
      </c>
      <c r="E24" s="96"/>
      <c r="F24" s="96"/>
      <c r="G24" s="96"/>
      <c r="H24" s="96"/>
      <c r="I24" s="96"/>
      <c r="J24" s="96"/>
      <c r="K24" s="96"/>
      <c r="L24" s="97"/>
      <c r="M24" s="1"/>
      <c r="N24" s="41">
        <v>9</v>
      </c>
      <c r="O24" s="342"/>
      <c r="P24" s="405"/>
      <c r="Q24" s="383"/>
      <c r="R24" s="347"/>
      <c r="S24" s="347"/>
      <c r="T24" s="347"/>
      <c r="U24" s="406"/>
      <c r="V24" s="407"/>
      <c r="W24" s="163"/>
      <c r="X24" s="85"/>
      <c r="Y24" s="91" t="str">
        <f t="shared" si="0"/>
        <v/>
      </c>
      <c r="Z24" s="172" t="s">
        <v>43</v>
      </c>
      <c r="AA24" s="172"/>
      <c r="AB24" s="171"/>
      <c r="AC24" s="171"/>
      <c r="AD24" s="171"/>
      <c r="AE24" s="171"/>
      <c r="AF24" s="171"/>
      <c r="AG24" s="171"/>
      <c r="AH24" s="171"/>
      <c r="AI24" s="171"/>
      <c r="AJ24" s="171"/>
      <c r="AK24" s="171"/>
      <c r="AL24" s="171"/>
    </row>
    <row r="25" spans="2:38" x14ac:dyDescent="0.15">
      <c r="B25" s="420" t="s">
        <v>26</v>
      </c>
      <c r="C25" s="360"/>
      <c r="D25" s="394"/>
      <c r="E25" s="394"/>
      <c r="F25" s="394"/>
      <c r="G25" s="394"/>
      <c r="H25" s="394"/>
      <c r="I25" s="394"/>
      <c r="J25" s="394"/>
      <c r="K25" s="394"/>
      <c r="L25" s="417"/>
      <c r="M25" s="1"/>
      <c r="N25" s="42">
        <v>10</v>
      </c>
      <c r="O25" s="402"/>
      <c r="P25" s="403"/>
      <c r="Q25" s="478"/>
      <c r="R25" s="423"/>
      <c r="S25" s="423"/>
      <c r="T25" s="423"/>
      <c r="U25" s="479"/>
      <c r="V25" s="480"/>
      <c r="W25" s="138"/>
      <c r="X25" s="84"/>
      <c r="Y25" s="91" t="str">
        <f t="shared" si="0"/>
        <v/>
      </c>
      <c r="Z25" s="172" t="s">
        <v>44</v>
      </c>
      <c r="AA25" s="172"/>
      <c r="AB25" s="171"/>
      <c r="AC25" s="171"/>
      <c r="AD25" s="171"/>
      <c r="AE25" s="171"/>
      <c r="AF25" s="171"/>
      <c r="AG25" s="171"/>
      <c r="AH25" s="171"/>
      <c r="AI25" s="171"/>
      <c r="AJ25" s="171"/>
      <c r="AK25" s="171"/>
      <c r="AL25" s="171"/>
    </row>
    <row r="26" spans="2:38" x14ac:dyDescent="0.15">
      <c r="B26" s="378" t="s">
        <v>495</v>
      </c>
      <c r="C26" s="346"/>
      <c r="D26" s="347"/>
      <c r="E26" s="347"/>
      <c r="F26" s="347"/>
      <c r="G26" s="347"/>
      <c r="H26" s="347"/>
      <c r="I26" s="347"/>
      <c r="J26" s="347"/>
      <c r="K26" s="347"/>
      <c r="L26" s="366"/>
      <c r="M26" s="1"/>
      <c r="N26" s="189"/>
      <c r="O26" s="2"/>
      <c r="P26" s="2"/>
      <c r="Q26" s="2"/>
      <c r="R26" s="2"/>
      <c r="S26" s="2"/>
      <c r="T26" s="2"/>
      <c r="U26" s="1">
        <v>1</v>
      </c>
      <c r="V26" s="2"/>
      <c r="W26" s="2"/>
      <c r="X26" s="2"/>
      <c r="Z26" s="172" t="s">
        <v>45</v>
      </c>
      <c r="AA26" s="172"/>
      <c r="AB26" s="171"/>
      <c r="AC26" s="171"/>
      <c r="AD26" s="171"/>
      <c r="AE26" s="171"/>
      <c r="AF26" s="171"/>
      <c r="AG26" s="171"/>
      <c r="AH26" s="171"/>
      <c r="AI26" s="171"/>
      <c r="AJ26" s="171"/>
      <c r="AK26" s="171"/>
      <c r="AL26" s="171"/>
    </row>
    <row r="27" spans="2:38" x14ac:dyDescent="0.15">
      <c r="B27" s="378" t="s">
        <v>27</v>
      </c>
      <c r="C27" s="346"/>
      <c r="D27" s="347"/>
      <c r="E27" s="347"/>
      <c r="F27" s="347"/>
      <c r="G27" s="347"/>
      <c r="H27" s="347"/>
      <c r="I27" s="347"/>
      <c r="J27" s="347"/>
      <c r="K27" s="347"/>
      <c r="L27" s="366"/>
      <c r="M27" s="1"/>
      <c r="N27" s="1"/>
      <c r="O27" s="1"/>
      <c r="P27" s="1"/>
      <c r="Q27" s="1"/>
      <c r="R27" s="1"/>
      <c r="S27" s="1"/>
      <c r="T27" s="1"/>
      <c r="U27" s="1"/>
      <c r="V27" s="1"/>
      <c r="W27" s="1"/>
      <c r="X27" s="1"/>
      <c r="Z27" s="172" t="s">
        <v>46</v>
      </c>
      <c r="AA27" s="172"/>
      <c r="AB27" s="171"/>
      <c r="AC27" s="171"/>
      <c r="AD27" s="171"/>
      <c r="AE27" s="171"/>
      <c r="AF27" s="171"/>
      <c r="AG27" s="171"/>
      <c r="AH27" s="171"/>
      <c r="AI27" s="171"/>
      <c r="AJ27" s="171"/>
      <c r="AK27" s="171"/>
      <c r="AL27" s="171"/>
    </row>
    <row r="28" spans="2:38" x14ac:dyDescent="0.15">
      <c r="B28" s="427" t="s">
        <v>496</v>
      </c>
      <c r="C28" s="400"/>
      <c r="D28" s="347"/>
      <c r="E28" s="347"/>
      <c r="F28" s="388"/>
      <c r="G28" s="388"/>
      <c r="H28" s="388"/>
      <c r="I28" s="388"/>
      <c r="J28" s="388"/>
      <c r="K28" s="388"/>
      <c r="L28" s="389"/>
      <c r="M28" s="1"/>
      <c r="N28" s="39" t="s">
        <v>493</v>
      </c>
      <c r="O28" s="1"/>
      <c r="P28" s="1"/>
      <c r="Q28" s="1"/>
      <c r="R28" s="1"/>
      <c r="S28" s="1"/>
      <c r="T28" s="1"/>
      <c r="U28" s="418" t="s">
        <v>492</v>
      </c>
      <c r="V28" s="419"/>
      <c r="W28" s="357" t="s">
        <v>620</v>
      </c>
      <c r="X28" s="358"/>
      <c r="Z28" s="172" t="s">
        <v>47</v>
      </c>
      <c r="AA28" s="172"/>
      <c r="AB28" s="171"/>
      <c r="AC28" s="171"/>
      <c r="AD28" s="171"/>
      <c r="AE28" s="171"/>
      <c r="AF28" s="171"/>
      <c r="AG28" s="171"/>
      <c r="AH28" s="171"/>
      <c r="AI28" s="171"/>
      <c r="AJ28" s="171"/>
      <c r="AK28" s="171"/>
      <c r="AL28" s="171"/>
    </row>
    <row r="29" spans="2:38" x14ac:dyDescent="0.15">
      <c r="B29" s="95" t="s">
        <v>497</v>
      </c>
      <c r="C29" s="96"/>
      <c r="D29" s="96"/>
      <c r="E29" s="96"/>
      <c r="F29" s="96"/>
      <c r="G29" s="96"/>
      <c r="H29" s="96"/>
      <c r="I29" s="96"/>
      <c r="J29" s="96"/>
      <c r="K29" s="96"/>
      <c r="L29" s="97"/>
      <c r="M29" s="1"/>
      <c r="N29" s="59" t="s">
        <v>22</v>
      </c>
      <c r="O29" s="60"/>
      <c r="P29" s="60"/>
      <c r="Q29" s="60"/>
      <c r="R29" s="60"/>
      <c r="S29" s="60"/>
      <c r="T29" s="60"/>
      <c r="U29" s="60"/>
      <c r="V29" s="60"/>
      <c r="W29" s="60"/>
      <c r="X29" s="61"/>
      <c r="Z29" s="172" t="s">
        <v>48</v>
      </c>
      <c r="AA29" s="172"/>
      <c r="AB29" s="171"/>
      <c r="AC29" s="171"/>
      <c r="AD29" s="171"/>
      <c r="AE29" s="171"/>
      <c r="AF29" s="171"/>
      <c r="AG29" s="171"/>
      <c r="AH29" s="171"/>
      <c r="AI29" s="171"/>
      <c r="AJ29" s="171"/>
      <c r="AK29" s="171"/>
      <c r="AL29" s="171"/>
    </row>
    <row r="30" spans="2:38" x14ac:dyDescent="0.15">
      <c r="B30" s="420" t="s">
        <v>10</v>
      </c>
      <c r="C30" s="360"/>
      <c r="D30" s="394"/>
      <c r="E30" s="394"/>
      <c r="F30" s="394"/>
      <c r="G30" s="394"/>
      <c r="H30" s="394"/>
      <c r="I30" s="394"/>
      <c r="J30" s="394"/>
      <c r="K30" s="394"/>
      <c r="L30" s="417"/>
      <c r="M30" s="1"/>
      <c r="N30" s="119" t="s">
        <v>483</v>
      </c>
      <c r="O30" s="120"/>
      <c r="P30" s="120"/>
      <c r="Q30" s="120"/>
      <c r="R30" s="120"/>
      <c r="S30" s="120"/>
      <c r="T30" s="120"/>
      <c r="U30" s="120"/>
      <c r="V30" s="120"/>
      <c r="W30" s="120"/>
      <c r="X30" s="121"/>
      <c r="Z30" s="172" t="s">
        <v>49</v>
      </c>
      <c r="AA30" s="172"/>
      <c r="AB30" s="171"/>
      <c r="AC30" s="171"/>
      <c r="AD30" s="171"/>
      <c r="AE30" s="171"/>
      <c r="AF30" s="171"/>
      <c r="AG30" s="171"/>
      <c r="AH30" s="171"/>
      <c r="AI30" s="171"/>
      <c r="AJ30" s="171"/>
      <c r="AK30" s="171"/>
      <c r="AL30" s="171"/>
    </row>
    <row r="31" spans="2:38" x14ac:dyDescent="0.15">
      <c r="B31" s="421" t="s">
        <v>97</v>
      </c>
      <c r="C31" s="422"/>
      <c r="D31" s="423"/>
      <c r="E31" s="423"/>
      <c r="F31" s="423"/>
      <c r="G31" s="423"/>
      <c r="H31" s="423"/>
      <c r="I31" s="423"/>
      <c r="J31" s="423"/>
      <c r="K31" s="423"/>
      <c r="L31" s="424"/>
      <c r="M31" s="1"/>
      <c r="N31" s="425" t="s">
        <v>17</v>
      </c>
      <c r="O31" s="426"/>
      <c r="P31" s="369"/>
      <c r="Q31" s="370"/>
      <c r="R31" s="370"/>
      <c r="S31" s="370"/>
      <c r="T31" s="370"/>
      <c r="U31" s="370"/>
      <c r="V31" s="371"/>
      <c r="W31" s="353" t="s">
        <v>485</v>
      </c>
      <c r="X31" s="354"/>
      <c r="Z31" s="172" t="s">
        <v>50</v>
      </c>
      <c r="AA31" s="172"/>
      <c r="AB31" s="171"/>
      <c r="AC31" s="171"/>
      <c r="AD31" s="171"/>
      <c r="AE31" s="171"/>
      <c r="AF31" s="171"/>
      <c r="AG31" s="171"/>
      <c r="AH31" s="171"/>
      <c r="AI31" s="171"/>
      <c r="AJ31" s="171"/>
      <c r="AK31" s="171"/>
      <c r="AL31" s="171"/>
    </row>
    <row r="32" spans="2:38" x14ac:dyDescent="0.15">
      <c r="B32" s="1"/>
      <c r="C32" s="1"/>
      <c r="D32" s="1"/>
      <c r="E32" s="1"/>
      <c r="F32" s="1"/>
      <c r="G32" s="1"/>
      <c r="H32" s="1"/>
      <c r="I32" s="1"/>
      <c r="J32" s="1"/>
      <c r="K32" s="1"/>
      <c r="L32" s="1"/>
      <c r="M32" s="1"/>
      <c r="N32" s="431" t="s">
        <v>6</v>
      </c>
      <c r="O32" s="432"/>
      <c r="P32" s="347"/>
      <c r="Q32" s="347"/>
      <c r="R32" s="347"/>
      <c r="S32" s="347"/>
      <c r="T32" s="347"/>
      <c r="U32" s="347"/>
      <c r="V32" s="347"/>
      <c r="W32" s="347"/>
      <c r="X32" s="366"/>
      <c r="Z32" s="172" t="s">
        <v>51</v>
      </c>
      <c r="AA32" s="172"/>
      <c r="AB32" s="171"/>
      <c r="AC32" s="171"/>
      <c r="AD32" s="171"/>
      <c r="AE32" s="171"/>
      <c r="AF32" s="171"/>
      <c r="AG32" s="171"/>
      <c r="AH32" s="171"/>
      <c r="AI32" s="171"/>
      <c r="AJ32" s="171"/>
      <c r="AK32" s="171"/>
      <c r="AL32" s="171"/>
    </row>
    <row r="33" spans="2:38" x14ac:dyDescent="0.15">
      <c r="B33" s="101" t="s">
        <v>3</v>
      </c>
      <c r="C33" s="102"/>
      <c r="D33" s="103"/>
      <c r="E33" s="103"/>
      <c r="F33" s="103"/>
      <c r="G33" s="103"/>
      <c r="H33" s="103"/>
      <c r="I33" s="103"/>
      <c r="J33" s="103"/>
      <c r="K33" s="103"/>
      <c r="L33" s="104"/>
      <c r="M33" s="1"/>
      <c r="N33" s="431" t="s">
        <v>16</v>
      </c>
      <c r="O33" s="432"/>
      <c r="P33" s="433">
        <v>0</v>
      </c>
      <c r="Q33" s="379"/>
      <c r="R33" s="434" t="s">
        <v>616</v>
      </c>
      <c r="S33" s="435"/>
      <c r="T33" s="390" t="s">
        <v>557</v>
      </c>
      <c r="U33" s="393"/>
      <c r="V33" s="195" t="s">
        <v>602</v>
      </c>
      <c r="W33" s="342" t="s">
        <v>557</v>
      </c>
      <c r="X33" s="343"/>
      <c r="Z33" s="172" t="s">
        <v>52</v>
      </c>
      <c r="AA33" s="172"/>
      <c r="AB33" s="171"/>
      <c r="AC33" s="171"/>
      <c r="AD33" s="171"/>
      <c r="AE33" s="171"/>
      <c r="AF33" s="171"/>
      <c r="AG33" s="171"/>
      <c r="AH33" s="171"/>
      <c r="AI33" s="171"/>
      <c r="AJ33" s="171"/>
      <c r="AK33" s="171"/>
      <c r="AL33" s="171"/>
    </row>
    <row r="34" spans="2:38" x14ac:dyDescent="0.15">
      <c r="B34" s="111" t="s">
        <v>462</v>
      </c>
      <c r="C34" s="112"/>
      <c r="D34" s="113" t="s">
        <v>481</v>
      </c>
      <c r="E34" s="96"/>
      <c r="F34" s="96"/>
      <c r="G34" s="96"/>
      <c r="H34" s="96"/>
      <c r="I34" s="96"/>
      <c r="J34" s="96"/>
      <c r="K34" s="96"/>
      <c r="L34" s="97"/>
      <c r="M34" s="1"/>
      <c r="N34" s="431" t="s">
        <v>466</v>
      </c>
      <c r="O34" s="432"/>
      <c r="P34" s="194" t="s">
        <v>505</v>
      </c>
      <c r="Q34" s="428" t="s">
        <v>561</v>
      </c>
      <c r="R34" s="429"/>
      <c r="S34" s="194" t="s">
        <v>506</v>
      </c>
      <c r="T34" s="428" t="s">
        <v>565</v>
      </c>
      <c r="U34" s="429"/>
      <c r="V34" s="194" t="s">
        <v>507</v>
      </c>
      <c r="W34" s="428" t="s">
        <v>557</v>
      </c>
      <c r="X34" s="430"/>
      <c r="Z34" s="172" t="s">
        <v>508</v>
      </c>
      <c r="AA34" s="172"/>
      <c r="AB34" s="171"/>
      <c r="AC34" s="171"/>
      <c r="AD34" s="171"/>
      <c r="AE34" s="171"/>
      <c r="AF34" s="171"/>
      <c r="AG34" s="171"/>
      <c r="AH34" s="171"/>
      <c r="AI34" s="171"/>
      <c r="AJ34" s="171"/>
      <c r="AK34" s="171"/>
      <c r="AL34" s="171"/>
    </row>
    <row r="35" spans="2:38" x14ac:dyDescent="0.15">
      <c r="B35" s="359" t="s">
        <v>10</v>
      </c>
      <c r="C35" s="360"/>
      <c r="D35" s="394"/>
      <c r="E35" s="394"/>
      <c r="F35" s="394"/>
      <c r="G35" s="394"/>
      <c r="H35" s="394"/>
      <c r="I35" s="394"/>
      <c r="J35" s="394"/>
      <c r="K35" s="394"/>
      <c r="L35" s="417"/>
      <c r="M35" s="1"/>
      <c r="N35" s="191"/>
      <c r="O35" s="191"/>
      <c r="P35" s="191"/>
      <c r="Q35" s="191"/>
      <c r="R35" s="191"/>
      <c r="S35" s="191"/>
      <c r="T35" s="191"/>
      <c r="U35" s="191"/>
      <c r="V35" s="191"/>
      <c r="W35" s="191"/>
      <c r="X35" s="192"/>
      <c r="Z35" s="172" t="s">
        <v>555</v>
      </c>
      <c r="AA35" s="172"/>
      <c r="AB35" s="171"/>
      <c r="AC35" s="171"/>
      <c r="AD35" s="171"/>
      <c r="AE35" s="171"/>
      <c r="AF35" s="171"/>
      <c r="AG35" s="171"/>
      <c r="AH35" s="171"/>
      <c r="AI35" s="171"/>
      <c r="AJ35" s="171"/>
      <c r="AK35" s="171"/>
      <c r="AL35" s="171"/>
    </row>
    <row r="36" spans="2:38" x14ac:dyDescent="0.15">
      <c r="B36" s="345" t="s">
        <v>24</v>
      </c>
      <c r="C36" s="346"/>
      <c r="D36" s="347" t="s">
        <v>582</v>
      </c>
      <c r="E36" s="347"/>
      <c r="F36" s="347"/>
      <c r="G36" s="347"/>
      <c r="H36" s="428"/>
      <c r="I36" s="436"/>
      <c r="J36" s="436"/>
      <c r="K36" s="436"/>
      <c r="L36" s="430"/>
      <c r="M36" s="1"/>
      <c r="N36" s="193" t="s">
        <v>463</v>
      </c>
      <c r="O36" s="193"/>
      <c r="P36" s="193"/>
      <c r="Q36" s="193"/>
      <c r="R36" s="193"/>
      <c r="S36" s="193"/>
      <c r="T36" s="193"/>
      <c r="U36" s="193"/>
      <c r="V36" s="193"/>
      <c r="W36" s="193"/>
      <c r="X36" s="193"/>
      <c r="Z36" s="172" t="s">
        <v>53</v>
      </c>
      <c r="AA36" s="172"/>
      <c r="AB36" s="171"/>
      <c r="AC36" s="171"/>
      <c r="AD36" s="171"/>
      <c r="AE36" s="171"/>
      <c r="AF36" s="171"/>
      <c r="AG36" s="171"/>
      <c r="AH36" s="171"/>
      <c r="AI36" s="171"/>
      <c r="AJ36" s="171"/>
      <c r="AK36" s="171"/>
      <c r="AL36" s="171"/>
    </row>
    <row r="37" spans="2:38" x14ac:dyDescent="0.15">
      <c r="B37" s="345" t="s">
        <v>469</v>
      </c>
      <c r="C37" s="346"/>
      <c r="D37" s="347"/>
      <c r="E37" s="347"/>
      <c r="F37" s="437" t="s">
        <v>470</v>
      </c>
      <c r="G37" s="400"/>
      <c r="H37" s="342"/>
      <c r="I37" s="405"/>
      <c r="J37" s="405"/>
      <c r="K37" s="405"/>
      <c r="L37" s="343"/>
      <c r="M37" s="1"/>
      <c r="N37" s="197" t="s">
        <v>10376</v>
      </c>
      <c r="O37" s="1"/>
      <c r="P37" s="1"/>
      <c r="Q37" s="1"/>
      <c r="R37" s="1"/>
      <c r="S37" s="1"/>
      <c r="T37" s="1"/>
      <c r="U37" s="1"/>
      <c r="V37" s="1"/>
      <c r="W37" s="1"/>
      <c r="X37" s="1"/>
      <c r="Z37" s="172" t="s">
        <v>54</v>
      </c>
      <c r="AA37" s="172"/>
      <c r="AB37" s="171"/>
      <c r="AC37" s="171"/>
      <c r="AD37" s="171"/>
      <c r="AE37" s="171"/>
      <c r="AF37" s="171"/>
      <c r="AG37" s="171"/>
      <c r="AH37" s="171"/>
      <c r="AI37" s="171"/>
      <c r="AJ37" s="171"/>
      <c r="AK37" s="171"/>
      <c r="AL37" s="171"/>
    </row>
    <row r="38" spans="2:38" x14ac:dyDescent="0.15">
      <c r="B38" s="399" t="s">
        <v>13</v>
      </c>
      <c r="C38" s="400"/>
      <c r="D38" s="438"/>
      <c r="E38" s="438"/>
      <c r="F38" s="437" t="s">
        <v>489</v>
      </c>
      <c r="G38" s="400"/>
      <c r="H38" s="439"/>
      <c r="I38" s="439"/>
      <c r="J38" s="105"/>
      <c r="K38" s="106"/>
      <c r="L38" s="107"/>
      <c r="M38" s="1"/>
      <c r="N38" s="126" t="s">
        <v>490</v>
      </c>
      <c r="O38" s="127"/>
      <c r="P38" s="127"/>
      <c r="Q38" s="127"/>
      <c r="R38" s="127"/>
      <c r="S38" s="127"/>
      <c r="T38" s="127"/>
      <c r="U38" s="127"/>
      <c r="V38" s="127"/>
      <c r="W38" s="127"/>
      <c r="X38" s="128"/>
      <c r="Z38" s="172" t="s">
        <v>55</v>
      </c>
      <c r="AA38" s="172"/>
      <c r="AB38" s="171"/>
      <c r="AC38" s="171"/>
      <c r="AD38" s="171"/>
      <c r="AE38" s="171"/>
      <c r="AF38" s="171"/>
      <c r="AG38" s="171"/>
      <c r="AH38" s="171"/>
      <c r="AI38" s="171"/>
      <c r="AJ38" s="171"/>
      <c r="AK38" s="171"/>
      <c r="AL38" s="171"/>
    </row>
    <row r="39" spans="2:38" x14ac:dyDescent="0.15">
      <c r="B39" s="95" t="s">
        <v>28</v>
      </c>
      <c r="C39" s="96"/>
      <c r="D39" s="114" t="s">
        <v>471</v>
      </c>
      <c r="E39" s="96"/>
      <c r="F39" s="96"/>
      <c r="G39" s="96"/>
      <c r="H39" s="96"/>
      <c r="I39" s="96"/>
      <c r="J39" s="96"/>
      <c r="K39" s="96"/>
      <c r="L39" s="97"/>
      <c r="M39" s="1"/>
      <c r="N39" s="460"/>
      <c r="O39" s="461"/>
      <c r="P39" s="461"/>
      <c r="Q39" s="461"/>
      <c r="R39" s="461"/>
      <c r="S39" s="461"/>
      <c r="T39" s="461"/>
      <c r="U39" s="461"/>
      <c r="V39" s="461"/>
      <c r="W39" s="461"/>
      <c r="X39" s="462"/>
      <c r="Z39" s="172" t="s">
        <v>56</v>
      </c>
      <c r="AA39" s="172"/>
      <c r="AB39" s="171"/>
      <c r="AC39" s="171"/>
      <c r="AD39" s="171"/>
      <c r="AE39" s="171"/>
      <c r="AF39" s="171"/>
      <c r="AG39" s="171"/>
      <c r="AH39" s="171"/>
      <c r="AI39" s="171"/>
      <c r="AJ39" s="171"/>
      <c r="AK39" s="171"/>
      <c r="AL39" s="171"/>
    </row>
    <row r="40" spans="2:38" x14ac:dyDescent="0.15">
      <c r="B40" s="420" t="s">
        <v>17</v>
      </c>
      <c r="C40" s="360"/>
      <c r="D40" s="394"/>
      <c r="E40" s="394"/>
      <c r="F40" s="394"/>
      <c r="G40" s="394"/>
      <c r="H40" s="394"/>
      <c r="I40" s="394"/>
      <c r="J40" s="394"/>
      <c r="K40" s="394"/>
      <c r="L40" s="417"/>
      <c r="M40" s="1"/>
      <c r="N40" s="463"/>
      <c r="O40" s="464"/>
      <c r="P40" s="464"/>
      <c r="Q40" s="464"/>
      <c r="R40" s="464"/>
      <c r="S40" s="464"/>
      <c r="T40" s="464"/>
      <c r="U40" s="464"/>
      <c r="V40" s="464"/>
      <c r="W40" s="464"/>
      <c r="X40" s="465"/>
      <c r="Z40" s="172" t="s">
        <v>57</v>
      </c>
      <c r="AA40" s="172"/>
      <c r="AB40" s="171"/>
      <c r="AC40" s="171"/>
      <c r="AD40" s="171"/>
      <c r="AE40" s="171"/>
      <c r="AF40" s="171"/>
      <c r="AG40" s="171"/>
      <c r="AH40" s="171"/>
      <c r="AI40" s="171"/>
      <c r="AJ40" s="171"/>
      <c r="AK40" s="171"/>
      <c r="AL40" s="171"/>
    </row>
    <row r="41" spans="2:38" x14ac:dyDescent="0.15">
      <c r="B41" s="378" t="s">
        <v>11</v>
      </c>
      <c r="C41" s="346"/>
      <c r="D41" s="347" t="s">
        <v>582</v>
      </c>
      <c r="E41" s="347"/>
      <c r="F41" s="347"/>
      <c r="G41" s="347"/>
      <c r="H41" s="428"/>
      <c r="I41" s="436"/>
      <c r="J41" s="436"/>
      <c r="K41" s="436"/>
      <c r="L41" s="430"/>
      <c r="M41" s="1"/>
      <c r="N41" s="463"/>
      <c r="O41" s="464"/>
      <c r="P41" s="464"/>
      <c r="Q41" s="464"/>
      <c r="R41" s="464"/>
      <c r="S41" s="464"/>
      <c r="T41" s="464"/>
      <c r="U41" s="464"/>
      <c r="V41" s="464"/>
      <c r="W41" s="464"/>
      <c r="X41" s="465"/>
      <c r="Z41" s="172" t="s">
        <v>58</v>
      </c>
      <c r="AA41" s="172"/>
      <c r="AB41" s="171"/>
      <c r="AC41" s="171"/>
      <c r="AD41" s="171"/>
      <c r="AE41" s="171"/>
      <c r="AF41" s="171"/>
      <c r="AG41" s="171"/>
      <c r="AH41" s="171"/>
      <c r="AI41" s="171"/>
      <c r="AJ41" s="171"/>
      <c r="AK41" s="171"/>
      <c r="AL41" s="171"/>
    </row>
    <row r="42" spans="2:38" x14ac:dyDescent="0.15">
      <c r="B42" s="451" t="s">
        <v>469</v>
      </c>
      <c r="C42" s="422"/>
      <c r="D42" s="423"/>
      <c r="E42" s="423"/>
      <c r="F42" s="452" t="s">
        <v>470</v>
      </c>
      <c r="G42" s="422"/>
      <c r="H42" s="402"/>
      <c r="I42" s="403"/>
      <c r="J42" s="403"/>
      <c r="K42" s="403"/>
      <c r="L42" s="404"/>
      <c r="M42" s="1"/>
      <c r="N42" s="466"/>
      <c r="O42" s="467"/>
      <c r="P42" s="467"/>
      <c r="Q42" s="467"/>
      <c r="R42" s="467"/>
      <c r="S42" s="467"/>
      <c r="T42" s="467"/>
      <c r="U42" s="467"/>
      <c r="V42" s="467"/>
      <c r="W42" s="467"/>
      <c r="X42" s="468"/>
      <c r="Z42" s="172" t="s">
        <v>59</v>
      </c>
      <c r="AA42" s="172"/>
      <c r="AB42" s="171"/>
      <c r="AC42" s="171"/>
      <c r="AD42" s="171"/>
      <c r="AE42" s="171"/>
      <c r="AF42" s="171"/>
      <c r="AG42" s="171"/>
      <c r="AH42" s="171"/>
      <c r="AI42" s="171"/>
      <c r="AJ42" s="171"/>
      <c r="AK42" s="171"/>
      <c r="AL42" s="171"/>
    </row>
    <row r="43" spans="2:38" x14ac:dyDescent="0.15">
      <c r="B43" s="1"/>
      <c r="C43" s="1"/>
      <c r="D43" s="1"/>
      <c r="E43" s="1"/>
      <c r="F43" s="1"/>
      <c r="G43" s="1"/>
      <c r="H43" s="1"/>
      <c r="I43" s="1"/>
      <c r="J43" s="1"/>
      <c r="K43" s="1"/>
      <c r="L43" s="1"/>
      <c r="M43" s="1"/>
      <c r="N43" s="1"/>
      <c r="O43" s="1"/>
      <c r="P43" s="1"/>
      <c r="Q43" s="1"/>
      <c r="R43" s="1"/>
      <c r="S43" s="1"/>
      <c r="T43" s="1"/>
      <c r="U43" s="1"/>
      <c r="V43" s="1"/>
      <c r="W43" s="1"/>
      <c r="X43" s="1"/>
      <c r="Z43" s="172" t="s">
        <v>60</v>
      </c>
      <c r="AA43" s="172"/>
      <c r="AB43" s="171"/>
      <c r="AC43" s="171"/>
      <c r="AD43" s="171"/>
      <c r="AE43" s="171"/>
      <c r="AF43" s="171"/>
      <c r="AG43" s="171"/>
      <c r="AH43" s="171"/>
      <c r="AI43" s="171"/>
      <c r="AJ43" s="171"/>
      <c r="AK43" s="171"/>
      <c r="AL43" s="171"/>
    </row>
    <row r="44" spans="2:38" x14ac:dyDescent="0.15">
      <c r="B44" s="1"/>
      <c r="C44" s="1"/>
      <c r="D44" s="1"/>
      <c r="E44" s="1"/>
      <c r="F44" s="1"/>
      <c r="G44" s="1"/>
      <c r="H44" s="1"/>
      <c r="I44" s="1"/>
      <c r="J44" s="1"/>
      <c r="K44" s="1"/>
      <c r="L44" s="1"/>
      <c r="M44" s="1"/>
      <c r="N44" s="1"/>
      <c r="O44" s="1"/>
      <c r="P44" s="1"/>
      <c r="Q44" s="1"/>
      <c r="R44" s="1"/>
      <c r="S44" s="1"/>
      <c r="T44" s="1"/>
      <c r="U44" s="1"/>
      <c r="V44" s="1"/>
      <c r="W44" s="1"/>
      <c r="X44" s="1"/>
      <c r="Z44" s="172" t="s">
        <v>61</v>
      </c>
      <c r="AA44" s="172"/>
      <c r="AB44" s="171"/>
      <c r="AC44" s="171"/>
      <c r="AD44" s="171"/>
      <c r="AE44" s="171"/>
      <c r="AF44" s="171"/>
      <c r="AG44" s="171"/>
      <c r="AH44" s="171"/>
      <c r="AI44" s="171"/>
      <c r="AJ44" s="171"/>
      <c r="AK44" s="171"/>
      <c r="AL44" s="171"/>
    </row>
    <row r="45" spans="2:38" x14ac:dyDescent="0.15">
      <c r="B45" s="115" t="s">
        <v>1</v>
      </c>
      <c r="C45" s="116"/>
      <c r="D45" s="116"/>
      <c r="E45" s="116"/>
      <c r="F45" s="116"/>
      <c r="G45" s="116"/>
      <c r="H45" s="116"/>
      <c r="I45" s="116"/>
      <c r="J45" s="116"/>
      <c r="K45" s="116"/>
      <c r="L45" s="116"/>
      <c r="M45" s="116"/>
      <c r="N45" s="117"/>
      <c r="O45" s="117"/>
      <c r="P45" s="117"/>
      <c r="Q45" s="116"/>
      <c r="R45" s="116"/>
      <c r="S45" s="116"/>
      <c r="T45" s="116"/>
      <c r="U45" s="116"/>
      <c r="V45" s="116"/>
      <c r="W45" s="116"/>
      <c r="X45" s="118"/>
      <c r="Z45" s="172" t="s">
        <v>62</v>
      </c>
      <c r="AA45" s="172"/>
      <c r="AB45" s="171"/>
      <c r="AC45" s="171"/>
      <c r="AD45" s="171"/>
      <c r="AE45" s="171"/>
      <c r="AF45" s="171"/>
      <c r="AG45" s="171"/>
      <c r="AH45" s="171"/>
      <c r="AI45" s="171"/>
      <c r="AJ45" s="171"/>
      <c r="AK45" s="171"/>
      <c r="AL45" s="171"/>
    </row>
    <row r="46" spans="2:38" x14ac:dyDescent="0.15">
      <c r="B46" s="119" t="s">
        <v>509</v>
      </c>
      <c r="C46" s="119" t="s">
        <v>510</v>
      </c>
      <c r="D46" s="120"/>
      <c r="E46" s="124"/>
      <c r="F46" s="125" t="s">
        <v>4</v>
      </c>
      <c r="G46" s="120"/>
      <c r="H46" s="120"/>
      <c r="I46" s="453" t="s">
        <v>511</v>
      </c>
      <c r="J46" s="454"/>
      <c r="K46" s="119" t="s">
        <v>9</v>
      </c>
      <c r="L46" s="120"/>
      <c r="M46" s="120"/>
      <c r="N46" s="120"/>
      <c r="O46" s="120"/>
      <c r="P46" s="120"/>
      <c r="Q46" s="120"/>
      <c r="R46" s="120"/>
      <c r="S46" s="120"/>
      <c r="T46" s="120"/>
      <c r="U46" s="120"/>
      <c r="V46" s="120"/>
      <c r="W46" s="121"/>
      <c r="X46" s="121" t="s">
        <v>5</v>
      </c>
      <c r="Z46" s="172" t="s">
        <v>63</v>
      </c>
      <c r="AA46" s="172"/>
      <c r="AB46" s="171"/>
      <c r="AC46" s="171"/>
      <c r="AD46" s="171"/>
      <c r="AE46" s="171"/>
      <c r="AF46" s="171"/>
      <c r="AG46" s="171"/>
      <c r="AH46" s="171"/>
      <c r="AI46" s="171"/>
      <c r="AJ46" s="171"/>
      <c r="AK46" s="171"/>
      <c r="AL46" s="171"/>
    </row>
    <row r="47" spans="2:38" x14ac:dyDescent="0.15">
      <c r="B47" s="455">
        <v>1</v>
      </c>
      <c r="C47" s="444"/>
      <c r="D47" s="445"/>
      <c r="E47" s="446"/>
      <c r="F47" s="456"/>
      <c r="G47" s="457"/>
      <c r="H47" s="457"/>
      <c r="I47" s="456"/>
      <c r="J47" s="457"/>
      <c r="K47" s="122" t="s">
        <v>8</v>
      </c>
      <c r="L47" s="129"/>
      <c r="M47" s="129"/>
      <c r="N47" s="129"/>
      <c r="O47" s="129"/>
      <c r="P47" s="129"/>
      <c r="Q47" s="129"/>
      <c r="R47" s="129"/>
      <c r="S47" s="129"/>
      <c r="T47" s="129"/>
      <c r="U47" s="129"/>
      <c r="V47" s="130" t="s">
        <v>563</v>
      </c>
      <c r="W47" s="131" t="s">
        <v>564</v>
      </c>
      <c r="X47" s="440" t="s">
        <v>0</v>
      </c>
      <c r="Z47" s="172" t="s">
        <v>64</v>
      </c>
      <c r="AA47" s="172"/>
      <c r="AB47" s="171"/>
      <c r="AC47" s="171"/>
      <c r="AD47" s="171"/>
      <c r="AE47" s="171"/>
      <c r="AF47" s="171"/>
      <c r="AG47" s="171"/>
      <c r="AH47" s="171"/>
      <c r="AI47" s="171"/>
      <c r="AJ47" s="171"/>
      <c r="AK47" s="171"/>
      <c r="AL47" s="171"/>
    </row>
    <row r="48" spans="2:38" x14ac:dyDescent="0.15">
      <c r="B48" s="443"/>
      <c r="C48" s="447"/>
      <c r="D48" s="448"/>
      <c r="E48" s="392"/>
      <c r="F48" s="458"/>
      <c r="G48" s="459"/>
      <c r="H48" s="459"/>
      <c r="I48" s="458"/>
      <c r="J48" s="459"/>
      <c r="K48" s="123" t="s">
        <v>7</v>
      </c>
      <c r="L48" s="164"/>
      <c r="M48" s="164"/>
      <c r="N48" s="164"/>
      <c r="O48" s="164"/>
      <c r="P48" s="164"/>
      <c r="Q48" s="164"/>
      <c r="R48" s="164"/>
      <c r="S48" s="164"/>
      <c r="T48" s="164"/>
      <c r="U48" s="164"/>
      <c r="V48" s="164"/>
      <c r="W48" s="134" t="str">
        <f>IF(SUM(L48:V48)=0,IF(V48=0,"",SUM(L48:V48)),SUM(L48:V48))</f>
        <v/>
      </c>
      <c r="X48" s="441"/>
      <c r="Z48" s="172" t="s">
        <v>65</v>
      </c>
      <c r="AA48" s="172"/>
      <c r="AB48" s="171"/>
      <c r="AC48" s="171"/>
      <c r="AD48" s="171"/>
      <c r="AE48" s="171"/>
      <c r="AF48" s="171"/>
      <c r="AG48" s="171"/>
      <c r="AH48" s="171"/>
      <c r="AI48" s="171"/>
      <c r="AJ48" s="171"/>
      <c r="AK48" s="171"/>
      <c r="AL48" s="171"/>
    </row>
    <row r="49" spans="2:38" x14ac:dyDescent="0.15">
      <c r="B49" s="442">
        <v>2</v>
      </c>
      <c r="C49" s="444"/>
      <c r="D49" s="445"/>
      <c r="E49" s="446"/>
      <c r="F49" s="449"/>
      <c r="G49" s="445"/>
      <c r="H49" s="445"/>
      <c r="I49" s="449"/>
      <c r="J49" s="445"/>
      <c r="K49" s="123" t="s">
        <v>8</v>
      </c>
      <c r="L49" s="129"/>
      <c r="M49" s="129"/>
      <c r="N49" s="129"/>
      <c r="O49" s="129"/>
      <c r="P49" s="129"/>
      <c r="Q49" s="129"/>
      <c r="R49" s="129"/>
      <c r="S49" s="129"/>
      <c r="T49" s="129"/>
      <c r="U49" s="129"/>
      <c r="V49" s="130" t="s">
        <v>563</v>
      </c>
      <c r="W49" s="131" t="s">
        <v>564</v>
      </c>
      <c r="X49" s="440"/>
      <c r="Z49" s="172" t="s">
        <v>66</v>
      </c>
      <c r="AA49" s="172"/>
      <c r="AB49" s="171"/>
      <c r="AC49" s="171"/>
      <c r="AD49" s="171"/>
      <c r="AE49" s="171"/>
      <c r="AF49" s="171"/>
      <c r="AG49" s="171"/>
      <c r="AH49" s="171"/>
      <c r="AI49" s="171"/>
      <c r="AJ49" s="171"/>
      <c r="AK49" s="171"/>
      <c r="AL49" s="171"/>
    </row>
    <row r="50" spans="2:38" x14ac:dyDescent="0.15">
      <c r="B50" s="443"/>
      <c r="C50" s="447"/>
      <c r="D50" s="448"/>
      <c r="E50" s="392"/>
      <c r="F50" s="450"/>
      <c r="G50" s="448"/>
      <c r="H50" s="448"/>
      <c r="I50" s="450"/>
      <c r="J50" s="448"/>
      <c r="K50" s="123" t="s">
        <v>7</v>
      </c>
      <c r="L50" s="164"/>
      <c r="M50" s="164"/>
      <c r="N50" s="164"/>
      <c r="O50" s="164"/>
      <c r="P50" s="164"/>
      <c r="Q50" s="164"/>
      <c r="R50" s="164"/>
      <c r="S50" s="164"/>
      <c r="T50" s="164"/>
      <c r="U50" s="164"/>
      <c r="V50" s="164"/>
      <c r="W50" s="134" t="str">
        <f>IF(SUM(L50:V50)=0,IF(V50=0,"",SUM(L50:V50)),SUM(L50:V50))</f>
        <v/>
      </c>
      <c r="X50" s="441"/>
      <c r="Z50" s="172" t="s">
        <v>67</v>
      </c>
      <c r="AA50" s="172"/>
      <c r="AB50" s="171"/>
      <c r="AC50" s="171"/>
      <c r="AD50" s="171"/>
      <c r="AE50" s="171"/>
      <c r="AF50" s="171"/>
      <c r="AG50" s="171"/>
      <c r="AH50" s="171"/>
      <c r="AI50" s="171"/>
      <c r="AJ50" s="171"/>
      <c r="AK50" s="171"/>
      <c r="AL50" s="171"/>
    </row>
    <row r="51" spans="2:38" x14ac:dyDescent="0.15">
      <c r="B51" s="442">
        <v>3</v>
      </c>
      <c r="C51" s="444"/>
      <c r="D51" s="445"/>
      <c r="E51" s="446"/>
      <c r="F51" s="449"/>
      <c r="G51" s="445"/>
      <c r="H51" s="445"/>
      <c r="I51" s="449"/>
      <c r="J51" s="445"/>
      <c r="K51" s="123" t="s">
        <v>8</v>
      </c>
      <c r="L51" s="129"/>
      <c r="M51" s="129"/>
      <c r="N51" s="129"/>
      <c r="O51" s="129"/>
      <c r="P51" s="129"/>
      <c r="Q51" s="129"/>
      <c r="R51" s="129"/>
      <c r="S51" s="129"/>
      <c r="T51" s="129"/>
      <c r="U51" s="129"/>
      <c r="V51" s="130" t="s">
        <v>563</v>
      </c>
      <c r="W51" s="131" t="s">
        <v>564</v>
      </c>
      <c r="X51" s="440"/>
      <c r="Z51" s="172" t="s">
        <v>68</v>
      </c>
      <c r="AA51" s="172"/>
      <c r="AB51" s="171"/>
      <c r="AC51" s="171"/>
      <c r="AD51" s="171"/>
      <c r="AE51" s="171"/>
      <c r="AF51" s="171"/>
      <c r="AG51" s="171"/>
      <c r="AH51" s="171"/>
      <c r="AI51" s="171"/>
      <c r="AJ51" s="171"/>
      <c r="AK51" s="171"/>
      <c r="AL51" s="171"/>
    </row>
    <row r="52" spans="2:38" x14ac:dyDescent="0.15">
      <c r="B52" s="443"/>
      <c r="C52" s="447"/>
      <c r="D52" s="448"/>
      <c r="E52" s="392"/>
      <c r="F52" s="450"/>
      <c r="G52" s="448"/>
      <c r="H52" s="448"/>
      <c r="I52" s="450"/>
      <c r="J52" s="448"/>
      <c r="K52" s="123" t="s">
        <v>7</v>
      </c>
      <c r="L52" s="164"/>
      <c r="M52" s="164"/>
      <c r="N52" s="164"/>
      <c r="O52" s="164"/>
      <c r="P52" s="164"/>
      <c r="Q52" s="164"/>
      <c r="R52" s="164"/>
      <c r="S52" s="164"/>
      <c r="T52" s="164"/>
      <c r="U52" s="164"/>
      <c r="V52" s="164"/>
      <c r="W52" s="134" t="str">
        <f>IF(SUM(L52:V52)=0,IF(V52=0,"",SUM(L52:V52)),SUM(L52:V52))</f>
        <v/>
      </c>
      <c r="X52" s="441"/>
      <c r="Z52" s="172" t="s">
        <v>69</v>
      </c>
      <c r="AA52" s="172"/>
      <c r="AB52" s="171"/>
      <c r="AC52" s="171"/>
      <c r="AD52" s="171"/>
      <c r="AE52" s="171"/>
      <c r="AF52" s="171"/>
      <c r="AG52" s="171"/>
      <c r="AH52" s="171"/>
      <c r="AI52" s="171"/>
      <c r="AJ52" s="171"/>
      <c r="AK52" s="171"/>
      <c r="AL52" s="171"/>
    </row>
    <row r="53" spans="2:38" x14ac:dyDescent="0.15">
      <c r="B53" s="442">
        <v>4</v>
      </c>
      <c r="C53" s="444"/>
      <c r="D53" s="445"/>
      <c r="E53" s="446"/>
      <c r="F53" s="449"/>
      <c r="G53" s="445"/>
      <c r="H53" s="445"/>
      <c r="I53" s="449"/>
      <c r="J53" s="445"/>
      <c r="K53" s="123" t="s">
        <v>8</v>
      </c>
      <c r="L53" s="129"/>
      <c r="M53" s="129"/>
      <c r="N53" s="129"/>
      <c r="O53" s="129"/>
      <c r="P53" s="129"/>
      <c r="Q53" s="129"/>
      <c r="R53" s="129"/>
      <c r="S53" s="129"/>
      <c r="T53" s="129"/>
      <c r="U53" s="129"/>
      <c r="V53" s="130" t="s">
        <v>563</v>
      </c>
      <c r="W53" s="131" t="s">
        <v>564</v>
      </c>
      <c r="X53" s="440"/>
      <c r="Z53" s="172" t="s">
        <v>70</v>
      </c>
      <c r="AA53" s="172"/>
      <c r="AB53" s="171"/>
      <c r="AC53" s="171"/>
      <c r="AD53" s="171"/>
      <c r="AE53" s="171"/>
      <c r="AF53" s="171"/>
      <c r="AG53" s="171"/>
      <c r="AH53" s="171"/>
      <c r="AI53" s="171"/>
      <c r="AJ53" s="171"/>
      <c r="AK53" s="171"/>
      <c r="AL53" s="171"/>
    </row>
    <row r="54" spans="2:38" x14ac:dyDescent="0.15">
      <c r="B54" s="443"/>
      <c r="C54" s="447"/>
      <c r="D54" s="448"/>
      <c r="E54" s="392"/>
      <c r="F54" s="450"/>
      <c r="G54" s="448"/>
      <c r="H54" s="448"/>
      <c r="I54" s="450"/>
      <c r="J54" s="448"/>
      <c r="K54" s="123" t="s">
        <v>7</v>
      </c>
      <c r="L54" s="164"/>
      <c r="M54" s="164"/>
      <c r="N54" s="164"/>
      <c r="O54" s="164"/>
      <c r="P54" s="164"/>
      <c r="Q54" s="164"/>
      <c r="R54" s="164"/>
      <c r="S54" s="164"/>
      <c r="T54" s="164"/>
      <c r="U54" s="164"/>
      <c r="V54" s="164"/>
      <c r="W54" s="134" t="str">
        <f>IF(SUM(L54:V54)=0,IF(V54=0,"",SUM(L54:V54)),SUM(L54:V54))</f>
        <v/>
      </c>
      <c r="X54" s="441"/>
      <c r="Z54" s="172" t="s">
        <v>71</v>
      </c>
      <c r="AA54" s="172"/>
      <c r="AB54" s="171"/>
      <c r="AC54" s="171"/>
      <c r="AD54" s="171"/>
      <c r="AE54" s="171"/>
      <c r="AF54" s="171"/>
      <c r="AG54" s="171"/>
      <c r="AH54" s="171"/>
      <c r="AI54" s="171"/>
      <c r="AJ54" s="171"/>
      <c r="AK54" s="171"/>
      <c r="AL54" s="171"/>
    </row>
    <row r="55" spans="2:38" x14ac:dyDescent="0.15">
      <c r="B55" s="442">
        <v>5</v>
      </c>
      <c r="C55" s="444"/>
      <c r="D55" s="445"/>
      <c r="E55" s="446"/>
      <c r="F55" s="449"/>
      <c r="G55" s="445"/>
      <c r="H55" s="445"/>
      <c r="I55" s="449"/>
      <c r="J55" s="445"/>
      <c r="K55" s="123" t="s">
        <v>8</v>
      </c>
      <c r="L55" s="129"/>
      <c r="M55" s="129"/>
      <c r="N55" s="129"/>
      <c r="O55" s="129"/>
      <c r="P55" s="129"/>
      <c r="Q55" s="129"/>
      <c r="R55" s="129"/>
      <c r="S55" s="129"/>
      <c r="T55" s="129"/>
      <c r="U55" s="129"/>
      <c r="V55" s="130" t="s">
        <v>563</v>
      </c>
      <c r="W55" s="131" t="s">
        <v>564</v>
      </c>
      <c r="X55" s="440"/>
      <c r="Z55" s="172" t="s">
        <v>72</v>
      </c>
      <c r="AA55" s="172"/>
      <c r="AB55" s="171"/>
      <c r="AC55" s="171"/>
      <c r="AD55" s="171"/>
      <c r="AE55" s="171"/>
      <c r="AF55" s="171"/>
      <c r="AG55" s="171"/>
      <c r="AH55" s="171"/>
      <c r="AI55" s="171"/>
      <c r="AJ55" s="171"/>
      <c r="AK55" s="171"/>
      <c r="AL55" s="171"/>
    </row>
    <row r="56" spans="2:38" x14ac:dyDescent="0.15">
      <c r="B56" s="443"/>
      <c r="C56" s="447"/>
      <c r="D56" s="448"/>
      <c r="E56" s="392"/>
      <c r="F56" s="450"/>
      <c r="G56" s="448"/>
      <c r="H56" s="448"/>
      <c r="I56" s="450"/>
      <c r="J56" s="448"/>
      <c r="K56" s="123" t="s">
        <v>7</v>
      </c>
      <c r="L56" s="164"/>
      <c r="M56" s="164"/>
      <c r="N56" s="164"/>
      <c r="O56" s="164"/>
      <c r="P56" s="164"/>
      <c r="Q56" s="164"/>
      <c r="R56" s="164"/>
      <c r="S56" s="164"/>
      <c r="T56" s="164"/>
      <c r="U56" s="164"/>
      <c r="V56" s="164"/>
      <c r="W56" s="134" t="str">
        <f>IF(SUM(L56:V56)=0,IF(V56=0,"",SUM(L56:V56)),SUM(L56:V56))</f>
        <v/>
      </c>
      <c r="X56" s="441"/>
      <c r="Z56" s="172" t="s">
        <v>73</v>
      </c>
      <c r="AA56" s="172"/>
      <c r="AB56" s="171"/>
      <c r="AC56" s="171"/>
      <c r="AD56" s="171"/>
      <c r="AE56" s="171"/>
      <c r="AF56" s="171"/>
      <c r="AG56" s="171"/>
      <c r="AH56" s="171"/>
      <c r="AI56" s="171"/>
      <c r="AJ56" s="171"/>
      <c r="AK56" s="171"/>
      <c r="AL56" s="171"/>
    </row>
    <row r="57" spans="2:38" x14ac:dyDescent="0.15">
      <c r="B57" s="442">
        <v>6</v>
      </c>
      <c r="C57" s="444"/>
      <c r="D57" s="445"/>
      <c r="E57" s="446"/>
      <c r="F57" s="449"/>
      <c r="G57" s="445"/>
      <c r="H57" s="445"/>
      <c r="I57" s="449"/>
      <c r="J57" s="445"/>
      <c r="K57" s="123" t="s">
        <v>8</v>
      </c>
      <c r="L57" s="129"/>
      <c r="M57" s="129"/>
      <c r="N57" s="129"/>
      <c r="O57" s="129"/>
      <c r="P57" s="129"/>
      <c r="Q57" s="129"/>
      <c r="R57" s="129"/>
      <c r="S57" s="129"/>
      <c r="T57" s="129"/>
      <c r="U57" s="129"/>
      <c r="V57" s="130" t="s">
        <v>563</v>
      </c>
      <c r="W57" s="131" t="s">
        <v>564</v>
      </c>
      <c r="X57" s="440"/>
      <c r="Z57" s="174"/>
      <c r="AA57" s="174"/>
    </row>
    <row r="58" spans="2:38" x14ac:dyDescent="0.15">
      <c r="B58" s="443"/>
      <c r="C58" s="447"/>
      <c r="D58" s="448"/>
      <c r="E58" s="392"/>
      <c r="F58" s="450"/>
      <c r="G58" s="448"/>
      <c r="H58" s="448"/>
      <c r="I58" s="450"/>
      <c r="J58" s="448"/>
      <c r="K58" s="123" t="s">
        <v>7</v>
      </c>
      <c r="L58" s="164"/>
      <c r="M58" s="164"/>
      <c r="N58" s="164"/>
      <c r="O58" s="164"/>
      <c r="P58" s="164"/>
      <c r="Q58" s="164"/>
      <c r="R58" s="164"/>
      <c r="S58" s="164"/>
      <c r="T58" s="164"/>
      <c r="U58" s="164"/>
      <c r="V58" s="164"/>
      <c r="W58" s="134" t="str">
        <f>IF(SUM(L58:V58)=0,IF(V58=0,"",SUM(L58:V58)),SUM(L58:V58))</f>
        <v/>
      </c>
      <c r="X58" s="441"/>
    </row>
    <row r="59" spans="2:38" x14ac:dyDescent="0.15">
      <c r="B59" s="442">
        <v>7</v>
      </c>
      <c r="C59" s="444"/>
      <c r="D59" s="445"/>
      <c r="E59" s="446"/>
      <c r="F59" s="449"/>
      <c r="G59" s="445"/>
      <c r="H59" s="445"/>
      <c r="I59" s="449"/>
      <c r="J59" s="445"/>
      <c r="K59" s="123" t="s">
        <v>8</v>
      </c>
      <c r="L59" s="129"/>
      <c r="M59" s="129"/>
      <c r="N59" s="129"/>
      <c r="O59" s="129"/>
      <c r="P59" s="129"/>
      <c r="Q59" s="129"/>
      <c r="R59" s="129"/>
      <c r="S59" s="129"/>
      <c r="T59" s="129"/>
      <c r="U59" s="129"/>
      <c r="V59" s="130" t="s">
        <v>563</v>
      </c>
      <c r="W59" s="131" t="s">
        <v>564</v>
      </c>
      <c r="X59" s="440"/>
    </row>
    <row r="60" spans="2:38" x14ac:dyDescent="0.15">
      <c r="B60" s="443"/>
      <c r="C60" s="447"/>
      <c r="D60" s="448"/>
      <c r="E60" s="392"/>
      <c r="F60" s="450"/>
      <c r="G60" s="448"/>
      <c r="H60" s="448"/>
      <c r="I60" s="450"/>
      <c r="J60" s="448"/>
      <c r="K60" s="123" t="s">
        <v>7</v>
      </c>
      <c r="L60" s="164"/>
      <c r="M60" s="164"/>
      <c r="N60" s="164"/>
      <c r="O60" s="164"/>
      <c r="P60" s="164"/>
      <c r="Q60" s="164"/>
      <c r="R60" s="164"/>
      <c r="S60" s="164"/>
      <c r="T60" s="164"/>
      <c r="U60" s="164"/>
      <c r="V60" s="164"/>
      <c r="W60" s="134" t="str">
        <f>IF(SUM(L60:V60)=0,IF(V60=0,"",SUM(L60:V60)),SUM(L60:V60))</f>
        <v/>
      </c>
      <c r="X60" s="441"/>
    </row>
    <row r="61" spans="2:38" x14ac:dyDescent="0.15">
      <c r="B61" s="442">
        <v>8</v>
      </c>
      <c r="C61" s="444"/>
      <c r="D61" s="445"/>
      <c r="E61" s="446"/>
      <c r="F61" s="449"/>
      <c r="G61" s="445"/>
      <c r="H61" s="445"/>
      <c r="I61" s="449"/>
      <c r="J61" s="445"/>
      <c r="K61" s="123" t="s">
        <v>8</v>
      </c>
      <c r="L61" s="129"/>
      <c r="M61" s="129"/>
      <c r="N61" s="129"/>
      <c r="O61" s="129"/>
      <c r="P61" s="129"/>
      <c r="Q61" s="129"/>
      <c r="R61" s="129"/>
      <c r="S61" s="129"/>
      <c r="T61" s="129"/>
      <c r="U61" s="129"/>
      <c r="V61" s="130" t="s">
        <v>563</v>
      </c>
      <c r="W61" s="131" t="s">
        <v>564</v>
      </c>
      <c r="X61" s="440"/>
    </row>
    <row r="62" spans="2:38" x14ac:dyDescent="0.15">
      <c r="B62" s="443"/>
      <c r="C62" s="447"/>
      <c r="D62" s="448"/>
      <c r="E62" s="392"/>
      <c r="F62" s="450"/>
      <c r="G62" s="448"/>
      <c r="H62" s="448"/>
      <c r="I62" s="450"/>
      <c r="J62" s="448"/>
      <c r="K62" s="123" t="s">
        <v>7</v>
      </c>
      <c r="L62" s="164"/>
      <c r="M62" s="164"/>
      <c r="N62" s="164"/>
      <c r="O62" s="164"/>
      <c r="P62" s="164"/>
      <c r="Q62" s="164"/>
      <c r="R62" s="164"/>
      <c r="S62" s="164"/>
      <c r="T62" s="164"/>
      <c r="U62" s="164"/>
      <c r="V62" s="164"/>
      <c r="W62" s="134" t="str">
        <f>IF(SUM(L62:V62)=0,IF(V62=0,"",SUM(L62:V62)),SUM(L62:V62))</f>
        <v/>
      </c>
      <c r="X62" s="441"/>
    </row>
    <row r="63" spans="2:38" x14ac:dyDescent="0.15">
      <c r="B63" s="442">
        <v>9</v>
      </c>
      <c r="C63" s="444"/>
      <c r="D63" s="445"/>
      <c r="E63" s="446"/>
      <c r="F63" s="449" t="s">
        <v>0</v>
      </c>
      <c r="G63" s="445"/>
      <c r="H63" s="445"/>
      <c r="I63" s="449" t="s">
        <v>0</v>
      </c>
      <c r="J63" s="445"/>
      <c r="K63" s="123" t="s">
        <v>8</v>
      </c>
      <c r="L63" s="129"/>
      <c r="M63" s="129"/>
      <c r="N63" s="129"/>
      <c r="O63" s="129"/>
      <c r="P63" s="129"/>
      <c r="Q63" s="129"/>
      <c r="R63" s="129"/>
      <c r="S63" s="129"/>
      <c r="T63" s="129"/>
      <c r="U63" s="129"/>
      <c r="V63" s="130" t="s">
        <v>563</v>
      </c>
      <c r="W63" s="131" t="s">
        <v>564</v>
      </c>
      <c r="X63" s="440" t="s">
        <v>0</v>
      </c>
    </row>
    <row r="64" spans="2:38" x14ac:dyDescent="0.15">
      <c r="B64" s="443"/>
      <c r="C64" s="447"/>
      <c r="D64" s="448"/>
      <c r="E64" s="392"/>
      <c r="F64" s="450"/>
      <c r="G64" s="448"/>
      <c r="H64" s="448"/>
      <c r="I64" s="450"/>
      <c r="J64" s="448"/>
      <c r="K64" s="123" t="s">
        <v>7</v>
      </c>
      <c r="L64" s="164"/>
      <c r="M64" s="164"/>
      <c r="N64" s="164"/>
      <c r="O64" s="164"/>
      <c r="P64" s="164"/>
      <c r="Q64" s="164"/>
      <c r="R64" s="164"/>
      <c r="S64" s="164"/>
      <c r="T64" s="164"/>
      <c r="U64" s="164"/>
      <c r="V64" s="164"/>
      <c r="W64" s="134" t="str">
        <f>IF(SUM(L64:V64)=0,IF(V64=0,"",SUM(L64:V64)),SUM(L64:V64))</f>
        <v/>
      </c>
      <c r="X64" s="441"/>
    </row>
    <row r="65" spans="2:24" x14ac:dyDescent="0.15">
      <c r="B65" s="442">
        <v>10</v>
      </c>
      <c r="C65" s="444"/>
      <c r="D65" s="445"/>
      <c r="E65" s="446"/>
      <c r="F65" s="449"/>
      <c r="G65" s="445"/>
      <c r="H65" s="445"/>
      <c r="I65" s="449"/>
      <c r="J65" s="445"/>
      <c r="K65" s="123" t="s">
        <v>8</v>
      </c>
      <c r="L65" s="129"/>
      <c r="M65" s="129"/>
      <c r="N65" s="129"/>
      <c r="O65" s="129"/>
      <c r="P65" s="129"/>
      <c r="Q65" s="129"/>
      <c r="R65" s="129"/>
      <c r="S65" s="129"/>
      <c r="T65" s="129"/>
      <c r="U65" s="129"/>
      <c r="V65" s="130" t="s">
        <v>563</v>
      </c>
      <c r="W65" s="131" t="s">
        <v>564</v>
      </c>
      <c r="X65" s="440"/>
    </row>
    <row r="66" spans="2:24" x14ac:dyDescent="0.15">
      <c r="B66" s="443"/>
      <c r="C66" s="447"/>
      <c r="D66" s="448"/>
      <c r="E66" s="392"/>
      <c r="F66" s="450"/>
      <c r="G66" s="448"/>
      <c r="H66" s="448"/>
      <c r="I66" s="450"/>
      <c r="J66" s="448"/>
      <c r="K66" s="123" t="s">
        <v>7</v>
      </c>
      <c r="L66" s="164"/>
      <c r="M66" s="164"/>
      <c r="N66" s="164"/>
      <c r="O66" s="164"/>
      <c r="P66" s="164"/>
      <c r="Q66" s="164"/>
      <c r="R66" s="164"/>
      <c r="S66" s="164"/>
      <c r="T66" s="164"/>
      <c r="U66" s="164"/>
      <c r="V66" s="164"/>
      <c r="W66" s="134" t="str">
        <f>IF(SUM(L66:V66)=0,IF(V66=0,"",SUM(L66:V66)),SUM(L66:V66))</f>
        <v/>
      </c>
      <c r="X66" s="441"/>
    </row>
    <row r="67" spans="2:24" x14ac:dyDescent="0.15">
      <c r="B67" s="442">
        <v>11</v>
      </c>
      <c r="C67" s="444"/>
      <c r="D67" s="445"/>
      <c r="E67" s="446"/>
      <c r="F67" s="449"/>
      <c r="G67" s="445"/>
      <c r="H67" s="445"/>
      <c r="I67" s="449"/>
      <c r="J67" s="445"/>
      <c r="K67" s="123" t="s">
        <v>8</v>
      </c>
      <c r="L67" s="129"/>
      <c r="M67" s="129"/>
      <c r="N67" s="129"/>
      <c r="O67" s="129"/>
      <c r="P67" s="129"/>
      <c r="Q67" s="129"/>
      <c r="R67" s="129"/>
      <c r="S67" s="129"/>
      <c r="T67" s="129"/>
      <c r="U67" s="129"/>
      <c r="V67" s="130" t="s">
        <v>563</v>
      </c>
      <c r="W67" s="131" t="s">
        <v>564</v>
      </c>
      <c r="X67" s="440"/>
    </row>
    <row r="68" spans="2:24" x14ac:dyDescent="0.15">
      <c r="B68" s="443"/>
      <c r="C68" s="447"/>
      <c r="D68" s="448"/>
      <c r="E68" s="392"/>
      <c r="F68" s="450"/>
      <c r="G68" s="448"/>
      <c r="H68" s="448"/>
      <c r="I68" s="450"/>
      <c r="J68" s="448"/>
      <c r="K68" s="123" t="s">
        <v>7</v>
      </c>
      <c r="L68" s="164"/>
      <c r="M68" s="164"/>
      <c r="N68" s="164"/>
      <c r="O68" s="164"/>
      <c r="P68" s="164"/>
      <c r="Q68" s="164"/>
      <c r="R68" s="164"/>
      <c r="S68" s="164"/>
      <c r="T68" s="164"/>
      <c r="U68" s="164"/>
      <c r="V68" s="164"/>
      <c r="W68" s="134" t="str">
        <f>IF(SUM(L68:V68)=0,IF(V68=0,"",SUM(L68:V68)),SUM(L68:V68))</f>
        <v/>
      </c>
      <c r="X68" s="441"/>
    </row>
    <row r="69" spans="2:24" x14ac:dyDescent="0.15">
      <c r="B69" s="442">
        <v>12</v>
      </c>
      <c r="C69" s="444"/>
      <c r="D69" s="445"/>
      <c r="E69" s="446"/>
      <c r="F69" s="449"/>
      <c r="G69" s="445"/>
      <c r="H69" s="445"/>
      <c r="I69" s="449"/>
      <c r="J69" s="445"/>
      <c r="K69" s="123" t="s">
        <v>8</v>
      </c>
      <c r="L69" s="129"/>
      <c r="M69" s="129"/>
      <c r="N69" s="129"/>
      <c r="O69" s="129"/>
      <c r="P69" s="129"/>
      <c r="Q69" s="129"/>
      <c r="R69" s="129"/>
      <c r="S69" s="129"/>
      <c r="T69" s="129"/>
      <c r="U69" s="129"/>
      <c r="V69" s="130" t="s">
        <v>563</v>
      </c>
      <c r="W69" s="131" t="s">
        <v>564</v>
      </c>
      <c r="X69" s="440"/>
    </row>
    <row r="70" spans="2:24" x14ac:dyDescent="0.15">
      <c r="B70" s="443"/>
      <c r="C70" s="447"/>
      <c r="D70" s="448"/>
      <c r="E70" s="392"/>
      <c r="F70" s="450"/>
      <c r="G70" s="448"/>
      <c r="H70" s="448"/>
      <c r="I70" s="450"/>
      <c r="J70" s="448"/>
      <c r="K70" s="123" t="s">
        <v>7</v>
      </c>
      <c r="L70" s="164"/>
      <c r="M70" s="164"/>
      <c r="N70" s="164"/>
      <c r="O70" s="164"/>
      <c r="P70" s="164"/>
      <c r="Q70" s="164"/>
      <c r="R70" s="164"/>
      <c r="S70" s="164"/>
      <c r="T70" s="164"/>
      <c r="U70" s="164"/>
      <c r="V70" s="164"/>
      <c r="W70" s="134" t="str">
        <f>IF(SUM(L70:V70)=0,IF(V70=0,"",SUM(L70:V70)),SUM(L70:V70))</f>
        <v/>
      </c>
      <c r="X70" s="441"/>
    </row>
    <row r="71" spans="2:24" x14ac:dyDescent="0.15">
      <c r="B71" s="442">
        <v>13</v>
      </c>
      <c r="C71" s="444"/>
      <c r="D71" s="445"/>
      <c r="E71" s="446"/>
      <c r="F71" s="449"/>
      <c r="G71" s="445"/>
      <c r="H71" s="445"/>
      <c r="I71" s="449"/>
      <c r="J71" s="445"/>
      <c r="K71" s="123" t="s">
        <v>8</v>
      </c>
      <c r="L71" s="129"/>
      <c r="M71" s="129"/>
      <c r="N71" s="129"/>
      <c r="O71" s="129"/>
      <c r="P71" s="129"/>
      <c r="Q71" s="129"/>
      <c r="R71" s="129"/>
      <c r="S71" s="129"/>
      <c r="T71" s="129"/>
      <c r="U71" s="129"/>
      <c r="V71" s="130" t="s">
        <v>563</v>
      </c>
      <c r="W71" s="131" t="s">
        <v>564</v>
      </c>
      <c r="X71" s="440"/>
    </row>
    <row r="72" spans="2:24" x14ac:dyDescent="0.15">
      <c r="B72" s="443"/>
      <c r="C72" s="447"/>
      <c r="D72" s="448"/>
      <c r="E72" s="392"/>
      <c r="F72" s="450"/>
      <c r="G72" s="448"/>
      <c r="H72" s="448"/>
      <c r="I72" s="450"/>
      <c r="J72" s="448"/>
      <c r="K72" s="123" t="s">
        <v>7</v>
      </c>
      <c r="L72" s="164"/>
      <c r="M72" s="164"/>
      <c r="N72" s="164"/>
      <c r="O72" s="164"/>
      <c r="P72" s="164"/>
      <c r="Q72" s="164"/>
      <c r="R72" s="164"/>
      <c r="S72" s="164"/>
      <c r="T72" s="164"/>
      <c r="U72" s="164"/>
      <c r="V72" s="164"/>
      <c r="W72" s="134" t="str">
        <f>IF(SUM(L72:V72)=0,IF(V72=0,"",SUM(L72:V72)),SUM(L72:V72))</f>
        <v/>
      </c>
      <c r="X72" s="441"/>
    </row>
    <row r="73" spans="2:24" x14ac:dyDescent="0.15">
      <c r="B73" s="442">
        <v>14</v>
      </c>
      <c r="C73" s="444"/>
      <c r="D73" s="445"/>
      <c r="E73" s="446"/>
      <c r="F73" s="449"/>
      <c r="G73" s="445"/>
      <c r="H73" s="445"/>
      <c r="I73" s="449"/>
      <c r="J73" s="445"/>
      <c r="K73" s="123" t="s">
        <v>8</v>
      </c>
      <c r="L73" s="129"/>
      <c r="M73" s="129"/>
      <c r="N73" s="129"/>
      <c r="O73" s="129"/>
      <c r="P73" s="129"/>
      <c r="Q73" s="129"/>
      <c r="R73" s="129"/>
      <c r="S73" s="129"/>
      <c r="T73" s="129"/>
      <c r="U73" s="129"/>
      <c r="V73" s="130" t="s">
        <v>563</v>
      </c>
      <c r="W73" s="131" t="s">
        <v>564</v>
      </c>
      <c r="X73" s="440"/>
    </row>
    <row r="74" spans="2:24" x14ac:dyDescent="0.15">
      <c r="B74" s="443"/>
      <c r="C74" s="447"/>
      <c r="D74" s="448"/>
      <c r="E74" s="392"/>
      <c r="F74" s="450"/>
      <c r="G74" s="448"/>
      <c r="H74" s="448"/>
      <c r="I74" s="450"/>
      <c r="J74" s="448"/>
      <c r="K74" s="123" t="s">
        <v>7</v>
      </c>
      <c r="L74" s="164"/>
      <c r="M74" s="164"/>
      <c r="N74" s="164"/>
      <c r="O74" s="164"/>
      <c r="P74" s="164"/>
      <c r="Q74" s="164"/>
      <c r="R74" s="164"/>
      <c r="S74" s="164"/>
      <c r="T74" s="164"/>
      <c r="U74" s="164"/>
      <c r="V74" s="164"/>
      <c r="W74" s="134" t="str">
        <f>IF(SUM(L74:V74)=0,IF(V74=0,"",SUM(L74:V74)),SUM(L74:V74))</f>
        <v/>
      </c>
      <c r="X74" s="441"/>
    </row>
    <row r="75" spans="2:24" x14ac:dyDescent="0.15">
      <c r="B75" s="442">
        <v>15</v>
      </c>
      <c r="C75" s="444"/>
      <c r="D75" s="445"/>
      <c r="E75" s="446"/>
      <c r="F75" s="449"/>
      <c r="G75" s="445"/>
      <c r="H75" s="445"/>
      <c r="I75" s="449"/>
      <c r="J75" s="445"/>
      <c r="K75" s="123" t="s">
        <v>8</v>
      </c>
      <c r="L75" s="129"/>
      <c r="M75" s="129"/>
      <c r="N75" s="129"/>
      <c r="O75" s="129"/>
      <c r="P75" s="129"/>
      <c r="Q75" s="129"/>
      <c r="R75" s="129"/>
      <c r="S75" s="129"/>
      <c r="T75" s="129"/>
      <c r="U75" s="129"/>
      <c r="V75" s="130" t="s">
        <v>563</v>
      </c>
      <c r="W75" s="131" t="s">
        <v>564</v>
      </c>
      <c r="X75" s="440"/>
    </row>
    <row r="76" spans="2:24" x14ac:dyDescent="0.15">
      <c r="B76" s="443"/>
      <c r="C76" s="447"/>
      <c r="D76" s="448"/>
      <c r="E76" s="392"/>
      <c r="F76" s="450"/>
      <c r="G76" s="448"/>
      <c r="H76" s="448"/>
      <c r="I76" s="450"/>
      <c r="J76" s="448"/>
      <c r="K76" s="123" t="s">
        <v>7</v>
      </c>
      <c r="L76" s="164"/>
      <c r="M76" s="164"/>
      <c r="N76" s="164"/>
      <c r="O76" s="164"/>
      <c r="P76" s="164"/>
      <c r="Q76" s="164"/>
      <c r="R76" s="164"/>
      <c r="S76" s="164"/>
      <c r="T76" s="164"/>
      <c r="U76" s="164"/>
      <c r="V76" s="164"/>
      <c r="W76" s="134" t="str">
        <f>IF(SUM(L76:V76)=0,IF(V76=0,"",SUM(L76:V76)),SUM(L76:V76))</f>
        <v/>
      </c>
      <c r="X76" s="441"/>
    </row>
    <row r="77" spans="2:24" x14ac:dyDescent="0.15">
      <c r="B77" s="442">
        <v>16</v>
      </c>
      <c r="C77" s="444"/>
      <c r="D77" s="445"/>
      <c r="E77" s="446"/>
      <c r="F77" s="449"/>
      <c r="G77" s="445"/>
      <c r="H77" s="445"/>
      <c r="I77" s="449"/>
      <c r="J77" s="445"/>
      <c r="K77" s="123" t="s">
        <v>8</v>
      </c>
      <c r="L77" s="129"/>
      <c r="M77" s="129"/>
      <c r="N77" s="129"/>
      <c r="O77" s="129"/>
      <c r="P77" s="129"/>
      <c r="Q77" s="129"/>
      <c r="R77" s="129"/>
      <c r="S77" s="129"/>
      <c r="T77" s="129"/>
      <c r="U77" s="129"/>
      <c r="V77" s="130" t="s">
        <v>563</v>
      </c>
      <c r="W77" s="131" t="s">
        <v>564</v>
      </c>
      <c r="X77" s="440"/>
    </row>
    <row r="78" spans="2:24" x14ac:dyDescent="0.15">
      <c r="B78" s="443"/>
      <c r="C78" s="447"/>
      <c r="D78" s="448"/>
      <c r="E78" s="392"/>
      <c r="F78" s="450"/>
      <c r="G78" s="448"/>
      <c r="H78" s="448"/>
      <c r="I78" s="450"/>
      <c r="J78" s="448"/>
      <c r="K78" s="123" t="s">
        <v>7</v>
      </c>
      <c r="L78" s="164"/>
      <c r="M78" s="164"/>
      <c r="N78" s="164"/>
      <c r="O78" s="164"/>
      <c r="P78" s="164"/>
      <c r="Q78" s="164"/>
      <c r="R78" s="164"/>
      <c r="S78" s="164"/>
      <c r="T78" s="164"/>
      <c r="U78" s="164"/>
      <c r="V78" s="164"/>
      <c r="W78" s="134" t="str">
        <f>IF(SUM(L78:V78)=0,IF(V78=0,"",SUM(L78:V78)),SUM(L78:V78))</f>
        <v/>
      </c>
      <c r="X78" s="441"/>
    </row>
    <row r="79" spans="2:24" x14ac:dyDescent="0.15">
      <c r="B79" s="442">
        <v>17</v>
      </c>
      <c r="C79" s="444"/>
      <c r="D79" s="445"/>
      <c r="E79" s="446"/>
      <c r="F79" s="449"/>
      <c r="G79" s="445"/>
      <c r="H79" s="445"/>
      <c r="I79" s="449"/>
      <c r="J79" s="445"/>
      <c r="K79" s="123" t="s">
        <v>8</v>
      </c>
      <c r="L79" s="129"/>
      <c r="M79" s="129"/>
      <c r="N79" s="129"/>
      <c r="O79" s="129"/>
      <c r="P79" s="129"/>
      <c r="Q79" s="129"/>
      <c r="R79" s="129"/>
      <c r="S79" s="129"/>
      <c r="T79" s="129"/>
      <c r="U79" s="129"/>
      <c r="V79" s="130" t="s">
        <v>563</v>
      </c>
      <c r="W79" s="131" t="s">
        <v>564</v>
      </c>
      <c r="X79" s="440"/>
    </row>
    <row r="80" spans="2:24" x14ac:dyDescent="0.15">
      <c r="B80" s="443"/>
      <c r="C80" s="447"/>
      <c r="D80" s="448"/>
      <c r="E80" s="392"/>
      <c r="F80" s="450"/>
      <c r="G80" s="448"/>
      <c r="H80" s="448"/>
      <c r="I80" s="450"/>
      <c r="J80" s="448"/>
      <c r="K80" s="123" t="s">
        <v>7</v>
      </c>
      <c r="L80" s="164"/>
      <c r="M80" s="164"/>
      <c r="N80" s="164"/>
      <c r="O80" s="164"/>
      <c r="P80" s="164"/>
      <c r="Q80" s="164"/>
      <c r="R80" s="164"/>
      <c r="S80" s="164"/>
      <c r="T80" s="164"/>
      <c r="U80" s="164"/>
      <c r="V80" s="164"/>
      <c r="W80" s="134" t="str">
        <f>IF(SUM(L80:V80)=0,IF(V80=0,"",SUM(L80:V80)),SUM(L80:V80))</f>
        <v/>
      </c>
      <c r="X80" s="441"/>
    </row>
    <row r="81" spans="2:24" x14ac:dyDescent="0.15">
      <c r="B81" s="442">
        <v>18</v>
      </c>
      <c r="C81" s="444"/>
      <c r="D81" s="445"/>
      <c r="E81" s="446"/>
      <c r="F81" s="449"/>
      <c r="G81" s="445"/>
      <c r="H81" s="445"/>
      <c r="I81" s="449"/>
      <c r="J81" s="445"/>
      <c r="K81" s="123" t="s">
        <v>8</v>
      </c>
      <c r="L81" s="129"/>
      <c r="M81" s="129"/>
      <c r="N81" s="129"/>
      <c r="O81" s="129"/>
      <c r="P81" s="129"/>
      <c r="Q81" s="129"/>
      <c r="R81" s="129"/>
      <c r="S81" s="129"/>
      <c r="T81" s="129"/>
      <c r="U81" s="129"/>
      <c r="V81" s="130" t="s">
        <v>563</v>
      </c>
      <c r="W81" s="131" t="s">
        <v>564</v>
      </c>
      <c r="X81" s="440"/>
    </row>
    <row r="82" spans="2:24" x14ac:dyDescent="0.15">
      <c r="B82" s="443"/>
      <c r="C82" s="447"/>
      <c r="D82" s="448"/>
      <c r="E82" s="392"/>
      <c r="F82" s="450"/>
      <c r="G82" s="448"/>
      <c r="H82" s="448"/>
      <c r="I82" s="450"/>
      <c r="J82" s="448"/>
      <c r="K82" s="123" t="s">
        <v>7</v>
      </c>
      <c r="L82" s="164"/>
      <c r="M82" s="164"/>
      <c r="N82" s="164"/>
      <c r="O82" s="164"/>
      <c r="P82" s="164"/>
      <c r="Q82" s="164"/>
      <c r="R82" s="164"/>
      <c r="S82" s="164"/>
      <c r="T82" s="164"/>
      <c r="U82" s="164"/>
      <c r="V82" s="164"/>
      <c r="W82" s="134" t="str">
        <f>IF(SUM(L82:V82)=0,IF(V82=0,"",SUM(L82:V82)),SUM(L82:V82))</f>
        <v/>
      </c>
      <c r="X82" s="441"/>
    </row>
    <row r="83" spans="2:24" x14ac:dyDescent="0.15">
      <c r="B83" s="442">
        <v>19</v>
      </c>
      <c r="C83" s="444"/>
      <c r="D83" s="445"/>
      <c r="E83" s="446"/>
      <c r="F83" s="449"/>
      <c r="G83" s="445"/>
      <c r="H83" s="445"/>
      <c r="I83" s="449"/>
      <c r="J83" s="445"/>
      <c r="K83" s="123" t="s">
        <v>8</v>
      </c>
      <c r="L83" s="129"/>
      <c r="M83" s="129"/>
      <c r="N83" s="129"/>
      <c r="O83" s="129"/>
      <c r="P83" s="129"/>
      <c r="Q83" s="129"/>
      <c r="R83" s="129"/>
      <c r="S83" s="129"/>
      <c r="T83" s="129"/>
      <c r="U83" s="129"/>
      <c r="V83" s="130" t="s">
        <v>563</v>
      </c>
      <c r="W83" s="131" t="s">
        <v>564</v>
      </c>
      <c r="X83" s="440"/>
    </row>
    <row r="84" spans="2:24" x14ac:dyDescent="0.15">
      <c r="B84" s="443"/>
      <c r="C84" s="447"/>
      <c r="D84" s="448"/>
      <c r="E84" s="392"/>
      <c r="F84" s="450"/>
      <c r="G84" s="448"/>
      <c r="H84" s="448"/>
      <c r="I84" s="450"/>
      <c r="J84" s="448"/>
      <c r="K84" s="123" t="s">
        <v>7</v>
      </c>
      <c r="L84" s="164"/>
      <c r="M84" s="164"/>
      <c r="N84" s="164"/>
      <c r="O84" s="164"/>
      <c r="P84" s="164"/>
      <c r="Q84" s="164"/>
      <c r="R84" s="164"/>
      <c r="S84" s="164"/>
      <c r="T84" s="164"/>
      <c r="U84" s="164"/>
      <c r="V84" s="164"/>
      <c r="W84" s="134" t="str">
        <f>IF(SUM(L84:V84)=0,IF(V84=0,"",SUM(L84:V84)),SUM(L84:V84))</f>
        <v/>
      </c>
      <c r="X84" s="441"/>
    </row>
    <row r="85" spans="2:24" x14ac:dyDescent="0.15">
      <c r="B85" s="442">
        <v>20</v>
      </c>
      <c r="C85" s="444"/>
      <c r="D85" s="445"/>
      <c r="E85" s="446"/>
      <c r="F85" s="449"/>
      <c r="G85" s="445"/>
      <c r="H85" s="445"/>
      <c r="I85" s="449"/>
      <c r="J85" s="445"/>
      <c r="K85" s="123" t="s">
        <v>8</v>
      </c>
      <c r="L85" s="129"/>
      <c r="M85" s="129"/>
      <c r="N85" s="129"/>
      <c r="O85" s="129"/>
      <c r="P85" s="129"/>
      <c r="Q85" s="129"/>
      <c r="R85" s="129"/>
      <c r="S85" s="129"/>
      <c r="T85" s="129"/>
      <c r="U85" s="129"/>
      <c r="V85" s="130" t="s">
        <v>563</v>
      </c>
      <c r="W85" s="131" t="s">
        <v>564</v>
      </c>
      <c r="X85" s="440"/>
    </row>
    <row r="86" spans="2:24" x14ac:dyDescent="0.15">
      <c r="B86" s="443"/>
      <c r="C86" s="447"/>
      <c r="D86" s="448"/>
      <c r="E86" s="392"/>
      <c r="F86" s="450"/>
      <c r="G86" s="448"/>
      <c r="H86" s="448"/>
      <c r="I86" s="450"/>
      <c r="J86" s="448"/>
      <c r="K86" s="123" t="s">
        <v>7</v>
      </c>
      <c r="L86" s="164"/>
      <c r="M86" s="164"/>
      <c r="N86" s="164"/>
      <c r="O86" s="164"/>
      <c r="P86" s="164"/>
      <c r="Q86" s="164"/>
      <c r="R86" s="164"/>
      <c r="S86" s="164"/>
      <c r="T86" s="164"/>
      <c r="U86" s="164"/>
      <c r="V86" s="164"/>
      <c r="W86" s="134" t="str">
        <f>IF(SUM(L86:V86)=0,IF(V86=0,"",SUM(L86:V86)),SUM(L86:V86))</f>
        <v/>
      </c>
      <c r="X86" s="441"/>
    </row>
    <row r="87" spans="2:24" x14ac:dyDescent="0.15">
      <c r="B87" s="442">
        <v>21</v>
      </c>
      <c r="C87" s="444"/>
      <c r="D87" s="445"/>
      <c r="E87" s="446"/>
      <c r="F87" s="449"/>
      <c r="G87" s="445"/>
      <c r="H87" s="445"/>
      <c r="I87" s="449"/>
      <c r="J87" s="445"/>
      <c r="K87" s="123" t="s">
        <v>8</v>
      </c>
      <c r="L87" s="129"/>
      <c r="M87" s="129"/>
      <c r="N87" s="129"/>
      <c r="O87" s="129"/>
      <c r="P87" s="129"/>
      <c r="Q87" s="129"/>
      <c r="R87" s="129"/>
      <c r="S87" s="129"/>
      <c r="T87" s="129"/>
      <c r="U87" s="129"/>
      <c r="V87" s="130" t="s">
        <v>563</v>
      </c>
      <c r="W87" s="131" t="s">
        <v>564</v>
      </c>
      <c r="X87" s="440"/>
    </row>
    <row r="88" spans="2:24" x14ac:dyDescent="0.15">
      <c r="B88" s="443"/>
      <c r="C88" s="447"/>
      <c r="D88" s="448"/>
      <c r="E88" s="392"/>
      <c r="F88" s="450"/>
      <c r="G88" s="448"/>
      <c r="H88" s="448"/>
      <c r="I88" s="450"/>
      <c r="J88" s="448"/>
      <c r="K88" s="123" t="s">
        <v>7</v>
      </c>
      <c r="L88" s="164"/>
      <c r="M88" s="164"/>
      <c r="N88" s="164"/>
      <c r="O88" s="164"/>
      <c r="P88" s="164"/>
      <c r="Q88" s="164"/>
      <c r="R88" s="164"/>
      <c r="S88" s="164"/>
      <c r="T88" s="164"/>
      <c r="U88" s="164"/>
      <c r="V88" s="164"/>
      <c r="W88" s="134" t="str">
        <f>IF(SUM(L88:V88)=0,IF(V88=0,"",SUM(L88:V88)),SUM(L88:V88))</f>
        <v/>
      </c>
      <c r="X88" s="441"/>
    </row>
    <row r="89" spans="2:24" x14ac:dyDescent="0.15">
      <c r="B89" s="442">
        <v>22</v>
      </c>
      <c r="C89" s="444"/>
      <c r="D89" s="445"/>
      <c r="E89" s="446"/>
      <c r="F89" s="449"/>
      <c r="G89" s="445"/>
      <c r="H89" s="445"/>
      <c r="I89" s="449"/>
      <c r="J89" s="445"/>
      <c r="K89" s="123" t="s">
        <v>8</v>
      </c>
      <c r="L89" s="129"/>
      <c r="M89" s="129"/>
      <c r="N89" s="129"/>
      <c r="O89" s="129"/>
      <c r="P89" s="129"/>
      <c r="Q89" s="129"/>
      <c r="R89" s="129"/>
      <c r="S89" s="129"/>
      <c r="T89" s="129"/>
      <c r="U89" s="129"/>
      <c r="V89" s="130" t="s">
        <v>563</v>
      </c>
      <c r="W89" s="131" t="s">
        <v>564</v>
      </c>
      <c r="X89" s="440"/>
    </row>
    <row r="90" spans="2:24" x14ac:dyDescent="0.15">
      <c r="B90" s="443"/>
      <c r="C90" s="447"/>
      <c r="D90" s="448"/>
      <c r="E90" s="392"/>
      <c r="F90" s="450"/>
      <c r="G90" s="448"/>
      <c r="H90" s="448"/>
      <c r="I90" s="450"/>
      <c r="J90" s="448"/>
      <c r="K90" s="123" t="s">
        <v>7</v>
      </c>
      <c r="L90" s="164"/>
      <c r="M90" s="164"/>
      <c r="N90" s="164"/>
      <c r="O90" s="164"/>
      <c r="P90" s="164"/>
      <c r="Q90" s="164"/>
      <c r="R90" s="164"/>
      <c r="S90" s="164"/>
      <c r="T90" s="164"/>
      <c r="U90" s="164"/>
      <c r="V90" s="164"/>
      <c r="W90" s="134" t="str">
        <f>IF(SUM(L90:V90)=0,IF(V90=0,"",SUM(L90:V90)),SUM(L90:V90))</f>
        <v/>
      </c>
      <c r="X90" s="441"/>
    </row>
    <row r="91" spans="2:24" x14ac:dyDescent="0.15">
      <c r="B91" s="442">
        <v>23</v>
      </c>
      <c r="C91" s="444"/>
      <c r="D91" s="445"/>
      <c r="E91" s="446"/>
      <c r="F91" s="449"/>
      <c r="G91" s="445"/>
      <c r="H91" s="445"/>
      <c r="I91" s="449"/>
      <c r="J91" s="445"/>
      <c r="K91" s="123" t="s">
        <v>8</v>
      </c>
      <c r="L91" s="129"/>
      <c r="M91" s="129"/>
      <c r="N91" s="129"/>
      <c r="O91" s="129"/>
      <c r="P91" s="129"/>
      <c r="Q91" s="129"/>
      <c r="R91" s="129"/>
      <c r="S91" s="129"/>
      <c r="T91" s="129"/>
      <c r="U91" s="129"/>
      <c r="V91" s="130" t="s">
        <v>563</v>
      </c>
      <c r="W91" s="131" t="s">
        <v>564</v>
      </c>
      <c r="X91" s="440"/>
    </row>
    <row r="92" spans="2:24" x14ac:dyDescent="0.15">
      <c r="B92" s="443"/>
      <c r="C92" s="447"/>
      <c r="D92" s="448"/>
      <c r="E92" s="392"/>
      <c r="F92" s="450"/>
      <c r="G92" s="448"/>
      <c r="H92" s="448"/>
      <c r="I92" s="450"/>
      <c r="J92" s="448"/>
      <c r="K92" s="123" t="s">
        <v>7</v>
      </c>
      <c r="L92" s="164"/>
      <c r="M92" s="164"/>
      <c r="N92" s="164"/>
      <c r="O92" s="164"/>
      <c r="P92" s="164"/>
      <c r="Q92" s="164"/>
      <c r="R92" s="164"/>
      <c r="S92" s="164"/>
      <c r="T92" s="164"/>
      <c r="U92" s="164"/>
      <c r="V92" s="164"/>
      <c r="W92" s="134" t="str">
        <f>IF(SUM(L92:V92)=0,IF(V92=0,"",SUM(L92:V92)),SUM(L92:V92))</f>
        <v/>
      </c>
      <c r="X92" s="441"/>
    </row>
    <row r="93" spans="2:24" x14ac:dyDescent="0.15">
      <c r="B93" s="442">
        <v>24</v>
      </c>
      <c r="C93" s="444"/>
      <c r="D93" s="445"/>
      <c r="E93" s="446"/>
      <c r="F93" s="449"/>
      <c r="G93" s="445"/>
      <c r="H93" s="445"/>
      <c r="I93" s="449"/>
      <c r="J93" s="445"/>
      <c r="K93" s="123" t="s">
        <v>8</v>
      </c>
      <c r="L93" s="129"/>
      <c r="M93" s="129"/>
      <c r="N93" s="129"/>
      <c r="O93" s="129"/>
      <c r="P93" s="129"/>
      <c r="Q93" s="129"/>
      <c r="R93" s="129"/>
      <c r="S93" s="129"/>
      <c r="T93" s="129"/>
      <c r="U93" s="129"/>
      <c r="V93" s="130" t="s">
        <v>563</v>
      </c>
      <c r="W93" s="131" t="s">
        <v>564</v>
      </c>
      <c r="X93" s="440"/>
    </row>
    <row r="94" spans="2:24" x14ac:dyDescent="0.15">
      <c r="B94" s="443"/>
      <c r="C94" s="447"/>
      <c r="D94" s="448"/>
      <c r="E94" s="392"/>
      <c r="F94" s="450"/>
      <c r="G94" s="448"/>
      <c r="H94" s="448"/>
      <c r="I94" s="450"/>
      <c r="J94" s="448"/>
      <c r="K94" s="123" t="s">
        <v>7</v>
      </c>
      <c r="L94" s="164"/>
      <c r="M94" s="164"/>
      <c r="N94" s="164"/>
      <c r="O94" s="164"/>
      <c r="P94" s="164"/>
      <c r="Q94" s="164"/>
      <c r="R94" s="164"/>
      <c r="S94" s="164"/>
      <c r="T94" s="164"/>
      <c r="U94" s="164"/>
      <c r="V94" s="164"/>
      <c r="W94" s="134" t="str">
        <f>IF(SUM(L94:V94)=0,IF(V94=0,"",SUM(L94:V94)),SUM(L94:V94))</f>
        <v/>
      </c>
      <c r="X94" s="441"/>
    </row>
    <row r="95" spans="2:24" x14ac:dyDescent="0.15">
      <c r="B95" s="442">
        <v>25</v>
      </c>
      <c r="C95" s="444"/>
      <c r="D95" s="445"/>
      <c r="E95" s="446"/>
      <c r="F95" s="449"/>
      <c r="G95" s="445"/>
      <c r="H95" s="445"/>
      <c r="I95" s="449"/>
      <c r="J95" s="445"/>
      <c r="K95" s="123" t="s">
        <v>8</v>
      </c>
      <c r="L95" s="129"/>
      <c r="M95" s="129"/>
      <c r="N95" s="129"/>
      <c r="O95" s="129"/>
      <c r="P95" s="129"/>
      <c r="Q95" s="129"/>
      <c r="R95" s="129"/>
      <c r="S95" s="129"/>
      <c r="T95" s="129"/>
      <c r="U95" s="129"/>
      <c r="V95" s="130" t="s">
        <v>563</v>
      </c>
      <c r="W95" s="131" t="s">
        <v>564</v>
      </c>
      <c r="X95" s="440"/>
    </row>
    <row r="96" spans="2:24" x14ac:dyDescent="0.15">
      <c r="B96" s="443"/>
      <c r="C96" s="447"/>
      <c r="D96" s="448"/>
      <c r="E96" s="392"/>
      <c r="F96" s="450"/>
      <c r="G96" s="448"/>
      <c r="H96" s="448"/>
      <c r="I96" s="450"/>
      <c r="J96" s="448"/>
      <c r="K96" s="123" t="s">
        <v>7</v>
      </c>
      <c r="L96" s="164"/>
      <c r="M96" s="164"/>
      <c r="N96" s="164"/>
      <c r="O96" s="164"/>
      <c r="P96" s="164"/>
      <c r="Q96" s="164"/>
      <c r="R96" s="164"/>
      <c r="S96" s="164"/>
      <c r="T96" s="164"/>
      <c r="U96" s="164"/>
      <c r="V96" s="164"/>
      <c r="W96" s="134" t="str">
        <f>IF(SUM(L96:V96)=0,IF(V96=0,"",SUM(L96:V96)),SUM(L96:V96))</f>
        <v/>
      </c>
      <c r="X96" s="441"/>
    </row>
    <row r="97" spans="2:24" x14ac:dyDescent="0.15">
      <c r="B97" s="442">
        <v>26</v>
      </c>
      <c r="C97" s="444"/>
      <c r="D97" s="445"/>
      <c r="E97" s="446"/>
      <c r="F97" s="449"/>
      <c r="G97" s="445"/>
      <c r="H97" s="445"/>
      <c r="I97" s="449"/>
      <c r="J97" s="445"/>
      <c r="K97" s="123" t="s">
        <v>8</v>
      </c>
      <c r="L97" s="129"/>
      <c r="M97" s="129"/>
      <c r="N97" s="129"/>
      <c r="O97" s="129"/>
      <c r="P97" s="129"/>
      <c r="Q97" s="129"/>
      <c r="R97" s="129"/>
      <c r="S97" s="129"/>
      <c r="T97" s="129"/>
      <c r="U97" s="129"/>
      <c r="V97" s="130" t="s">
        <v>563</v>
      </c>
      <c r="W97" s="131" t="s">
        <v>564</v>
      </c>
      <c r="X97" s="440"/>
    </row>
    <row r="98" spans="2:24" x14ac:dyDescent="0.15">
      <c r="B98" s="443"/>
      <c r="C98" s="447"/>
      <c r="D98" s="448"/>
      <c r="E98" s="392"/>
      <c r="F98" s="450"/>
      <c r="G98" s="448"/>
      <c r="H98" s="448"/>
      <c r="I98" s="450"/>
      <c r="J98" s="448"/>
      <c r="K98" s="123" t="s">
        <v>7</v>
      </c>
      <c r="L98" s="164"/>
      <c r="M98" s="164"/>
      <c r="N98" s="164"/>
      <c r="O98" s="164"/>
      <c r="P98" s="164"/>
      <c r="Q98" s="164"/>
      <c r="R98" s="164"/>
      <c r="S98" s="164"/>
      <c r="T98" s="164"/>
      <c r="U98" s="164"/>
      <c r="V98" s="164"/>
      <c r="W98" s="134" t="str">
        <f>IF(SUM(L98:V98)=0,IF(V98=0,"",SUM(L98:V98)),SUM(L98:V98))</f>
        <v/>
      </c>
      <c r="X98" s="441"/>
    </row>
    <row r="99" spans="2:24" x14ac:dyDescent="0.15">
      <c r="B99" s="442">
        <v>27</v>
      </c>
      <c r="C99" s="444"/>
      <c r="D99" s="445"/>
      <c r="E99" s="446"/>
      <c r="F99" s="449"/>
      <c r="G99" s="445"/>
      <c r="H99" s="445"/>
      <c r="I99" s="449"/>
      <c r="J99" s="445"/>
      <c r="K99" s="123" t="s">
        <v>8</v>
      </c>
      <c r="L99" s="129"/>
      <c r="M99" s="129"/>
      <c r="N99" s="129"/>
      <c r="O99" s="129"/>
      <c r="P99" s="129"/>
      <c r="Q99" s="129"/>
      <c r="R99" s="129"/>
      <c r="S99" s="129"/>
      <c r="T99" s="129"/>
      <c r="U99" s="129"/>
      <c r="V99" s="130" t="s">
        <v>563</v>
      </c>
      <c r="W99" s="131" t="s">
        <v>564</v>
      </c>
      <c r="X99" s="440"/>
    </row>
    <row r="100" spans="2:24" x14ac:dyDescent="0.15">
      <c r="B100" s="443"/>
      <c r="C100" s="447"/>
      <c r="D100" s="448"/>
      <c r="E100" s="392"/>
      <c r="F100" s="450"/>
      <c r="G100" s="448"/>
      <c r="H100" s="448"/>
      <c r="I100" s="450"/>
      <c r="J100" s="448"/>
      <c r="K100" s="123" t="s">
        <v>7</v>
      </c>
      <c r="L100" s="164"/>
      <c r="M100" s="164"/>
      <c r="N100" s="164"/>
      <c r="O100" s="164"/>
      <c r="P100" s="164"/>
      <c r="Q100" s="164"/>
      <c r="R100" s="164"/>
      <c r="S100" s="164"/>
      <c r="T100" s="164"/>
      <c r="U100" s="164"/>
      <c r="V100" s="164"/>
      <c r="W100" s="134" t="str">
        <f>IF(SUM(L100:V100)=0,IF(V100=0,"",SUM(L100:V100)),SUM(L100:V100))</f>
        <v/>
      </c>
      <c r="X100" s="441"/>
    </row>
    <row r="101" spans="2:24" x14ac:dyDescent="0.15">
      <c r="B101" s="442">
        <v>28</v>
      </c>
      <c r="C101" s="444"/>
      <c r="D101" s="445"/>
      <c r="E101" s="446"/>
      <c r="F101" s="449"/>
      <c r="G101" s="445"/>
      <c r="H101" s="445"/>
      <c r="I101" s="449"/>
      <c r="J101" s="445"/>
      <c r="K101" s="123" t="s">
        <v>8</v>
      </c>
      <c r="L101" s="129"/>
      <c r="M101" s="129"/>
      <c r="N101" s="129"/>
      <c r="O101" s="129"/>
      <c r="P101" s="129"/>
      <c r="Q101" s="129"/>
      <c r="R101" s="129"/>
      <c r="S101" s="129"/>
      <c r="T101" s="129"/>
      <c r="U101" s="129"/>
      <c r="V101" s="130" t="s">
        <v>563</v>
      </c>
      <c r="W101" s="131" t="s">
        <v>564</v>
      </c>
      <c r="X101" s="440"/>
    </row>
    <row r="102" spans="2:24" x14ac:dyDescent="0.15">
      <c r="B102" s="443"/>
      <c r="C102" s="447"/>
      <c r="D102" s="448"/>
      <c r="E102" s="392"/>
      <c r="F102" s="450"/>
      <c r="G102" s="448"/>
      <c r="H102" s="448"/>
      <c r="I102" s="450"/>
      <c r="J102" s="448"/>
      <c r="K102" s="123" t="s">
        <v>7</v>
      </c>
      <c r="L102" s="164"/>
      <c r="M102" s="164"/>
      <c r="N102" s="164"/>
      <c r="O102" s="164"/>
      <c r="P102" s="164"/>
      <c r="Q102" s="164"/>
      <c r="R102" s="164"/>
      <c r="S102" s="164"/>
      <c r="T102" s="164"/>
      <c r="U102" s="164"/>
      <c r="V102" s="164"/>
      <c r="W102" s="134" t="str">
        <f>IF(SUM(L102:V102)=0,IF(V102=0,"",SUM(L102:V102)),SUM(L102:V102))</f>
        <v/>
      </c>
      <c r="X102" s="441"/>
    </row>
    <row r="103" spans="2:24" x14ac:dyDescent="0.15">
      <c r="B103" s="442">
        <v>29</v>
      </c>
      <c r="C103" s="444"/>
      <c r="D103" s="445"/>
      <c r="E103" s="446"/>
      <c r="F103" s="449"/>
      <c r="G103" s="445"/>
      <c r="H103" s="445"/>
      <c r="I103" s="449"/>
      <c r="J103" s="445"/>
      <c r="K103" s="123" t="s">
        <v>8</v>
      </c>
      <c r="L103" s="129"/>
      <c r="M103" s="129"/>
      <c r="N103" s="129"/>
      <c r="O103" s="129"/>
      <c r="P103" s="129"/>
      <c r="Q103" s="129"/>
      <c r="R103" s="129"/>
      <c r="S103" s="129"/>
      <c r="T103" s="129"/>
      <c r="U103" s="129"/>
      <c r="V103" s="130" t="s">
        <v>563</v>
      </c>
      <c r="W103" s="131" t="s">
        <v>564</v>
      </c>
      <c r="X103" s="440"/>
    </row>
    <row r="104" spans="2:24" x14ac:dyDescent="0.15">
      <c r="B104" s="443"/>
      <c r="C104" s="447"/>
      <c r="D104" s="448"/>
      <c r="E104" s="392"/>
      <c r="F104" s="450"/>
      <c r="G104" s="448"/>
      <c r="H104" s="448"/>
      <c r="I104" s="450"/>
      <c r="J104" s="448"/>
      <c r="K104" s="123" t="s">
        <v>7</v>
      </c>
      <c r="L104" s="164"/>
      <c r="M104" s="164"/>
      <c r="N104" s="164"/>
      <c r="O104" s="164"/>
      <c r="P104" s="164"/>
      <c r="Q104" s="164"/>
      <c r="R104" s="164"/>
      <c r="S104" s="164"/>
      <c r="T104" s="164"/>
      <c r="U104" s="164"/>
      <c r="V104" s="164"/>
      <c r="W104" s="134" t="str">
        <f>IF(SUM(L104:V104)=0,IF(V104=0,"",SUM(L104:V104)),SUM(L104:V104))</f>
        <v/>
      </c>
      <c r="X104" s="441"/>
    </row>
    <row r="105" spans="2:24" x14ac:dyDescent="0.15">
      <c r="B105" s="442">
        <v>30</v>
      </c>
      <c r="C105" s="444"/>
      <c r="D105" s="445"/>
      <c r="E105" s="446"/>
      <c r="F105" s="449"/>
      <c r="G105" s="445"/>
      <c r="H105" s="445"/>
      <c r="I105" s="449"/>
      <c r="J105" s="445"/>
      <c r="K105" s="123" t="s">
        <v>8</v>
      </c>
      <c r="L105" s="129"/>
      <c r="M105" s="129"/>
      <c r="N105" s="129"/>
      <c r="O105" s="129"/>
      <c r="P105" s="129"/>
      <c r="Q105" s="129"/>
      <c r="R105" s="129"/>
      <c r="S105" s="129"/>
      <c r="T105" s="129"/>
      <c r="U105" s="129"/>
      <c r="V105" s="130" t="s">
        <v>563</v>
      </c>
      <c r="W105" s="131" t="s">
        <v>564</v>
      </c>
      <c r="X105" s="440"/>
    </row>
    <row r="106" spans="2:24" x14ac:dyDescent="0.15">
      <c r="B106" s="443"/>
      <c r="C106" s="447"/>
      <c r="D106" s="448"/>
      <c r="E106" s="392"/>
      <c r="F106" s="450"/>
      <c r="G106" s="448"/>
      <c r="H106" s="448"/>
      <c r="I106" s="450"/>
      <c r="J106" s="448"/>
      <c r="K106" s="123" t="s">
        <v>7</v>
      </c>
      <c r="L106" s="164"/>
      <c r="M106" s="164"/>
      <c r="N106" s="164"/>
      <c r="O106" s="164"/>
      <c r="P106" s="164"/>
      <c r="Q106" s="164"/>
      <c r="R106" s="164"/>
      <c r="S106" s="164"/>
      <c r="T106" s="164"/>
      <c r="U106" s="164"/>
      <c r="V106" s="164"/>
      <c r="W106" s="134" t="str">
        <f>IF(SUM(L106:V106)=0,IF(V106=0,"",SUM(L106:V106)),SUM(L106:V106))</f>
        <v/>
      </c>
      <c r="X106" s="441"/>
    </row>
    <row r="107" spans="2:24" x14ac:dyDescent="0.15">
      <c r="B107" s="442">
        <v>31</v>
      </c>
      <c r="C107" s="444"/>
      <c r="D107" s="445"/>
      <c r="E107" s="446"/>
      <c r="F107" s="449"/>
      <c r="G107" s="445"/>
      <c r="H107" s="445"/>
      <c r="I107" s="449"/>
      <c r="J107" s="445"/>
      <c r="K107" s="123" t="s">
        <v>8</v>
      </c>
      <c r="L107" s="129"/>
      <c r="M107" s="129"/>
      <c r="N107" s="129"/>
      <c r="O107" s="129"/>
      <c r="P107" s="129"/>
      <c r="Q107" s="129"/>
      <c r="R107" s="129"/>
      <c r="S107" s="129"/>
      <c r="T107" s="129"/>
      <c r="U107" s="129"/>
      <c r="V107" s="130" t="s">
        <v>563</v>
      </c>
      <c r="W107" s="131" t="s">
        <v>564</v>
      </c>
      <c r="X107" s="440"/>
    </row>
    <row r="108" spans="2:24" x14ac:dyDescent="0.15">
      <c r="B108" s="443"/>
      <c r="C108" s="447"/>
      <c r="D108" s="448"/>
      <c r="E108" s="392"/>
      <c r="F108" s="450"/>
      <c r="G108" s="448"/>
      <c r="H108" s="448"/>
      <c r="I108" s="450"/>
      <c r="J108" s="448"/>
      <c r="K108" s="123" t="s">
        <v>7</v>
      </c>
      <c r="L108" s="164"/>
      <c r="M108" s="164"/>
      <c r="N108" s="164"/>
      <c r="O108" s="164"/>
      <c r="P108" s="164"/>
      <c r="Q108" s="164"/>
      <c r="R108" s="164"/>
      <c r="S108" s="164"/>
      <c r="T108" s="164"/>
      <c r="U108" s="164"/>
      <c r="V108" s="164"/>
      <c r="W108" s="134" t="str">
        <f>IF(SUM(L108:V108)=0,IF(V108=0,"",SUM(L108:V108)),SUM(L108:V108))</f>
        <v/>
      </c>
      <c r="X108" s="441"/>
    </row>
    <row r="109" spans="2:24" x14ac:dyDescent="0.15">
      <c r="B109" s="442">
        <v>32</v>
      </c>
      <c r="C109" s="444"/>
      <c r="D109" s="445"/>
      <c r="E109" s="446"/>
      <c r="F109" s="449"/>
      <c r="G109" s="445"/>
      <c r="H109" s="445"/>
      <c r="I109" s="449"/>
      <c r="J109" s="445"/>
      <c r="K109" s="123" t="s">
        <v>8</v>
      </c>
      <c r="L109" s="129"/>
      <c r="M109" s="129"/>
      <c r="N109" s="129"/>
      <c r="O109" s="129"/>
      <c r="P109" s="129"/>
      <c r="Q109" s="129"/>
      <c r="R109" s="129"/>
      <c r="S109" s="129"/>
      <c r="T109" s="129"/>
      <c r="U109" s="129"/>
      <c r="V109" s="130" t="s">
        <v>563</v>
      </c>
      <c r="W109" s="131" t="s">
        <v>564</v>
      </c>
      <c r="X109" s="440"/>
    </row>
    <row r="110" spans="2:24" x14ac:dyDescent="0.15">
      <c r="B110" s="443"/>
      <c r="C110" s="447"/>
      <c r="D110" s="448"/>
      <c r="E110" s="392"/>
      <c r="F110" s="450"/>
      <c r="G110" s="448"/>
      <c r="H110" s="448"/>
      <c r="I110" s="450"/>
      <c r="J110" s="448"/>
      <c r="K110" s="123" t="s">
        <v>7</v>
      </c>
      <c r="L110" s="164"/>
      <c r="M110" s="164"/>
      <c r="N110" s="164"/>
      <c r="O110" s="164"/>
      <c r="P110" s="164"/>
      <c r="Q110" s="164"/>
      <c r="R110" s="164"/>
      <c r="S110" s="164"/>
      <c r="T110" s="164"/>
      <c r="U110" s="164"/>
      <c r="V110" s="164"/>
      <c r="W110" s="134" t="str">
        <f>IF(SUM(L110:V110)=0,IF(V110=0,"",SUM(L110:V110)),SUM(L110:V110))</f>
        <v/>
      </c>
      <c r="X110" s="441"/>
    </row>
    <row r="111" spans="2:24" x14ac:dyDescent="0.15">
      <c r="B111" s="442">
        <v>33</v>
      </c>
      <c r="C111" s="444"/>
      <c r="D111" s="445"/>
      <c r="E111" s="446"/>
      <c r="F111" s="449"/>
      <c r="G111" s="445"/>
      <c r="H111" s="445"/>
      <c r="I111" s="449"/>
      <c r="J111" s="445"/>
      <c r="K111" s="123" t="s">
        <v>8</v>
      </c>
      <c r="L111" s="129"/>
      <c r="M111" s="129"/>
      <c r="N111" s="129"/>
      <c r="O111" s="129"/>
      <c r="P111" s="129"/>
      <c r="Q111" s="129"/>
      <c r="R111" s="129"/>
      <c r="S111" s="129"/>
      <c r="T111" s="129"/>
      <c r="U111" s="129"/>
      <c r="V111" s="130" t="s">
        <v>563</v>
      </c>
      <c r="W111" s="131" t="s">
        <v>564</v>
      </c>
      <c r="X111" s="440"/>
    </row>
    <row r="112" spans="2:24" x14ac:dyDescent="0.15">
      <c r="B112" s="443"/>
      <c r="C112" s="447"/>
      <c r="D112" s="448"/>
      <c r="E112" s="392"/>
      <c r="F112" s="450"/>
      <c r="G112" s="448"/>
      <c r="H112" s="448"/>
      <c r="I112" s="450"/>
      <c r="J112" s="448"/>
      <c r="K112" s="123" t="s">
        <v>7</v>
      </c>
      <c r="L112" s="164"/>
      <c r="M112" s="164"/>
      <c r="N112" s="164"/>
      <c r="O112" s="164"/>
      <c r="P112" s="164"/>
      <c r="Q112" s="164"/>
      <c r="R112" s="164"/>
      <c r="S112" s="164"/>
      <c r="T112" s="164"/>
      <c r="U112" s="164"/>
      <c r="V112" s="164"/>
      <c r="W112" s="134" t="str">
        <f>IF(SUM(L112:V112)=0,IF(V112=0,"",SUM(L112:V112)),SUM(L112:V112))</f>
        <v/>
      </c>
      <c r="X112" s="441"/>
    </row>
    <row r="113" spans="2:24" x14ac:dyDescent="0.15">
      <c r="B113" s="442">
        <v>34</v>
      </c>
      <c r="C113" s="444"/>
      <c r="D113" s="445"/>
      <c r="E113" s="446"/>
      <c r="F113" s="449"/>
      <c r="G113" s="445"/>
      <c r="H113" s="445"/>
      <c r="I113" s="449"/>
      <c r="J113" s="445"/>
      <c r="K113" s="123" t="s">
        <v>8</v>
      </c>
      <c r="L113" s="129"/>
      <c r="M113" s="129"/>
      <c r="N113" s="129"/>
      <c r="O113" s="129"/>
      <c r="P113" s="129"/>
      <c r="Q113" s="129"/>
      <c r="R113" s="129"/>
      <c r="S113" s="129"/>
      <c r="T113" s="129"/>
      <c r="U113" s="129"/>
      <c r="V113" s="130" t="s">
        <v>563</v>
      </c>
      <c r="W113" s="131" t="s">
        <v>564</v>
      </c>
      <c r="X113" s="440"/>
    </row>
    <row r="114" spans="2:24" x14ac:dyDescent="0.15">
      <c r="B114" s="443"/>
      <c r="C114" s="447"/>
      <c r="D114" s="448"/>
      <c r="E114" s="392"/>
      <c r="F114" s="450"/>
      <c r="G114" s="448"/>
      <c r="H114" s="448"/>
      <c r="I114" s="450"/>
      <c r="J114" s="448"/>
      <c r="K114" s="123" t="s">
        <v>7</v>
      </c>
      <c r="L114" s="164"/>
      <c r="M114" s="164"/>
      <c r="N114" s="164"/>
      <c r="O114" s="164"/>
      <c r="P114" s="164"/>
      <c r="Q114" s="164"/>
      <c r="R114" s="164"/>
      <c r="S114" s="164"/>
      <c r="T114" s="164"/>
      <c r="U114" s="164"/>
      <c r="V114" s="164"/>
      <c r="W114" s="134" t="str">
        <f>IF(SUM(L114:V114)=0,IF(V114=0,"",SUM(L114:V114)),SUM(L114:V114))</f>
        <v/>
      </c>
      <c r="X114" s="441"/>
    </row>
    <row r="115" spans="2:24" x14ac:dyDescent="0.15">
      <c r="B115" s="442">
        <v>35</v>
      </c>
      <c r="C115" s="444"/>
      <c r="D115" s="445"/>
      <c r="E115" s="446"/>
      <c r="F115" s="449"/>
      <c r="G115" s="445"/>
      <c r="H115" s="445"/>
      <c r="I115" s="449"/>
      <c r="J115" s="445"/>
      <c r="K115" s="123" t="s">
        <v>8</v>
      </c>
      <c r="L115" s="129"/>
      <c r="M115" s="129"/>
      <c r="N115" s="129"/>
      <c r="O115" s="129"/>
      <c r="P115" s="129"/>
      <c r="Q115" s="129"/>
      <c r="R115" s="129"/>
      <c r="S115" s="129"/>
      <c r="T115" s="129"/>
      <c r="U115" s="129"/>
      <c r="V115" s="130" t="s">
        <v>563</v>
      </c>
      <c r="W115" s="131" t="s">
        <v>564</v>
      </c>
      <c r="X115" s="440"/>
    </row>
    <row r="116" spans="2:24" x14ac:dyDescent="0.15">
      <c r="B116" s="443"/>
      <c r="C116" s="447"/>
      <c r="D116" s="448"/>
      <c r="E116" s="392"/>
      <c r="F116" s="450"/>
      <c r="G116" s="448"/>
      <c r="H116" s="448"/>
      <c r="I116" s="450"/>
      <c r="J116" s="448"/>
      <c r="K116" s="123" t="s">
        <v>7</v>
      </c>
      <c r="L116" s="164"/>
      <c r="M116" s="164"/>
      <c r="N116" s="164"/>
      <c r="O116" s="164"/>
      <c r="P116" s="164"/>
      <c r="Q116" s="164"/>
      <c r="R116" s="164"/>
      <c r="S116" s="164"/>
      <c r="T116" s="164"/>
      <c r="U116" s="164"/>
      <c r="V116" s="164"/>
      <c r="W116" s="134" t="str">
        <f>IF(SUM(L116:V116)=0,IF(V116=0,"",SUM(L116:V116)),SUM(L116:V116))</f>
        <v/>
      </c>
      <c r="X116" s="441"/>
    </row>
    <row r="117" spans="2:24" x14ac:dyDescent="0.15">
      <c r="B117" s="442">
        <v>36</v>
      </c>
      <c r="C117" s="444"/>
      <c r="D117" s="445"/>
      <c r="E117" s="446"/>
      <c r="F117" s="449"/>
      <c r="G117" s="445"/>
      <c r="H117" s="445"/>
      <c r="I117" s="449"/>
      <c r="J117" s="445"/>
      <c r="K117" s="123" t="s">
        <v>8</v>
      </c>
      <c r="L117" s="129"/>
      <c r="M117" s="129"/>
      <c r="N117" s="129"/>
      <c r="O117" s="129"/>
      <c r="P117" s="129"/>
      <c r="Q117" s="129"/>
      <c r="R117" s="129"/>
      <c r="S117" s="129"/>
      <c r="T117" s="129"/>
      <c r="U117" s="129"/>
      <c r="V117" s="130" t="s">
        <v>563</v>
      </c>
      <c r="W117" s="131" t="s">
        <v>564</v>
      </c>
      <c r="X117" s="440"/>
    </row>
    <row r="118" spans="2:24" x14ac:dyDescent="0.15">
      <c r="B118" s="443"/>
      <c r="C118" s="447"/>
      <c r="D118" s="448"/>
      <c r="E118" s="392"/>
      <c r="F118" s="450"/>
      <c r="G118" s="448"/>
      <c r="H118" s="448"/>
      <c r="I118" s="450"/>
      <c r="J118" s="448"/>
      <c r="K118" s="123" t="s">
        <v>7</v>
      </c>
      <c r="L118" s="164"/>
      <c r="M118" s="164"/>
      <c r="N118" s="164"/>
      <c r="O118" s="164"/>
      <c r="P118" s="164"/>
      <c r="Q118" s="164"/>
      <c r="R118" s="164"/>
      <c r="S118" s="164"/>
      <c r="T118" s="164"/>
      <c r="U118" s="164"/>
      <c r="V118" s="164"/>
      <c r="W118" s="134" t="str">
        <f>IF(SUM(L118:V118)=0,IF(V118=0,"",SUM(L118:V118)),SUM(L118:V118))</f>
        <v/>
      </c>
      <c r="X118" s="441"/>
    </row>
    <row r="119" spans="2:24" x14ac:dyDescent="0.15">
      <c r="B119" s="442">
        <v>37</v>
      </c>
      <c r="C119" s="444"/>
      <c r="D119" s="445"/>
      <c r="E119" s="446"/>
      <c r="F119" s="449"/>
      <c r="G119" s="445"/>
      <c r="H119" s="445"/>
      <c r="I119" s="449"/>
      <c r="J119" s="445"/>
      <c r="K119" s="123" t="s">
        <v>8</v>
      </c>
      <c r="L119" s="129"/>
      <c r="M119" s="129"/>
      <c r="N119" s="129"/>
      <c r="O119" s="129"/>
      <c r="P119" s="129"/>
      <c r="Q119" s="129"/>
      <c r="R119" s="129"/>
      <c r="S119" s="129"/>
      <c r="T119" s="129"/>
      <c r="U119" s="129"/>
      <c r="V119" s="130" t="s">
        <v>563</v>
      </c>
      <c r="W119" s="131" t="s">
        <v>564</v>
      </c>
      <c r="X119" s="440"/>
    </row>
    <row r="120" spans="2:24" x14ac:dyDescent="0.15">
      <c r="B120" s="443"/>
      <c r="C120" s="447"/>
      <c r="D120" s="448"/>
      <c r="E120" s="392"/>
      <c r="F120" s="450"/>
      <c r="G120" s="448"/>
      <c r="H120" s="448"/>
      <c r="I120" s="450"/>
      <c r="J120" s="448"/>
      <c r="K120" s="123" t="s">
        <v>7</v>
      </c>
      <c r="L120" s="164"/>
      <c r="M120" s="164"/>
      <c r="N120" s="164"/>
      <c r="O120" s="164"/>
      <c r="P120" s="164"/>
      <c r="Q120" s="164"/>
      <c r="R120" s="164"/>
      <c r="S120" s="164"/>
      <c r="T120" s="164"/>
      <c r="U120" s="164"/>
      <c r="V120" s="164"/>
      <c r="W120" s="134" t="str">
        <f>IF(SUM(L120:V120)=0,IF(V120=0,"",SUM(L120:V120)),SUM(L120:V120))</f>
        <v/>
      </c>
      <c r="X120" s="441"/>
    </row>
    <row r="121" spans="2:24" x14ac:dyDescent="0.15">
      <c r="B121" s="442">
        <v>38</v>
      </c>
      <c r="C121" s="444"/>
      <c r="D121" s="445"/>
      <c r="E121" s="446"/>
      <c r="F121" s="449"/>
      <c r="G121" s="445"/>
      <c r="H121" s="445"/>
      <c r="I121" s="449"/>
      <c r="J121" s="445"/>
      <c r="K121" s="123" t="s">
        <v>8</v>
      </c>
      <c r="L121" s="129"/>
      <c r="M121" s="129"/>
      <c r="N121" s="129"/>
      <c r="O121" s="129"/>
      <c r="P121" s="129"/>
      <c r="Q121" s="129"/>
      <c r="R121" s="129"/>
      <c r="S121" s="129"/>
      <c r="T121" s="129"/>
      <c r="U121" s="129"/>
      <c r="V121" s="130" t="s">
        <v>563</v>
      </c>
      <c r="W121" s="131" t="s">
        <v>564</v>
      </c>
      <c r="X121" s="440"/>
    </row>
    <row r="122" spans="2:24" x14ac:dyDescent="0.15">
      <c r="B122" s="443"/>
      <c r="C122" s="447"/>
      <c r="D122" s="448"/>
      <c r="E122" s="392"/>
      <c r="F122" s="450"/>
      <c r="G122" s="448"/>
      <c r="H122" s="448"/>
      <c r="I122" s="450"/>
      <c r="J122" s="448"/>
      <c r="K122" s="123" t="s">
        <v>7</v>
      </c>
      <c r="L122" s="164"/>
      <c r="M122" s="164"/>
      <c r="N122" s="164"/>
      <c r="O122" s="164"/>
      <c r="P122" s="164"/>
      <c r="Q122" s="164"/>
      <c r="R122" s="164"/>
      <c r="S122" s="164"/>
      <c r="T122" s="164"/>
      <c r="U122" s="164"/>
      <c r="V122" s="164"/>
      <c r="W122" s="134" t="str">
        <f>IF(SUM(L122:V122)=0,IF(V122=0,"",SUM(L122:V122)),SUM(L122:V122))</f>
        <v/>
      </c>
      <c r="X122" s="441"/>
    </row>
    <row r="123" spans="2:24" x14ac:dyDescent="0.15">
      <c r="B123" s="442">
        <v>39</v>
      </c>
      <c r="C123" s="444"/>
      <c r="D123" s="445"/>
      <c r="E123" s="446"/>
      <c r="F123" s="449"/>
      <c r="G123" s="445"/>
      <c r="H123" s="445"/>
      <c r="I123" s="449"/>
      <c r="J123" s="445"/>
      <c r="K123" s="123" t="s">
        <v>8</v>
      </c>
      <c r="L123" s="129"/>
      <c r="M123" s="129"/>
      <c r="N123" s="129"/>
      <c r="O123" s="129"/>
      <c r="P123" s="129"/>
      <c r="Q123" s="129"/>
      <c r="R123" s="129"/>
      <c r="S123" s="129"/>
      <c r="T123" s="129"/>
      <c r="U123" s="129"/>
      <c r="V123" s="130" t="s">
        <v>563</v>
      </c>
      <c r="W123" s="131" t="s">
        <v>564</v>
      </c>
      <c r="X123" s="440"/>
    </row>
    <row r="124" spans="2:24" x14ac:dyDescent="0.15">
      <c r="B124" s="443"/>
      <c r="C124" s="447"/>
      <c r="D124" s="448"/>
      <c r="E124" s="392"/>
      <c r="F124" s="450"/>
      <c r="G124" s="448"/>
      <c r="H124" s="448"/>
      <c r="I124" s="450"/>
      <c r="J124" s="448"/>
      <c r="K124" s="123" t="s">
        <v>7</v>
      </c>
      <c r="L124" s="164"/>
      <c r="M124" s="164"/>
      <c r="N124" s="164"/>
      <c r="O124" s="164"/>
      <c r="P124" s="164"/>
      <c r="Q124" s="164"/>
      <c r="R124" s="164"/>
      <c r="S124" s="164"/>
      <c r="T124" s="164"/>
      <c r="U124" s="164"/>
      <c r="V124" s="164"/>
      <c r="W124" s="134" t="str">
        <f>IF(SUM(L124:V124)=0,IF(V124=0,"",SUM(L124:V124)),SUM(L124:V124))</f>
        <v/>
      </c>
      <c r="X124" s="441"/>
    </row>
    <row r="125" spans="2:24" x14ac:dyDescent="0.15">
      <c r="B125" s="442">
        <v>40</v>
      </c>
      <c r="C125" s="444"/>
      <c r="D125" s="445"/>
      <c r="E125" s="446"/>
      <c r="F125" s="449"/>
      <c r="G125" s="445"/>
      <c r="H125" s="445"/>
      <c r="I125" s="449"/>
      <c r="J125" s="445"/>
      <c r="K125" s="123" t="s">
        <v>8</v>
      </c>
      <c r="L125" s="129"/>
      <c r="M125" s="129"/>
      <c r="N125" s="129"/>
      <c r="O125" s="129"/>
      <c r="P125" s="129"/>
      <c r="Q125" s="129"/>
      <c r="R125" s="129"/>
      <c r="S125" s="129"/>
      <c r="T125" s="129"/>
      <c r="U125" s="129"/>
      <c r="V125" s="130" t="s">
        <v>563</v>
      </c>
      <c r="W125" s="131" t="s">
        <v>564</v>
      </c>
      <c r="X125" s="440"/>
    </row>
    <row r="126" spans="2:24" x14ac:dyDescent="0.15">
      <c r="B126" s="443"/>
      <c r="C126" s="447"/>
      <c r="D126" s="448"/>
      <c r="E126" s="392"/>
      <c r="F126" s="450"/>
      <c r="G126" s="448"/>
      <c r="H126" s="448"/>
      <c r="I126" s="450"/>
      <c r="J126" s="448"/>
      <c r="K126" s="123" t="s">
        <v>7</v>
      </c>
      <c r="L126" s="164"/>
      <c r="M126" s="164"/>
      <c r="N126" s="164"/>
      <c r="O126" s="164"/>
      <c r="P126" s="164"/>
      <c r="Q126" s="164"/>
      <c r="R126" s="164"/>
      <c r="S126" s="164"/>
      <c r="T126" s="164"/>
      <c r="U126" s="164"/>
      <c r="V126" s="164"/>
      <c r="W126" s="134" t="str">
        <f>IF(SUM(L126:V126)=0,IF(V126=0,"",SUM(L126:V126)),SUM(L126:V126))</f>
        <v/>
      </c>
      <c r="X126" s="441"/>
    </row>
    <row r="127" spans="2:24" x14ac:dyDescent="0.15">
      <c r="B127" s="442">
        <v>41</v>
      </c>
      <c r="C127" s="444"/>
      <c r="D127" s="445"/>
      <c r="E127" s="446"/>
      <c r="F127" s="449"/>
      <c r="G127" s="445"/>
      <c r="H127" s="445"/>
      <c r="I127" s="449"/>
      <c r="J127" s="445"/>
      <c r="K127" s="123" t="s">
        <v>8</v>
      </c>
      <c r="L127" s="129"/>
      <c r="M127" s="129"/>
      <c r="N127" s="129"/>
      <c r="O127" s="129"/>
      <c r="P127" s="129"/>
      <c r="Q127" s="129"/>
      <c r="R127" s="129"/>
      <c r="S127" s="129"/>
      <c r="T127" s="129"/>
      <c r="U127" s="129"/>
      <c r="V127" s="130" t="s">
        <v>563</v>
      </c>
      <c r="W127" s="131" t="s">
        <v>564</v>
      </c>
      <c r="X127" s="440"/>
    </row>
    <row r="128" spans="2:24" x14ac:dyDescent="0.15">
      <c r="B128" s="443"/>
      <c r="C128" s="447"/>
      <c r="D128" s="448"/>
      <c r="E128" s="392"/>
      <c r="F128" s="450"/>
      <c r="G128" s="448"/>
      <c r="H128" s="448"/>
      <c r="I128" s="450"/>
      <c r="J128" s="448"/>
      <c r="K128" s="123" t="s">
        <v>7</v>
      </c>
      <c r="L128" s="164"/>
      <c r="M128" s="164"/>
      <c r="N128" s="164"/>
      <c r="O128" s="164"/>
      <c r="P128" s="164"/>
      <c r="Q128" s="164"/>
      <c r="R128" s="164"/>
      <c r="S128" s="164"/>
      <c r="T128" s="164"/>
      <c r="U128" s="164"/>
      <c r="V128" s="164"/>
      <c r="W128" s="134" t="str">
        <f>IF(SUM(L128:V128)=0,IF(V128=0,"",SUM(L128:V128)),SUM(L128:V128))</f>
        <v/>
      </c>
      <c r="X128" s="441"/>
    </row>
    <row r="129" spans="2:24" x14ac:dyDescent="0.15">
      <c r="B129" s="442">
        <v>42</v>
      </c>
      <c r="C129" s="444"/>
      <c r="D129" s="445"/>
      <c r="E129" s="446"/>
      <c r="F129" s="449"/>
      <c r="G129" s="445"/>
      <c r="H129" s="445"/>
      <c r="I129" s="449"/>
      <c r="J129" s="445"/>
      <c r="K129" s="123" t="s">
        <v>8</v>
      </c>
      <c r="L129" s="129"/>
      <c r="M129" s="129"/>
      <c r="N129" s="129"/>
      <c r="O129" s="129"/>
      <c r="P129" s="129"/>
      <c r="Q129" s="129"/>
      <c r="R129" s="129"/>
      <c r="S129" s="129"/>
      <c r="T129" s="129"/>
      <c r="U129" s="129"/>
      <c r="V129" s="130" t="s">
        <v>563</v>
      </c>
      <c r="W129" s="131" t="s">
        <v>564</v>
      </c>
      <c r="X129" s="440"/>
    </row>
    <row r="130" spans="2:24" x14ac:dyDescent="0.15">
      <c r="B130" s="443"/>
      <c r="C130" s="447"/>
      <c r="D130" s="448"/>
      <c r="E130" s="392"/>
      <c r="F130" s="450"/>
      <c r="G130" s="448"/>
      <c r="H130" s="448"/>
      <c r="I130" s="450"/>
      <c r="J130" s="448"/>
      <c r="K130" s="123" t="s">
        <v>7</v>
      </c>
      <c r="L130" s="164"/>
      <c r="M130" s="164"/>
      <c r="N130" s="164"/>
      <c r="O130" s="164"/>
      <c r="P130" s="164"/>
      <c r="Q130" s="164"/>
      <c r="R130" s="164"/>
      <c r="S130" s="164"/>
      <c r="T130" s="164"/>
      <c r="U130" s="164"/>
      <c r="V130" s="164"/>
      <c r="W130" s="134" t="str">
        <f>IF(SUM(L130:V130)=0,IF(V130=0,"",SUM(L130:V130)),SUM(L130:V130))</f>
        <v/>
      </c>
      <c r="X130" s="441"/>
    </row>
    <row r="131" spans="2:24" x14ac:dyDescent="0.15">
      <c r="B131" s="442">
        <v>43</v>
      </c>
      <c r="C131" s="444"/>
      <c r="D131" s="445"/>
      <c r="E131" s="446"/>
      <c r="F131" s="449"/>
      <c r="G131" s="445"/>
      <c r="H131" s="445"/>
      <c r="I131" s="449"/>
      <c r="J131" s="445"/>
      <c r="K131" s="123" t="s">
        <v>8</v>
      </c>
      <c r="L131" s="129"/>
      <c r="M131" s="129"/>
      <c r="N131" s="129"/>
      <c r="O131" s="129"/>
      <c r="P131" s="129"/>
      <c r="Q131" s="129"/>
      <c r="R131" s="129"/>
      <c r="S131" s="129"/>
      <c r="T131" s="129"/>
      <c r="U131" s="129"/>
      <c r="V131" s="130" t="s">
        <v>563</v>
      </c>
      <c r="W131" s="131" t="s">
        <v>564</v>
      </c>
      <c r="X131" s="440"/>
    </row>
    <row r="132" spans="2:24" x14ac:dyDescent="0.15">
      <c r="B132" s="443"/>
      <c r="C132" s="447"/>
      <c r="D132" s="448"/>
      <c r="E132" s="392"/>
      <c r="F132" s="450"/>
      <c r="G132" s="448"/>
      <c r="H132" s="448"/>
      <c r="I132" s="450"/>
      <c r="J132" s="448"/>
      <c r="K132" s="123" t="s">
        <v>7</v>
      </c>
      <c r="L132" s="164"/>
      <c r="M132" s="164"/>
      <c r="N132" s="164"/>
      <c r="O132" s="164"/>
      <c r="P132" s="164"/>
      <c r="Q132" s="164"/>
      <c r="R132" s="164"/>
      <c r="S132" s="164"/>
      <c r="T132" s="164"/>
      <c r="U132" s="164"/>
      <c r="V132" s="164"/>
      <c r="W132" s="134" t="str">
        <f>IF(SUM(L132:V132)=0,IF(V132=0,"",SUM(L132:V132)),SUM(L132:V132))</f>
        <v/>
      </c>
      <c r="X132" s="441"/>
    </row>
    <row r="133" spans="2:24" x14ac:dyDescent="0.15">
      <c r="B133" s="442">
        <v>44</v>
      </c>
      <c r="C133" s="444"/>
      <c r="D133" s="445"/>
      <c r="E133" s="446"/>
      <c r="F133" s="449"/>
      <c r="G133" s="445"/>
      <c r="H133" s="445"/>
      <c r="I133" s="449"/>
      <c r="J133" s="445"/>
      <c r="K133" s="123" t="s">
        <v>8</v>
      </c>
      <c r="L133" s="129"/>
      <c r="M133" s="129"/>
      <c r="N133" s="129"/>
      <c r="O133" s="129"/>
      <c r="P133" s="129"/>
      <c r="Q133" s="129"/>
      <c r="R133" s="129"/>
      <c r="S133" s="129"/>
      <c r="T133" s="129"/>
      <c r="U133" s="129"/>
      <c r="V133" s="130" t="s">
        <v>563</v>
      </c>
      <c r="W133" s="131" t="s">
        <v>564</v>
      </c>
      <c r="X133" s="440"/>
    </row>
    <row r="134" spans="2:24" x14ac:dyDescent="0.15">
      <c r="B134" s="443"/>
      <c r="C134" s="447"/>
      <c r="D134" s="448"/>
      <c r="E134" s="392"/>
      <c r="F134" s="450"/>
      <c r="G134" s="448"/>
      <c r="H134" s="448"/>
      <c r="I134" s="450"/>
      <c r="J134" s="448"/>
      <c r="K134" s="123" t="s">
        <v>7</v>
      </c>
      <c r="L134" s="164"/>
      <c r="M134" s="164"/>
      <c r="N134" s="164"/>
      <c r="O134" s="164"/>
      <c r="P134" s="164"/>
      <c r="Q134" s="164"/>
      <c r="R134" s="164"/>
      <c r="S134" s="164"/>
      <c r="T134" s="164"/>
      <c r="U134" s="164"/>
      <c r="V134" s="164"/>
      <c r="W134" s="134" t="str">
        <f>IF(SUM(L134:V134)=0,IF(V134=0,"",SUM(L134:V134)),SUM(L134:V134))</f>
        <v/>
      </c>
      <c r="X134" s="441"/>
    </row>
    <row r="135" spans="2:24" x14ac:dyDescent="0.15">
      <c r="B135" s="442">
        <v>45</v>
      </c>
      <c r="C135" s="444"/>
      <c r="D135" s="445"/>
      <c r="E135" s="446"/>
      <c r="F135" s="449"/>
      <c r="G135" s="445"/>
      <c r="H135" s="445"/>
      <c r="I135" s="449"/>
      <c r="J135" s="445"/>
      <c r="K135" s="123" t="s">
        <v>8</v>
      </c>
      <c r="L135" s="129"/>
      <c r="M135" s="129"/>
      <c r="N135" s="129"/>
      <c r="O135" s="129"/>
      <c r="P135" s="129"/>
      <c r="Q135" s="129"/>
      <c r="R135" s="129"/>
      <c r="S135" s="129"/>
      <c r="T135" s="129"/>
      <c r="U135" s="129"/>
      <c r="V135" s="130" t="s">
        <v>563</v>
      </c>
      <c r="W135" s="131" t="s">
        <v>564</v>
      </c>
      <c r="X135" s="440"/>
    </row>
    <row r="136" spans="2:24" x14ac:dyDescent="0.15">
      <c r="B136" s="443"/>
      <c r="C136" s="447"/>
      <c r="D136" s="448"/>
      <c r="E136" s="392"/>
      <c r="F136" s="450"/>
      <c r="G136" s="448"/>
      <c r="H136" s="448"/>
      <c r="I136" s="450"/>
      <c r="J136" s="448"/>
      <c r="K136" s="123" t="s">
        <v>7</v>
      </c>
      <c r="L136" s="164"/>
      <c r="M136" s="164"/>
      <c r="N136" s="164"/>
      <c r="O136" s="164"/>
      <c r="P136" s="164"/>
      <c r="Q136" s="164"/>
      <c r="R136" s="164"/>
      <c r="S136" s="164"/>
      <c r="T136" s="164"/>
      <c r="U136" s="164"/>
      <c r="V136" s="164"/>
      <c r="W136" s="134" t="str">
        <f>IF(SUM(L136:V136)=0,IF(V136=0,"",SUM(L136:V136)),SUM(L136:V136))</f>
        <v/>
      </c>
      <c r="X136" s="441"/>
    </row>
    <row r="137" spans="2:24" x14ac:dyDescent="0.15">
      <c r="B137" s="442">
        <v>46</v>
      </c>
      <c r="C137" s="444"/>
      <c r="D137" s="445"/>
      <c r="E137" s="446"/>
      <c r="F137" s="449"/>
      <c r="G137" s="445"/>
      <c r="H137" s="445"/>
      <c r="I137" s="449"/>
      <c r="J137" s="445"/>
      <c r="K137" s="123" t="s">
        <v>8</v>
      </c>
      <c r="L137" s="129"/>
      <c r="M137" s="129"/>
      <c r="N137" s="129"/>
      <c r="O137" s="129"/>
      <c r="P137" s="129"/>
      <c r="Q137" s="129"/>
      <c r="R137" s="129"/>
      <c r="S137" s="129"/>
      <c r="T137" s="129"/>
      <c r="U137" s="129"/>
      <c r="V137" s="130" t="s">
        <v>563</v>
      </c>
      <c r="W137" s="131" t="s">
        <v>564</v>
      </c>
      <c r="X137" s="440"/>
    </row>
    <row r="138" spans="2:24" x14ac:dyDescent="0.15">
      <c r="B138" s="443"/>
      <c r="C138" s="447"/>
      <c r="D138" s="448"/>
      <c r="E138" s="392"/>
      <c r="F138" s="450"/>
      <c r="G138" s="448"/>
      <c r="H138" s="448"/>
      <c r="I138" s="450"/>
      <c r="J138" s="448"/>
      <c r="K138" s="123" t="s">
        <v>7</v>
      </c>
      <c r="L138" s="164"/>
      <c r="M138" s="164"/>
      <c r="N138" s="164"/>
      <c r="O138" s="164"/>
      <c r="P138" s="164"/>
      <c r="Q138" s="164"/>
      <c r="R138" s="164"/>
      <c r="S138" s="164"/>
      <c r="T138" s="164"/>
      <c r="U138" s="164"/>
      <c r="V138" s="164"/>
      <c r="W138" s="134" t="str">
        <f>IF(SUM(L138:V138)=0,IF(V138=0,"",SUM(L138:V138)),SUM(L138:V138))</f>
        <v/>
      </c>
      <c r="X138" s="441"/>
    </row>
    <row r="139" spans="2:24" x14ac:dyDescent="0.15">
      <c r="B139" s="442">
        <v>47</v>
      </c>
      <c r="C139" s="444"/>
      <c r="D139" s="445"/>
      <c r="E139" s="446"/>
      <c r="F139" s="449"/>
      <c r="G139" s="445"/>
      <c r="H139" s="445"/>
      <c r="I139" s="449"/>
      <c r="J139" s="445"/>
      <c r="K139" s="123" t="s">
        <v>8</v>
      </c>
      <c r="L139" s="129"/>
      <c r="M139" s="129"/>
      <c r="N139" s="129"/>
      <c r="O139" s="129"/>
      <c r="P139" s="129"/>
      <c r="Q139" s="129"/>
      <c r="R139" s="129"/>
      <c r="S139" s="129"/>
      <c r="T139" s="129"/>
      <c r="U139" s="129"/>
      <c r="V139" s="130" t="s">
        <v>563</v>
      </c>
      <c r="W139" s="131" t="s">
        <v>564</v>
      </c>
      <c r="X139" s="440"/>
    </row>
    <row r="140" spans="2:24" x14ac:dyDescent="0.15">
      <c r="B140" s="443"/>
      <c r="C140" s="447"/>
      <c r="D140" s="448"/>
      <c r="E140" s="392"/>
      <c r="F140" s="450"/>
      <c r="G140" s="448"/>
      <c r="H140" s="448"/>
      <c r="I140" s="450"/>
      <c r="J140" s="448"/>
      <c r="K140" s="123" t="s">
        <v>7</v>
      </c>
      <c r="L140" s="164"/>
      <c r="M140" s="164"/>
      <c r="N140" s="164"/>
      <c r="O140" s="164"/>
      <c r="P140" s="164"/>
      <c r="Q140" s="164"/>
      <c r="R140" s="164"/>
      <c r="S140" s="164"/>
      <c r="T140" s="164"/>
      <c r="U140" s="164"/>
      <c r="V140" s="164"/>
      <c r="W140" s="134" t="str">
        <f>IF(SUM(L140:V140)=0,IF(V140=0,"",SUM(L140:V140)),SUM(L140:V140))</f>
        <v/>
      </c>
      <c r="X140" s="441"/>
    </row>
    <row r="141" spans="2:24" x14ac:dyDescent="0.15">
      <c r="B141" s="442">
        <v>48</v>
      </c>
      <c r="C141" s="444"/>
      <c r="D141" s="445"/>
      <c r="E141" s="446"/>
      <c r="F141" s="449"/>
      <c r="G141" s="445"/>
      <c r="H141" s="445"/>
      <c r="I141" s="449"/>
      <c r="J141" s="445"/>
      <c r="K141" s="123" t="s">
        <v>8</v>
      </c>
      <c r="L141" s="129"/>
      <c r="M141" s="129"/>
      <c r="N141" s="129"/>
      <c r="O141" s="129"/>
      <c r="P141" s="129"/>
      <c r="Q141" s="129"/>
      <c r="R141" s="129"/>
      <c r="S141" s="129"/>
      <c r="T141" s="129"/>
      <c r="U141" s="129"/>
      <c r="V141" s="130" t="s">
        <v>563</v>
      </c>
      <c r="W141" s="131" t="s">
        <v>564</v>
      </c>
      <c r="X141" s="440"/>
    </row>
    <row r="142" spans="2:24" x14ac:dyDescent="0.15">
      <c r="B142" s="443"/>
      <c r="C142" s="447"/>
      <c r="D142" s="448"/>
      <c r="E142" s="392"/>
      <c r="F142" s="450"/>
      <c r="G142" s="448"/>
      <c r="H142" s="448"/>
      <c r="I142" s="450"/>
      <c r="J142" s="448"/>
      <c r="K142" s="123" t="s">
        <v>7</v>
      </c>
      <c r="L142" s="164"/>
      <c r="M142" s="164"/>
      <c r="N142" s="164"/>
      <c r="O142" s="164"/>
      <c r="P142" s="164"/>
      <c r="Q142" s="164"/>
      <c r="R142" s="164"/>
      <c r="S142" s="164"/>
      <c r="T142" s="164"/>
      <c r="U142" s="164"/>
      <c r="V142" s="164"/>
      <c r="W142" s="134" t="str">
        <f>IF(SUM(L142:V142)=0,IF(V142=0,"",SUM(L142:V142)),SUM(L142:V142))</f>
        <v/>
      </c>
      <c r="X142" s="441"/>
    </row>
    <row r="143" spans="2:24" x14ac:dyDescent="0.15">
      <c r="B143" s="442">
        <v>49</v>
      </c>
      <c r="C143" s="444"/>
      <c r="D143" s="445"/>
      <c r="E143" s="446"/>
      <c r="F143" s="449"/>
      <c r="G143" s="445"/>
      <c r="H143" s="445"/>
      <c r="I143" s="449"/>
      <c r="J143" s="445"/>
      <c r="K143" s="123" t="s">
        <v>8</v>
      </c>
      <c r="L143" s="129"/>
      <c r="M143" s="129"/>
      <c r="N143" s="129"/>
      <c r="O143" s="129"/>
      <c r="P143" s="129"/>
      <c r="Q143" s="129"/>
      <c r="R143" s="129"/>
      <c r="S143" s="129"/>
      <c r="T143" s="129"/>
      <c r="U143" s="129"/>
      <c r="V143" s="130" t="s">
        <v>563</v>
      </c>
      <c r="W143" s="131" t="s">
        <v>564</v>
      </c>
      <c r="X143" s="440"/>
    </row>
    <row r="144" spans="2:24" x14ac:dyDescent="0.15">
      <c r="B144" s="443"/>
      <c r="C144" s="447"/>
      <c r="D144" s="448"/>
      <c r="E144" s="392"/>
      <c r="F144" s="450"/>
      <c r="G144" s="448"/>
      <c r="H144" s="448"/>
      <c r="I144" s="450"/>
      <c r="J144" s="448"/>
      <c r="K144" s="123" t="s">
        <v>7</v>
      </c>
      <c r="L144" s="164"/>
      <c r="M144" s="164"/>
      <c r="N144" s="164"/>
      <c r="O144" s="164"/>
      <c r="P144" s="164"/>
      <c r="Q144" s="164"/>
      <c r="R144" s="164"/>
      <c r="S144" s="164"/>
      <c r="T144" s="164"/>
      <c r="U144" s="164"/>
      <c r="V144" s="164"/>
      <c r="W144" s="134" t="str">
        <f>IF(SUM(L144:V144)=0,IF(V144=0,"",SUM(L144:V144)),SUM(L144:V144))</f>
        <v/>
      </c>
      <c r="X144" s="441"/>
    </row>
    <row r="145" spans="2:24" x14ac:dyDescent="0.15">
      <c r="B145" s="442">
        <v>50</v>
      </c>
      <c r="C145" s="444"/>
      <c r="D145" s="445"/>
      <c r="E145" s="446"/>
      <c r="F145" s="449"/>
      <c r="G145" s="445"/>
      <c r="H145" s="445"/>
      <c r="I145" s="449"/>
      <c r="J145" s="445"/>
      <c r="K145" s="123" t="s">
        <v>8</v>
      </c>
      <c r="L145" s="129"/>
      <c r="M145" s="129"/>
      <c r="N145" s="129"/>
      <c r="O145" s="129"/>
      <c r="P145" s="129"/>
      <c r="Q145" s="129"/>
      <c r="R145" s="129"/>
      <c r="S145" s="129"/>
      <c r="T145" s="129"/>
      <c r="U145" s="129"/>
      <c r="V145" s="130" t="s">
        <v>563</v>
      </c>
      <c r="W145" s="131" t="s">
        <v>564</v>
      </c>
      <c r="X145" s="440"/>
    </row>
    <row r="146" spans="2:24" x14ac:dyDescent="0.15">
      <c r="B146" s="443"/>
      <c r="C146" s="447"/>
      <c r="D146" s="448"/>
      <c r="E146" s="392"/>
      <c r="F146" s="450"/>
      <c r="G146" s="448"/>
      <c r="H146" s="448"/>
      <c r="I146" s="450"/>
      <c r="J146" s="448"/>
      <c r="K146" s="123" t="s">
        <v>7</v>
      </c>
      <c r="L146" s="164"/>
      <c r="M146" s="164"/>
      <c r="N146" s="164"/>
      <c r="O146" s="164"/>
      <c r="P146" s="164"/>
      <c r="Q146" s="164"/>
      <c r="R146" s="164"/>
      <c r="S146" s="164"/>
      <c r="T146" s="164"/>
      <c r="U146" s="164"/>
      <c r="V146" s="164"/>
      <c r="W146" s="134" t="str">
        <f>IF(SUM(L146:V146)=0,IF(V146=0,"",SUM(L146:V146)),SUM(L146:V146))</f>
        <v/>
      </c>
      <c r="X146" s="441"/>
    </row>
    <row r="147" spans="2:24" x14ac:dyDescent="0.15">
      <c r="B147" s="442">
        <v>51</v>
      </c>
      <c r="C147" s="444"/>
      <c r="D147" s="445"/>
      <c r="E147" s="446"/>
      <c r="F147" s="449"/>
      <c r="G147" s="445"/>
      <c r="H147" s="445"/>
      <c r="I147" s="449"/>
      <c r="J147" s="445"/>
      <c r="K147" s="123" t="s">
        <v>8</v>
      </c>
      <c r="L147" s="129"/>
      <c r="M147" s="129"/>
      <c r="N147" s="129"/>
      <c r="O147" s="129"/>
      <c r="P147" s="129"/>
      <c r="Q147" s="129"/>
      <c r="R147" s="129"/>
      <c r="S147" s="129"/>
      <c r="T147" s="129"/>
      <c r="U147" s="129"/>
      <c r="V147" s="130" t="s">
        <v>563</v>
      </c>
      <c r="W147" s="131" t="s">
        <v>564</v>
      </c>
      <c r="X147" s="440"/>
    </row>
    <row r="148" spans="2:24" x14ac:dyDescent="0.15">
      <c r="B148" s="443"/>
      <c r="C148" s="447"/>
      <c r="D148" s="448"/>
      <c r="E148" s="392"/>
      <c r="F148" s="450"/>
      <c r="G148" s="448"/>
      <c r="H148" s="448"/>
      <c r="I148" s="450"/>
      <c r="J148" s="448"/>
      <c r="K148" s="123" t="s">
        <v>7</v>
      </c>
      <c r="L148" s="164"/>
      <c r="M148" s="164"/>
      <c r="N148" s="164"/>
      <c r="O148" s="164"/>
      <c r="P148" s="164"/>
      <c r="Q148" s="164"/>
      <c r="R148" s="164"/>
      <c r="S148" s="164"/>
      <c r="T148" s="164"/>
      <c r="U148" s="164"/>
      <c r="V148" s="164"/>
      <c r="W148" s="134" t="str">
        <f>IF(SUM(L148:V148)=0,IF(V148=0,"",SUM(L148:V148)),SUM(L148:V148))</f>
        <v/>
      </c>
      <c r="X148" s="441"/>
    </row>
    <row r="149" spans="2:24" x14ac:dyDescent="0.15">
      <c r="B149" s="442">
        <v>52</v>
      </c>
      <c r="C149" s="444"/>
      <c r="D149" s="445"/>
      <c r="E149" s="446"/>
      <c r="F149" s="449"/>
      <c r="G149" s="445"/>
      <c r="H149" s="445"/>
      <c r="I149" s="449"/>
      <c r="J149" s="445"/>
      <c r="K149" s="123" t="s">
        <v>8</v>
      </c>
      <c r="L149" s="129"/>
      <c r="M149" s="129"/>
      <c r="N149" s="129"/>
      <c r="O149" s="129"/>
      <c r="P149" s="129"/>
      <c r="Q149" s="129"/>
      <c r="R149" s="129"/>
      <c r="S149" s="129"/>
      <c r="T149" s="129"/>
      <c r="U149" s="129"/>
      <c r="V149" s="130" t="s">
        <v>563</v>
      </c>
      <c r="W149" s="131" t="s">
        <v>564</v>
      </c>
      <c r="X149" s="440"/>
    </row>
    <row r="150" spans="2:24" x14ac:dyDescent="0.15">
      <c r="B150" s="443"/>
      <c r="C150" s="447"/>
      <c r="D150" s="448"/>
      <c r="E150" s="392"/>
      <c r="F150" s="450"/>
      <c r="G150" s="448"/>
      <c r="H150" s="448"/>
      <c r="I150" s="450"/>
      <c r="J150" s="448"/>
      <c r="K150" s="123" t="s">
        <v>7</v>
      </c>
      <c r="L150" s="164"/>
      <c r="M150" s="164"/>
      <c r="N150" s="164"/>
      <c r="O150" s="164"/>
      <c r="P150" s="164"/>
      <c r="Q150" s="164"/>
      <c r="R150" s="164"/>
      <c r="S150" s="164"/>
      <c r="T150" s="164"/>
      <c r="U150" s="164"/>
      <c r="V150" s="164"/>
      <c r="W150" s="134" t="str">
        <f>IF(SUM(L150:V150)=0,IF(V150=0,"",SUM(L150:V150)),SUM(L150:V150))</f>
        <v/>
      </c>
      <c r="X150" s="441"/>
    </row>
    <row r="151" spans="2:24" x14ac:dyDescent="0.15">
      <c r="B151" s="442">
        <v>53</v>
      </c>
      <c r="C151" s="444"/>
      <c r="D151" s="445"/>
      <c r="E151" s="446"/>
      <c r="F151" s="449"/>
      <c r="G151" s="445"/>
      <c r="H151" s="445"/>
      <c r="I151" s="449"/>
      <c r="J151" s="445"/>
      <c r="K151" s="123" t="s">
        <v>8</v>
      </c>
      <c r="L151" s="129"/>
      <c r="M151" s="129"/>
      <c r="N151" s="129"/>
      <c r="O151" s="129"/>
      <c r="P151" s="129"/>
      <c r="Q151" s="129"/>
      <c r="R151" s="129"/>
      <c r="S151" s="129"/>
      <c r="T151" s="129"/>
      <c r="U151" s="129"/>
      <c r="V151" s="130" t="s">
        <v>563</v>
      </c>
      <c r="W151" s="131" t="s">
        <v>564</v>
      </c>
      <c r="X151" s="440"/>
    </row>
    <row r="152" spans="2:24" x14ac:dyDescent="0.15">
      <c r="B152" s="443"/>
      <c r="C152" s="447"/>
      <c r="D152" s="448"/>
      <c r="E152" s="392"/>
      <c r="F152" s="450"/>
      <c r="G152" s="448"/>
      <c r="H152" s="448"/>
      <c r="I152" s="450"/>
      <c r="J152" s="448"/>
      <c r="K152" s="123" t="s">
        <v>7</v>
      </c>
      <c r="L152" s="164"/>
      <c r="M152" s="164"/>
      <c r="N152" s="164"/>
      <c r="O152" s="164"/>
      <c r="P152" s="164"/>
      <c r="Q152" s="164"/>
      <c r="R152" s="164"/>
      <c r="S152" s="164"/>
      <c r="T152" s="164"/>
      <c r="U152" s="164"/>
      <c r="V152" s="164"/>
      <c r="W152" s="134" t="str">
        <f>IF(SUM(L152:V152)=0,IF(V152=0,"",SUM(L152:V152)),SUM(L152:V152))</f>
        <v/>
      </c>
      <c r="X152" s="441"/>
    </row>
    <row r="153" spans="2:24" x14ac:dyDescent="0.15">
      <c r="B153" s="442">
        <v>54</v>
      </c>
      <c r="C153" s="444"/>
      <c r="D153" s="445"/>
      <c r="E153" s="446"/>
      <c r="F153" s="449"/>
      <c r="G153" s="445"/>
      <c r="H153" s="445"/>
      <c r="I153" s="449"/>
      <c r="J153" s="445"/>
      <c r="K153" s="123" t="s">
        <v>8</v>
      </c>
      <c r="L153" s="129"/>
      <c r="M153" s="129"/>
      <c r="N153" s="129"/>
      <c r="O153" s="129"/>
      <c r="P153" s="129"/>
      <c r="Q153" s="129"/>
      <c r="R153" s="129"/>
      <c r="S153" s="129"/>
      <c r="T153" s="129"/>
      <c r="U153" s="129"/>
      <c r="V153" s="130" t="s">
        <v>563</v>
      </c>
      <c r="W153" s="131" t="s">
        <v>564</v>
      </c>
      <c r="X153" s="440"/>
    </row>
    <row r="154" spans="2:24" x14ac:dyDescent="0.15">
      <c r="B154" s="443"/>
      <c r="C154" s="447"/>
      <c r="D154" s="448"/>
      <c r="E154" s="392"/>
      <c r="F154" s="450"/>
      <c r="G154" s="448"/>
      <c r="H154" s="448"/>
      <c r="I154" s="450"/>
      <c r="J154" s="448"/>
      <c r="K154" s="123" t="s">
        <v>7</v>
      </c>
      <c r="L154" s="164"/>
      <c r="M154" s="164"/>
      <c r="N154" s="164"/>
      <c r="O154" s="164"/>
      <c r="P154" s="164"/>
      <c r="Q154" s="164"/>
      <c r="R154" s="164"/>
      <c r="S154" s="164"/>
      <c r="T154" s="164"/>
      <c r="U154" s="164"/>
      <c r="V154" s="164"/>
      <c r="W154" s="134" t="str">
        <f>IF(SUM(L154:V154)=0,IF(V154=0,"",SUM(L154:V154)),SUM(L154:V154))</f>
        <v/>
      </c>
      <c r="X154" s="441"/>
    </row>
    <row r="155" spans="2:24" x14ac:dyDescent="0.15">
      <c r="B155" s="442">
        <v>55</v>
      </c>
      <c r="C155" s="444"/>
      <c r="D155" s="445"/>
      <c r="E155" s="446"/>
      <c r="F155" s="449"/>
      <c r="G155" s="445"/>
      <c r="H155" s="445"/>
      <c r="I155" s="449"/>
      <c r="J155" s="445"/>
      <c r="K155" s="123" t="s">
        <v>8</v>
      </c>
      <c r="L155" s="129"/>
      <c r="M155" s="129"/>
      <c r="N155" s="129"/>
      <c r="O155" s="129"/>
      <c r="P155" s="129"/>
      <c r="Q155" s="129"/>
      <c r="R155" s="129"/>
      <c r="S155" s="129"/>
      <c r="T155" s="129"/>
      <c r="U155" s="129"/>
      <c r="V155" s="130" t="s">
        <v>563</v>
      </c>
      <c r="W155" s="131" t="s">
        <v>564</v>
      </c>
      <c r="X155" s="440"/>
    </row>
    <row r="156" spans="2:24" x14ac:dyDescent="0.15">
      <c r="B156" s="443"/>
      <c r="C156" s="447"/>
      <c r="D156" s="448"/>
      <c r="E156" s="392"/>
      <c r="F156" s="450"/>
      <c r="G156" s="448"/>
      <c r="H156" s="448"/>
      <c r="I156" s="450"/>
      <c r="J156" s="448"/>
      <c r="K156" s="123" t="s">
        <v>7</v>
      </c>
      <c r="L156" s="164"/>
      <c r="M156" s="164"/>
      <c r="N156" s="164"/>
      <c r="O156" s="164"/>
      <c r="P156" s="164"/>
      <c r="Q156" s="164"/>
      <c r="R156" s="164"/>
      <c r="S156" s="164"/>
      <c r="T156" s="164"/>
      <c r="U156" s="164"/>
      <c r="V156" s="164"/>
      <c r="W156" s="134" t="str">
        <f>IF(SUM(L156:V156)=0,IF(V156=0,"",SUM(L156:V156)),SUM(L156:V156))</f>
        <v/>
      </c>
      <c r="X156" s="441"/>
    </row>
    <row r="157" spans="2:24" x14ac:dyDescent="0.15">
      <c r="B157" s="442">
        <v>56</v>
      </c>
      <c r="C157" s="444"/>
      <c r="D157" s="445"/>
      <c r="E157" s="446"/>
      <c r="F157" s="449"/>
      <c r="G157" s="445"/>
      <c r="H157" s="445"/>
      <c r="I157" s="449"/>
      <c r="J157" s="445"/>
      <c r="K157" s="123" t="s">
        <v>8</v>
      </c>
      <c r="L157" s="129"/>
      <c r="M157" s="129"/>
      <c r="N157" s="129"/>
      <c r="O157" s="129"/>
      <c r="P157" s="129"/>
      <c r="Q157" s="129"/>
      <c r="R157" s="129"/>
      <c r="S157" s="129"/>
      <c r="T157" s="129"/>
      <c r="U157" s="129"/>
      <c r="V157" s="130" t="s">
        <v>563</v>
      </c>
      <c r="W157" s="131" t="s">
        <v>564</v>
      </c>
      <c r="X157" s="440"/>
    </row>
    <row r="158" spans="2:24" x14ac:dyDescent="0.15">
      <c r="B158" s="443"/>
      <c r="C158" s="447"/>
      <c r="D158" s="448"/>
      <c r="E158" s="392"/>
      <c r="F158" s="450"/>
      <c r="G158" s="448"/>
      <c r="H158" s="448"/>
      <c r="I158" s="450"/>
      <c r="J158" s="448"/>
      <c r="K158" s="123" t="s">
        <v>7</v>
      </c>
      <c r="L158" s="164"/>
      <c r="M158" s="164"/>
      <c r="N158" s="164"/>
      <c r="O158" s="164"/>
      <c r="P158" s="164"/>
      <c r="Q158" s="164"/>
      <c r="R158" s="164"/>
      <c r="S158" s="164"/>
      <c r="T158" s="164"/>
      <c r="U158" s="164"/>
      <c r="V158" s="164"/>
      <c r="W158" s="134" t="str">
        <f>IF(SUM(L158:V158)=0,IF(V158=0,"",SUM(L158:V158)),SUM(L158:V158))</f>
        <v/>
      </c>
      <c r="X158" s="441"/>
    </row>
    <row r="159" spans="2:24" x14ac:dyDescent="0.15">
      <c r="B159" s="442">
        <v>57</v>
      </c>
      <c r="C159" s="444"/>
      <c r="D159" s="445"/>
      <c r="E159" s="446"/>
      <c r="F159" s="449"/>
      <c r="G159" s="445"/>
      <c r="H159" s="445"/>
      <c r="I159" s="449"/>
      <c r="J159" s="445"/>
      <c r="K159" s="123" t="s">
        <v>8</v>
      </c>
      <c r="L159" s="129"/>
      <c r="M159" s="129"/>
      <c r="N159" s="129"/>
      <c r="O159" s="129"/>
      <c r="P159" s="129"/>
      <c r="Q159" s="129"/>
      <c r="R159" s="129"/>
      <c r="S159" s="129"/>
      <c r="T159" s="129"/>
      <c r="U159" s="129"/>
      <c r="V159" s="130" t="s">
        <v>563</v>
      </c>
      <c r="W159" s="131" t="s">
        <v>564</v>
      </c>
      <c r="X159" s="440"/>
    </row>
    <row r="160" spans="2:24" x14ac:dyDescent="0.15">
      <c r="B160" s="443"/>
      <c r="C160" s="447"/>
      <c r="D160" s="448"/>
      <c r="E160" s="392"/>
      <c r="F160" s="450"/>
      <c r="G160" s="448"/>
      <c r="H160" s="448"/>
      <c r="I160" s="450"/>
      <c r="J160" s="448"/>
      <c r="K160" s="123" t="s">
        <v>7</v>
      </c>
      <c r="L160" s="164"/>
      <c r="M160" s="164"/>
      <c r="N160" s="164"/>
      <c r="O160" s="164"/>
      <c r="P160" s="164"/>
      <c r="Q160" s="164"/>
      <c r="R160" s="164"/>
      <c r="S160" s="164"/>
      <c r="T160" s="164"/>
      <c r="U160" s="164"/>
      <c r="V160" s="164"/>
      <c r="W160" s="134" t="str">
        <f>IF(SUM(L160:V160)=0,IF(V160=0,"",SUM(L160:V160)),SUM(L160:V160))</f>
        <v/>
      </c>
      <c r="X160" s="441"/>
    </row>
    <row r="161" spans="2:24" x14ac:dyDescent="0.15">
      <c r="B161" s="442">
        <v>58</v>
      </c>
      <c r="C161" s="444"/>
      <c r="D161" s="445"/>
      <c r="E161" s="446"/>
      <c r="F161" s="449"/>
      <c r="G161" s="445"/>
      <c r="H161" s="445"/>
      <c r="I161" s="449"/>
      <c r="J161" s="445"/>
      <c r="K161" s="123" t="s">
        <v>8</v>
      </c>
      <c r="L161" s="129"/>
      <c r="M161" s="129"/>
      <c r="N161" s="129"/>
      <c r="O161" s="129"/>
      <c r="P161" s="129"/>
      <c r="Q161" s="129"/>
      <c r="R161" s="129"/>
      <c r="S161" s="129"/>
      <c r="T161" s="129"/>
      <c r="U161" s="129"/>
      <c r="V161" s="130" t="s">
        <v>563</v>
      </c>
      <c r="W161" s="131" t="s">
        <v>564</v>
      </c>
      <c r="X161" s="440"/>
    </row>
    <row r="162" spans="2:24" x14ac:dyDescent="0.15">
      <c r="B162" s="443"/>
      <c r="C162" s="447"/>
      <c r="D162" s="448"/>
      <c r="E162" s="392"/>
      <c r="F162" s="450"/>
      <c r="G162" s="448"/>
      <c r="H162" s="448"/>
      <c r="I162" s="450"/>
      <c r="J162" s="448"/>
      <c r="K162" s="123" t="s">
        <v>7</v>
      </c>
      <c r="L162" s="164"/>
      <c r="M162" s="164"/>
      <c r="N162" s="164"/>
      <c r="O162" s="164"/>
      <c r="P162" s="164"/>
      <c r="Q162" s="164"/>
      <c r="R162" s="164"/>
      <c r="S162" s="164"/>
      <c r="T162" s="164"/>
      <c r="U162" s="164"/>
      <c r="V162" s="164"/>
      <c r="W162" s="134" t="str">
        <f>IF(SUM(L162:V162)=0,IF(V162=0,"",SUM(L162:V162)),SUM(L162:V162))</f>
        <v/>
      </c>
      <c r="X162" s="441"/>
    </row>
    <row r="163" spans="2:24" x14ac:dyDescent="0.15">
      <c r="B163" s="442">
        <v>59</v>
      </c>
      <c r="C163" s="444"/>
      <c r="D163" s="445"/>
      <c r="E163" s="446"/>
      <c r="F163" s="449"/>
      <c r="G163" s="445"/>
      <c r="H163" s="445"/>
      <c r="I163" s="449"/>
      <c r="J163" s="445"/>
      <c r="K163" s="123" t="s">
        <v>8</v>
      </c>
      <c r="L163" s="129"/>
      <c r="M163" s="129"/>
      <c r="N163" s="129"/>
      <c r="O163" s="129"/>
      <c r="P163" s="129"/>
      <c r="Q163" s="129"/>
      <c r="R163" s="129"/>
      <c r="S163" s="129"/>
      <c r="T163" s="129"/>
      <c r="U163" s="129"/>
      <c r="V163" s="130" t="s">
        <v>563</v>
      </c>
      <c r="W163" s="131" t="s">
        <v>564</v>
      </c>
      <c r="X163" s="440"/>
    </row>
    <row r="164" spans="2:24" x14ac:dyDescent="0.15">
      <c r="B164" s="443"/>
      <c r="C164" s="447"/>
      <c r="D164" s="448"/>
      <c r="E164" s="392"/>
      <c r="F164" s="450"/>
      <c r="G164" s="448"/>
      <c r="H164" s="448"/>
      <c r="I164" s="450"/>
      <c r="J164" s="448"/>
      <c r="K164" s="123" t="s">
        <v>7</v>
      </c>
      <c r="L164" s="164"/>
      <c r="M164" s="164"/>
      <c r="N164" s="164"/>
      <c r="O164" s="164"/>
      <c r="P164" s="164"/>
      <c r="Q164" s="164"/>
      <c r="R164" s="164"/>
      <c r="S164" s="164"/>
      <c r="T164" s="164"/>
      <c r="U164" s="164"/>
      <c r="V164" s="164"/>
      <c r="W164" s="134" t="str">
        <f>IF(SUM(L164:V164)=0,IF(V164=0,"",SUM(L164:V164)),SUM(L164:V164))</f>
        <v/>
      </c>
      <c r="X164" s="441"/>
    </row>
    <row r="165" spans="2:24" x14ac:dyDescent="0.15">
      <c r="B165" s="442">
        <v>60</v>
      </c>
      <c r="C165" s="444"/>
      <c r="D165" s="445"/>
      <c r="E165" s="446"/>
      <c r="F165" s="449"/>
      <c r="G165" s="445"/>
      <c r="H165" s="445"/>
      <c r="I165" s="449"/>
      <c r="J165" s="445"/>
      <c r="K165" s="123" t="s">
        <v>8</v>
      </c>
      <c r="L165" s="129"/>
      <c r="M165" s="129"/>
      <c r="N165" s="129"/>
      <c r="O165" s="129"/>
      <c r="P165" s="129"/>
      <c r="Q165" s="129"/>
      <c r="R165" s="129"/>
      <c r="S165" s="129"/>
      <c r="T165" s="129"/>
      <c r="U165" s="129"/>
      <c r="V165" s="130" t="s">
        <v>563</v>
      </c>
      <c r="W165" s="131" t="s">
        <v>564</v>
      </c>
      <c r="X165" s="440"/>
    </row>
    <row r="166" spans="2:24" x14ac:dyDescent="0.15">
      <c r="B166" s="443"/>
      <c r="C166" s="447"/>
      <c r="D166" s="448"/>
      <c r="E166" s="392"/>
      <c r="F166" s="450"/>
      <c r="G166" s="448"/>
      <c r="H166" s="448"/>
      <c r="I166" s="450"/>
      <c r="J166" s="448"/>
      <c r="K166" s="123" t="s">
        <v>7</v>
      </c>
      <c r="L166" s="164"/>
      <c r="M166" s="164"/>
      <c r="N166" s="164"/>
      <c r="O166" s="164"/>
      <c r="P166" s="164"/>
      <c r="Q166" s="164"/>
      <c r="R166" s="164"/>
      <c r="S166" s="164"/>
      <c r="T166" s="164"/>
      <c r="U166" s="164"/>
      <c r="V166" s="164"/>
      <c r="W166" s="134" t="str">
        <f>IF(SUM(L166:V166)=0,IF(V166=0,"",SUM(L166:V166)),SUM(L166:V166))</f>
        <v/>
      </c>
      <c r="X166" s="441"/>
    </row>
    <row r="167" spans="2:24" x14ac:dyDescent="0.15">
      <c r="B167" s="442">
        <v>61</v>
      </c>
      <c r="C167" s="444"/>
      <c r="D167" s="445"/>
      <c r="E167" s="446"/>
      <c r="F167" s="449"/>
      <c r="G167" s="445"/>
      <c r="H167" s="445"/>
      <c r="I167" s="449"/>
      <c r="J167" s="445"/>
      <c r="K167" s="123" t="s">
        <v>8</v>
      </c>
      <c r="L167" s="129"/>
      <c r="M167" s="129"/>
      <c r="N167" s="129"/>
      <c r="O167" s="129"/>
      <c r="P167" s="129"/>
      <c r="Q167" s="129"/>
      <c r="R167" s="129"/>
      <c r="S167" s="129"/>
      <c r="T167" s="129"/>
      <c r="U167" s="129"/>
      <c r="V167" s="130" t="s">
        <v>563</v>
      </c>
      <c r="W167" s="131" t="s">
        <v>564</v>
      </c>
      <c r="X167" s="440"/>
    </row>
    <row r="168" spans="2:24" x14ac:dyDescent="0.15">
      <c r="B168" s="443"/>
      <c r="C168" s="447"/>
      <c r="D168" s="448"/>
      <c r="E168" s="392"/>
      <c r="F168" s="450"/>
      <c r="G168" s="448"/>
      <c r="H168" s="448"/>
      <c r="I168" s="450"/>
      <c r="J168" s="448"/>
      <c r="K168" s="123" t="s">
        <v>7</v>
      </c>
      <c r="L168" s="164"/>
      <c r="M168" s="164"/>
      <c r="N168" s="164"/>
      <c r="O168" s="164"/>
      <c r="P168" s="164"/>
      <c r="Q168" s="164"/>
      <c r="R168" s="164"/>
      <c r="S168" s="164"/>
      <c r="T168" s="164"/>
      <c r="U168" s="164"/>
      <c r="V168" s="164"/>
      <c r="W168" s="134" t="str">
        <f>IF(SUM(L168:V168)=0,IF(V168=0,"",SUM(L168:V168)),SUM(L168:V168))</f>
        <v/>
      </c>
      <c r="X168" s="441"/>
    </row>
    <row r="169" spans="2:24" x14ac:dyDescent="0.15">
      <c r="B169" s="442">
        <v>62</v>
      </c>
      <c r="C169" s="444"/>
      <c r="D169" s="445"/>
      <c r="E169" s="446"/>
      <c r="F169" s="449"/>
      <c r="G169" s="445"/>
      <c r="H169" s="445"/>
      <c r="I169" s="449"/>
      <c r="J169" s="445"/>
      <c r="K169" s="123" t="s">
        <v>8</v>
      </c>
      <c r="L169" s="129"/>
      <c r="M169" s="129"/>
      <c r="N169" s="129"/>
      <c r="O169" s="129"/>
      <c r="P169" s="129"/>
      <c r="Q169" s="129"/>
      <c r="R169" s="129"/>
      <c r="S169" s="129"/>
      <c r="T169" s="129"/>
      <c r="U169" s="129"/>
      <c r="V169" s="130" t="s">
        <v>563</v>
      </c>
      <c r="W169" s="131" t="s">
        <v>564</v>
      </c>
      <c r="X169" s="440"/>
    </row>
    <row r="170" spans="2:24" x14ac:dyDescent="0.15">
      <c r="B170" s="443"/>
      <c r="C170" s="447"/>
      <c r="D170" s="448"/>
      <c r="E170" s="392"/>
      <c r="F170" s="450"/>
      <c r="G170" s="448"/>
      <c r="H170" s="448"/>
      <c r="I170" s="450"/>
      <c r="J170" s="448"/>
      <c r="K170" s="123" t="s">
        <v>7</v>
      </c>
      <c r="L170" s="164"/>
      <c r="M170" s="164"/>
      <c r="N170" s="164"/>
      <c r="O170" s="164"/>
      <c r="P170" s="164"/>
      <c r="Q170" s="164"/>
      <c r="R170" s="164"/>
      <c r="S170" s="164"/>
      <c r="T170" s="164"/>
      <c r="U170" s="164"/>
      <c r="V170" s="164"/>
      <c r="W170" s="134" t="str">
        <f>IF(SUM(L170:V170)=0,IF(V170=0,"",SUM(L170:V170)),SUM(L170:V170))</f>
        <v/>
      </c>
      <c r="X170" s="441"/>
    </row>
    <row r="171" spans="2:24" x14ac:dyDescent="0.15">
      <c r="B171" s="442">
        <v>63</v>
      </c>
      <c r="C171" s="444"/>
      <c r="D171" s="445"/>
      <c r="E171" s="446"/>
      <c r="F171" s="449"/>
      <c r="G171" s="445"/>
      <c r="H171" s="445"/>
      <c r="I171" s="449"/>
      <c r="J171" s="445"/>
      <c r="K171" s="123" t="s">
        <v>8</v>
      </c>
      <c r="L171" s="129"/>
      <c r="M171" s="129"/>
      <c r="N171" s="129"/>
      <c r="O171" s="129"/>
      <c r="P171" s="129"/>
      <c r="Q171" s="129"/>
      <c r="R171" s="129"/>
      <c r="S171" s="129"/>
      <c r="T171" s="129"/>
      <c r="U171" s="129"/>
      <c r="V171" s="130" t="s">
        <v>563</v>
      </c>
      <c r="W171" s="131" t="s">
        <v>564</v>
      </c>
      <c r="X171" s="440"/>
    </row>
    <row r="172" spans="2:24" x14ac:dyDescent="0.15">
      <c r="B172" s="443"/>
      <c r="C172" s="447"/>
      <c r="D172" s="448"/>
      <c r="E172" s="392"/>
      <c r="F172" s="450"/>
      <c r="G172" s="448"/>
      <c r="H172" s="448"/>
      <c r="I172" s="450"/>
      <c r="J172" s="448"/>
      <c r="K172" s="123" t="s">
        <v>7</v>
      </c>
      <c r="L172" s="164"/>
      <c r="M172" s="164"/>
      <c r="N172" s="164"/>
      <c r="O172" s="164"/>
      <c r="P172" s="164"/>
      <c r="Q172" s="164"/>
      <c r="R172" s="164"/>
      <c r="S172" s="164"/>
      <c r="T172" s="164"/>
      <c r="U172" s="164"/>
      <c r="V172" s="164"/>
      <c r="W172" s="134" t="str">
        <f>IF(SUM(L172:V172)=0,IF(V172=0,"",SUM(L172:V172)),SUM(L172:V172))</f>
        <v/>
      </c>
      <c r="X172" s="441"/>
    </row>
    <row r="173" spans="2:24" x14ac:dyDescent="0.15">
      <c r="B173" s="442">
        <v>64</v>
      </c>
      <c r="C173" s="444"/>
      <c r="D173" s="445"/>
      <c r="E173" s="446"/>
      <c r="F173" s="449"/>
      <c r="G173" s="445"/>
      <c r="H173" s="445"/>
      <c r="I173" s="449"/>
      <c r="J173" s="445"/>
      <c r="K173" s="123" t="s">
        <v>8</v>
      </c>
      <c r="L173" s="129"/>
      <c r="M173" s="129"/>
      <c r="N173" s="129"/>
      <c r="O173" s="129"/>
      <c r="P173" s="129"/>
      <c r="Q173" s="129"/>
      <c r="R173" s="129"/>
      <c r="S173" s="129"/>
      <c r="T173" s="129"/>
      <c r="U173" s="129"/>
      <c r="V173" s="130" t="s">
        <v>563</v>
      </c>
      <c r="W173" s="131" t="s">
        <v>564</v>
      </c>
      <c r="X173" s="440"/>
    </row>
    <row r="174" spans="2:24" x14ac:dyDescent="0.15">
      <c r="B174" s="443"/>
      <c r="C174" s="447"/>
      <c r="D174" s="448"/>
      <c r="E174" s="392"/>
      <c r="F174" s="450"/>
      <c r="G174" s="448"/>
      <c r="H174" s="448"/>
      <c r="I174" s="450"/>
      <c r="J174" s="448"/>
      <c r="K174" s="123" t="s">
        <v>7</v>
      </c>
      <c r="L174" s="164"/>
      <c r="M174" s="164"/>
      <c r="N174" s="164"/>
      <c r="O174" s="164"/>
      <c r="P174" s="164"/>
      <c r="Q174" s="164"/>
      <c r="R174" s="164"/>
      <c r="S174" s="164"/>
      <c r="T174" s="164"/>
      <c r="U174" s="164"/>
      <c r="V174" s="164"/>
      <c r="W174" s="134" t="str">
        <f>IF(SUM(L174:V174)=0,IF(V174=0,"",SUM(L174:V174)),SUM(L174:V174))</f>
        <v/>
      </c>
      <c r="X174" s="441"/>
    </row>
    <row r="175" spans="2:24" x14ac:dyDescent="0.15">
      <c r="B175" s="442">
        <v>65</v>
      </c>
      <c r="C175" s="444"/>
      <c r="D175" s="445"/>
      <c r="E175" s="446"/>
      <c r="F175" s="449"/>
      <c r="G175" s="445"/>
      <c r="H175" s="445"/>
      <c r="I175" s="449"/>
      <c r="J175" s="445"/>
      <c r="K175" s="123" t="s">
        <v>8</v>
      </c>
      <c r="L175" s="129"/>
      <c r="M175" s="129"/>
      <c r="N175" s="129"/>
      <c r="O175" s="129"/>
      <c r="P175" s="129"/>
      <c r="Q175" s="129"/>
      <c r="R175" s="129"/>
      <c r="S175" s="129"/>
      <c r="T175" s="129"/>
      <c r="U175" s="129"/>
      <c r="V175" s="130" t="s">
        <v>563</v>
      </c>
      <c r="W175" s="131" t="s">
        <v>564</v>
      </c>
      <c r="X175" s="440"/>
    </row>
    <row r="176" spans="2:24" x14ac:dyDescent="0.15">
      <c r="B176" s="443"/>
      <c r="C176" s="447"/>
      <c r="D176" s="448"/>
      <c r="E176" s="392"/>
      <c r="F176" s="450"/>
      <c r="G176" s="448"/>
      <c r="H176" s="448"/>
      <c r="I176" s="450"/>
      <c r="J176" s="448"/>
      <c r="K176" s="123" t="s">
        <v>7</v>
      </c>
      <c r="L176" s="164"/>
      <c r="M176" s="164"/>
      <c r="N176" s="164"/>
      <c r="O176" s="164"/>
      <c r="P176" s="164"/>
      <c r="Q176" s="164"/>
      <c r="R176" s="164"/>
      <c r="S176" s="164"/>
      <c r="T176" s="164"/>
      <c r="U176" s="164"/>
      <c r="V176" s="164"/>
      <c r="W176" s="134" t="str">
        <f>IF(SUM(L176:V176)=0,IF(V176=0,"",SUM(L176:V176)),SUM(L176:V176))</f>
        <v/>
      </c>
      <c r="X176" s="441"/>
    </row>
    <row r="177" spans="2:24" x14ac:dyDescent="0.15">
      <c r="B177" s="442">
        <v>66</v>
      </c>
      <c r="C177" s="444"/>
      <c r="D177" s="445"/>
      <c r="E177" s="446"/>
      <c r="F177" s="449"/>
      <c r="G177" s="445"/>
      <c r="H177" s="445"/>
      <c r="I177" s="449"/>
      <c r="J177" s="445"/>
      <c r="K177" s="123" t="s">
        <v>8</v>
      </c>
      <c r="L177" s="129"/>
      <c r="M177" s="129"/>
      <c r="N177" s="129"/>
      <c r="O177" s="129"/>
      <c r="P177" s="129"/>
      <c r="Q177" s="129"/>
      <c r="R177" s="129"/>
      <c r="S177" s="129"/>
      <c r="T177" s="129"/>
      <c r="U177" s="129"/>
      <c r="V177" s="130" t="s">
        <v>563</v>
      </c>
      <c r="W177" s="131" t="s">
        <v>564</v>
      </c>
      <c r="X177" s="440"/>
    </row>
    <row r="178" spans="2:24" x14ac:dyDescent="0.15">
      <c r="B178" s="443"/>
      <c r="C178" s="447"/>
      <c r="D178" s="448"/>
      <c r="E178" s="392"/>
      <c r="F178" s="450"/>
      <c r="G178" s="448"/>
      <c r="H178" s="448"/>
      <c r="I178" s="450"/>
      <c r="J178" s="448"/>
      <c r="K178" s="123" t="s">
        <v>7</v>
      </c>
      <c r="L178" s="164"/>
      <c r="M178" s="164"/>
      <c r="N178" s="164"/>
      <c r="O178" s="164"/>
      <c r="P178" s="164"/>
      <c r="Q178" s="164"/>
      <c r="R178" s="164"/>
      <c r="S178" s="164"/>
      <c r="T178" s="164"/>
      <c r="U178" s="164"/>
      <c r="V178" s="164"/>
      <c r="W178" s="134" t="str">
        <f>IF(SUM(L178:V178)=0,IF(V178=0,"",SUM(L178:V178)),SUM(L178:V178))</f>
        <v/>
      </c>
      <c r="X178" s="441"/>
    </row>
    <row r="179" spans="2:24" x14ac:dyDescent="0.15">
      <c r="B179" s="442">
        <v>67</v>
      </c>
      <c r="C179" s="444"/>
      <c r="D179" s="445"/>
      <c r="E179" s="446"/>
      <c r="F179" s="449"/>
      <c r="G179" s="445"/>
      <c r="H179" s="445"/>
      <c r="I179" s="449"/>
      <c r="J179" s="445"/>
      <c r="K179" s="123" t="s">
        <v>8</v>
      </c>
      <c r="L179" s="129"/>
      <c r="M179" s="129"/>
      <c r="N179" s="129"/>
      <c r="O179" s="129"/>
      <c r="P179" s="129"/>
      <c r="Q179" s="129"/>
      <c r="R179" s="129"/>
      <c r="S179" s="129"/>
      <c r="T179" s="129"/>
      <c r="U179" s="129"/>
      <c r="V179" s="130" t="s">
        <v>563</v>
      </c>
      <c r="W179" s="131" t="s">
        <v>564</v>
      </c>
      <c r="X179" s="440"/>
    </row>
    <row r="180" spans="2:24" x14ac:dyDescent="0.15">
      <c r="B180" s="443"/>
      <c r="C180" s="447"/>
      <c r="D180" s="448"/>
      <c r="E180" s="392"/>
      <c r="F180" s="450"/>
      <c r="G180" s="448"/>
      <c r="H180" s="448"/>
      <c r="I180" s="450"/>
      <c r="J180" s="448"/>
      <c r="K180" s="123" t="s">
        <v>7</v>
      </c>
      <c r="L180" s="164"/>
      <c r="M180" s="164"/>
      <c r="N180" s="164"/>
      <c r="O180" s="164"/>
      <c r="P180" s="164"/>
      <c r="Q180" s="164"/>
      <c r="R180" s="164"/>
      <c r="S180" s="164"/>
      <c r="T180" s="164"/>
      <c r="U180" s="164"/>
      <c r="V180" s="164"/>
      <c r="W180" s="134" t="str">
        <f>IF(SUM(L180:V180)=0,IF(V180=0,"",SUM(L180:V180)),SUM(L180:V180))</f>
        <v/>
      </c>
      <c r="X180" s="441"/>
    </row>
    <row r="181" spans="2:24" x14ac:dyDescent="0.15">
      <c r="B181" s="442">
        <v>68</v>
      </c>
      <c r="C181" s="444"/>
      <c r="D181" s="445"/>
      <c r="E181" s="446"/>
      <c r="F181" s="449"/>
      <c r="G181" s="445"/>
      <c r="H181" s="445"/>
      <c r="I181" s="449"/>
      <c r="J181" s="445"/>
      <c r="K181" s="123" t="s">
        <v>8</v>
      </c>
      <c r="L181" s="129"/>
      <c r="M181" s="129"/>
      <c r="N181" s="129"/>
      <c r="O181" s="129"/>
      <c r="P181" s="129"/>
      <c r="Q181" s="129"/>
      <c r="R181" s="129"/>
      <c r="S181" s="129"/>
      <c r="T181" s="129"/>
      <c r="U181" s="129"/>
      <c r="V181" s="130" t="s">
        <v>563</v>
      </c>
      <c r="W181" s="131" t="s">
        <v>564</v>
      </c>
      <c r="X181" s="440"/>
    </row>
    <row r="182" spans="2:24" x14ac:dyDescent="0.15">
      <c r="B182" s="443"/>
      <c r="C182" s="447"/>
      <c r="D182" s="448"/>
      <c r="E182" s="392"/>
      <c r="F182" s="450"/>
      <c r="G182" s="448"/>
      <c r="H182" s="448"/>
      <c r="I182" s="450"/>
      <c r="J182" s="448"/>
      <c r="K182" s="123" t="s">
        <v>7</v>
      </c>
      <c r="L182" s="164"/>
      <c r="M182" s="164"/>
      <c r="N182" s="164"/>
      <c r="O182" s="164"/>
      <c r="P182" s="164"/>
      <c r="Q182" s="164"/>
      <c r="R182" s="164"/>
      <c r="S182" s="164"/>
      <c r="T182" s="164"/>
      <c r="U182" s="164"/>
      <c r="V182" s="164"/>
      <c r="W182" s="134" t="str">
        <f>IF(SUM(L182:V182)=0,IF(V182=0,"",SUM(L182:V182)),SUM(L182:V182))</f>
        <v/>
      </c>
      <c r="X182" s="441"/>
    </row>
    <row r="183" spans="2:24" x14ac:dyDescent="0.15">
      <c r="B183" s="442">
        <v>69</v>
      </c>
      <c r="C183" s="444"/>
      <c r="D183" s="445"/>
      <c r="E183" s="446"/>
      <c r="F183" s="449"/>
      <c r="G183" s="445"/>
      <c r="H183" s="445"/>
      <c r="I183" s="449"/>
      <c r="J183" s="445"/>
      <c r="K183" s="123" t="s">
        <v>8</v>
      </c>
      <c r="L183" s="129"/>
      <c r="M183" s="129"/>
      <c r="N183" s="129"/>
      <c r="O183" s="129"/>
      <c r="P183" s="129"/>
      <c r="Q183" s="129"/>
      <c r="R183" s="129"/>
      <c r="S183" s="129"/>
      <c r="T183" s="129"/>
      <c r="U183" s="129"/>
      <c r="V183" s="130" t="s">
        <v>563</v>
      </c>
      <c r="W183" s="131" t="s">
        <v>564</v>
      </c>
      <c r="X183" s="440"/>
    </row>
    <row r="184" spans="2:24" x14ac:dyDescent="0.15">
      <c r="B184" s="443"/>
      <c r="C184" s="447"/>
      <c r="D184" s="448"/>
      <c r="E184" s="392"/>
      <c r="F184" s="450"/>
      <c r="G184" s="448"/>
      <c r="H184" s="448"/>
      <c r="I184" s="450"/>
      <c r="J184" s="448"/>
      <c r="K184" s="123" t="s">
        <v>7</v>
      </c>
      <c r="L184" s="164"/>
      <c r="M184" s="164"/>
      <c r="N184" s="164"/>
      <c r="O184" s="164"/>
      <c r="P184" s="164"/>
      <c r="Q184" s="164"/>
      <c r="R184" s="164"/>
      <c r="S184" s="164"/>
      <c r="T184" s="164"/>
      <c r="U184" s="164"/>
      <c r="V184" s="164"/>
      <c r="W184" s="134" t="str">
        <f>IF(SUM(L184:V184)=0,IF(V184=0,"",SUM(L184:V184)),SUM(L184:V184))</f>
        <v/>
      </c>
      <c r="X184" s="441"/>
    </row>
    <row r="185" spans="2:24" x14ac:dyDescent="0.15">
      <c r="B185" s="442">
        <v>70</v>
      </c>
      <c r="C185" s="444"/>
      <c r="D185" s="445"/>
      <c r="E185" s="446"/>
      <c r="F185" s="449"/>
      <c r="G185" s="445"/>
      <c r="H185" s="445"/>
      <c r="I185" s="449"/>
      <c r="J185" s="445"/>
      <c r="K185" s="123" t="s">
        <v>8</v>
      </c>
      <c r="L185" s="129"/>
      <c r="M185" s="129"/>
      <c r="N185" s="129"/>
      <c r="O185" s="129"/>
      <c r="P185" s="129"/>
      <c r="Q185" s="129"/>
      <c r="R185" s="129"/>
      <c r="S185" s="129"/>
      <c r="T185" s="129"/>
      <c r="U185" s="129"/>
      <c r="V185" s="130" t="s">
        <v>563</v>
      </c>
      <c r="W185" s="131" t="s">
        <v>564</v>
      </c>
      <c r="X185" s="440"/>
    </row>
    <row r="186" spans="2:24" x14ac:dyDescent="0.15">
      <c r="B186" s="443"/>
      <c r="C186" s="447"/>
      <c r="D186" s="448"/>
      <c r="E186" s="392"/>
      <c r="F186" s="450"/>
      <c r="G186" s="448"/>
      <c r="H186" s="448"/>
      <c r="I186" s="450"/>
      <c r="J186" s="448"/>
      <c r="K186" s="123" t="s">
        <v>7</v>
      </c>
      <c r="L186" s="164"/>
      <c r="M186" s="164"/>
      <c r="N186" s="164"/>
      <c r="O186" s="164"/>
      <c r="P186" s="164"/>
      <c r="Q186" s="164"/>
      <c r="R186" s="164"/>
      <c r="S186" s="164"/>
      <c r="T186" s="164"/>
      <c r="U186" s="164"/>
      <c r="V186" s="164"/>
      <c r="W186" s="134" t="str">
        <f>IF(SUM(L186:V186)=0,IF(V186=0,"",SUM(L186:V186)),SUM(L186:V186))</f>
        <v/>
      </c>
      <c r="X186" s="441"/>
    </row>
    <row r="187" spans="2:24" x14ac:dyDescent="0.15">
      <c r="B187" s="442">
        <v>71</v>
      </c>
      <c r="C187" s="444"/>
      <c r="D187" s="445"/>
      <c r="E187" s="446"/>
      <c r="F187" s="449"/>
      <c r="G187" s="445"/>
      <c r="H187" s="445"/>
      <c r="I187" s="449"/>
      <c r="J187" s="445"/>
      <c r="K187" s="123" t="s">
        <v>8</v>
      </c>
      <c r="L187" s="129"/>
      <c r="M187" s="129"/>
      <c r="N187" s="129"/>
      <c r="O187" s="129"/>
      <c r="P187" s="129"/>
      <c r="Q187" s="129"/>
      <c r="R187" s="129"/>
      <c r="S187" s="129"/>
      <c r="T187" s="129"/>
      <c r="U187" s="129"/>
      <c r="V187" s="130" t="s">
        <v>563</v>
      </c>
      <c r="W187" s="131" t="s">
        <v>564</v>
      </c>
      <c r="X187" s="440"/>
    </row>
    <row r="188" spans="2:24" x14ac:dyDescent="0.15">
      <c r="B188" s="443"/>
      <c r="C188" s="447"/>
      <c r="D188" s="448"/>
      <c r="E188" s="392"/>
      <c r="F188" s="450"/>
      <c r="G188" s="448"/>
      <c r="H188" s="448"/>
      <c r="I188" s="450"/>
      <c r="J188" s="448"/>
      <c r="K188" s="123" t="s">
        <v>7</v>
      </c>
      <c r="L188" s="164"/>
      <c r="M188" s="164"/>
      <c r="N188" s="164"/>
      <c r="O188" s="164"/>
      <c r="P188" s="164"/>
      <c r="Q188" s="164"/>
      <c r="R188" s="164"/>
      <c r="S188" s="164"/>
      <c r="T188" s="164"/>
      <c r="U188" s="164"/>
      <c r="V188" s="164"/>
      <c r="W188" s="134" t="str">
        <f>IF(SUM(L188:V188)=0,IF(V188=0,"",SUM(L188:V188)),SUM(L188:V188))</f>
        <v/>
      </c>
      <c r="X188" s="441"/>
    </row>
    <row r="189" spans="2:24" x14ac:dyDescent="0.15">
      <c r="B189" s="442">
        <v>72</v>
      </c>
      <c r="C189" s="444"/>
      <c r="D189" s="445"/>
      <c r="E189" s="446"/>
      <c r="F189" s="449"/>
      <c r="G189" s="445"/>
      <c r="H189" s="445"/>
      <c r="I189" s="449"/>
      <c r="J189" s="445"/>
      <c r="K189" s="123" t="s">
        <v>8</v>
      </c>
      <c r="L189" s="129"/>
      <c r="M189" s="129"/>
      <c r="N189" s="129"/>
      <c r="O189" s="129"/>
      <c r="P189" s="129"/>
      <c r="Q189" s="129"/>
      <c r="R189" s="129"/>
      <c r="S189" s="129"/>
      <c r="T189" s="129"/>
      <c r="U189" s="129"/>
      <c r="V189" s="130" t="s">
        <v>563</v>
      </c>
      <c r="W189" s="131" t="s">
        <v>564</v>
      </c>
      <c r="X189" s="440"/>
    </row>
    <row r="190" spans="2:24" x14ac:dyDescent="0.15">
      <c r="B190" s="443"/>
      <c r="C190" s="447"/>
      <c r="D190" s="448"/>
      <c r="E190" s="392"/>
      <c r="F190" s="450"/>
      <c r="G190" s="448"/>
      <c r="H190" s="448"/>
      <c r="I190" s="450"/>
      <c r="J190" s="448"/>
      <c r="K190" s="123" t="s">
        <v>7</v>
      </c>
      <c r="L190" s="164"/>
      <c r="M190" s="164"/>
      <c r="N190" s="164"/>
      <c r="O190" s="164"/>
      <c r="P190" s="164"/>
      <c r="Q190" s="164"/>
      <c r="R190" s="164"/>
      <c r="S190" s="164"/>
      <c r="T190" s="164"/>
      <c r="U190" s="164"/>
      <c r="V190" s="164"/>
      <c r="W190" s="134" t="str">
        <f>IF(SUM(L190:V190)=0,IF(V190=0,"",SUM(L190:V190)),SUM(L190:V190))</f>
        <v/>
      </c>
      <c r="X190" s="441"/>
    </row>
    <row r="191" spans="2:24" x14ac:dyDescent="0.15">
      <c r="B191" s="442">
        <v>73</v>
      </c>
      <c r="C191" s="444"/>
      <c r="D191" s="445"/>
      <c r="E191" s="446"/>
      <c r="F191" s="449"/>
      <c r="G191" s="445"/>
      <c r="H191" s="445"/>
      <c r="I191" s="449"/>
      <c r="J191" s="445"/>
      <c r="K191" s="123" t="s">
        <v>8</v>
      </c>
      <c r="L191" s="129"/>
      <c r="M191" s="129"/>
      <c r="N191" s="129"/>
      <c r="O191" s="129"/>
      <c r="P191" s="129"/>
      <c r="Q191" s="129"/>
      <c r="R191" s="129"/>
      <c r="S191" s="129"/>
      <c r="T191" s="129"/>
      <c r="U191" s="129"/>
      <c r="V191" s="130" t="s">
        <v>563</v>
      </c>
      <c r="W191" s="131" t="s">
        <v>564</v>
      </c>
      <c r="X191" s="440"/>
    </row>
    <row r="192" spans="2:24" x14ac:dyDescent="0.15">
      <c r="B192" s="443"/>
      <c r="C192" s="447"/>
      <c r="D192" s="448"/>
      <c r="E192" s="392"/>
      <c r="F192" s="450"/>
      <c r="G192" s="448"/>
      <c r="H192" s="448"/>
      <c r="I192" s="450"/>
      <c r="J192" s="448"/>
      <c r="K192" s="123" t="s">
        <v>7</v>
      </c>
      <c r="L192" s="164"/>
      <c r="M192" s="164"/>
      <c r="N192" s="164"/>
      <c r="O192" s="164"/>
      <c r="P192" s="164"/>
      <c r="Q192" s="164"/>
      <c r="R192" s="164"/>
      <c r="S192" s="164"/>
      <c r="T192" s="164"/>
      <c r="U192" s="164"/>
      <c r="V192" s="164"/>
      <c r="W192" s="134" t="str">
        <f>IF(SUM(L192:V192)=0,IF(V192=0,"",SUM(L192:V192)),SUM(L192:V192))</f>
        <v/>
      </c>
      <c r="X192" s="441"/>
    </row>
    <row r="193" spans="2:24" x14ac:dyDescent="0.15">
      <c r="B193" s="442">
        <v>74</v>
      </c>
      <c r="C193" s="444"/>
      <c r="D193" s="445"/>
      <c r="E193" s="446"/>
      <c r="F193" s="449"/>
      <c r="G193" s="445"/>
      <c r="H193" s="445"/>
      <c r="I193" s="449"/>
      <c r="J193" s="445"/>
      <c r="K193" s="123" t="s">
        <v>8</v>
      </c>
      <c r="L193" s="129"/>
      <c r="M193" s="129"/>
      <c r="N193" s="129"/>
      <c r="O193" s="129"/>
      <c r="P193" s="129"/>
      <c r="Q193" s="129"/>
      <c r="R193" s="129"/>
      <c r="S193" s="129"/>
      <c r="T193" s="129"/>
      <c r="U193" s="129"/>
      <c r="V193" s="130" t="s">
        <v>563</v>
      </c>
      <c r="W193" s="131" t="s">
        <v>564</v>
      </c>
      <c r="X193" s="440"/>
    </row>
    <row r="194" spans="2:24" x14ac:dyDescent="0.15">
      <c r="B194" s="443"/>
      <c r="C194" s="447"/>
      <c r="D194" s="448"/>
      <c r="E194" s="392"/>
      <c r="F194" s="450"/>
      <c r="G194" s="448"/>
      <c r="H194" s="448"/>
      <c r="I194" s="450"/>
      <c r="J194" s="448"/>
      <c r="K194" s="123" t="s">
        <v>7</v>
      </c>
      <c r="L194" s="164"/>
      <c r="M194" s="164"/>
      <c r="N194" s="164"/>
      <c r="O194" s="164"/>
      <c r="P194" s="164"/>
      <c r="Q194" s="164"/>
      <c r="R194" s="164"/>
      <c r="S194" s="164"/>
      <c r="T194" s="164"/>
      <c r="U194" s="164"/>
      <c r="V194" s="164"/>
      <c r="W194" s="134" t="str">
        <f>IF(SUM(L194:V194)=0,IF(V194=0,"",SUM(L194:V194)),SUM(L194:V194))</f>
        <v/>
      </c>
      <c r="X194" s="441"/>
    </row>
    <row r="195" spans="2:24" x14ac:dyDescent="0.15">
      <c r="B195" s="442">
        <v>75</v>
      </c>
      <c r="C195" s="444"/>
      <c r="D195" s="445"/>
      <c r="E195" s="446"/>
      <c r="F195" s="449"/>
      <c r="G195" s="445"/>
      <c r="H195" s="445"/>
      <c r="I195" s="449"/>
      <c r="J195" s="445"/>
      <c r="K195" s="123" t="s">
        <v>8</v>
      </c>
      <c r="L195" s="129"/>
      <c r="M195" s="129"/>
      <c r="N195" s="129"/>
      <c r="O195" s="129"/>
      <c r="P195" s="129"/>
      <c r="Q195" s="129"/>
      <c r="R195" s="129"/>
      <c r="S195" s="129"/>
      <c r="T195" s="129"/>
      <c r="U195" s="129"/>
      <c r="V195" s="130" t="s">
        <v>563</v>
      </c>
      <c r="W195" s="131" t="s">
        <v>564</v>
      </c>
      <c r="X195" s="440"/>
    </row>
    <row r="196" spans="2:24" x14ac:dyDescent="0.15">
      <c r="B196" s="443"/>
      <c r="C196" s="447"/>
      <c r="D196" s="448"/>
      <c r="E196" s="392"/>
      <c r="F196" s="450"/>
      <c r="G196" s="448"/>
      <c r="H196" s="448"/>
      <c r="I196" s="450"/>
      <c r="J196" s="448"/>
      <c r="K196" s="123" t="s">
        <v>7</v>
      </c>
      <c r="L196" s="164"/>
      <c r="M196" s="164"/>
      <c r="N196" s="164"/>
      <c r="O196" s="164"/>
      <c r="P196" s="164"/>
      <c r="Q196" s="164"/>
      <c r="R196" s="164"/>
      <c r="S196" s="164"/>
      <c r="T196" s="164"/>
      <c r="U196" s="164"/>
      <c r="V196" s="164"/>
      <c r="W196" s="134" t="str">
        <f>IF(SUM(L196:V196)=0,IF(V196=0,"",SUM(L196:V196)),SUM(L196:V196))</f>
        <v/>
      </c>
      <c r="X196" s="441"/>
    </row>
    <row r="197" spans="2:24" x14ac:dyDescent="0.15">
      <c r="B197" s="442">
        <v>76</v>
      </c>
      <c r="C197" s="444"/>
      <c r="D197" s="445"/>
      <c r="E197" s="446"/>
      <c r="F197" s="449"/>
      <c r="G197" s="445"/>
      <c r="H197" s="445"/>
      <c r="I197" s="449"/>
      <c r="J197" s="445"/>
      <c r="K197" s="123" t="s">
        <v>8</v>
      </c>
      <c r="L197" s="129"/>
      <c r="M197" s="129"/>
      <c r="N197" s="129"/>
      <c r="O197" s="129"/>
      <c r="P197" s="129"/>
      <c r="Q197" s="129"/>
      <c r="R197" s="129"/>
      <c r="S197" s="129"/>
      <c r="T197" s="129"/>
      <c r="U197" s="129"/>
      <c r="V197" s="130" t="s">
        <v>563</v>
      </c>
      <c r="W197" s="131" t="s">
        <v>564</v>
      </c>
      <c r="X197" s="440"/>
    </row>
    <row r="198" spans="2:24" x14ac:dyDescent="0.15">
      <c r="B198" s="443"/>
      <c r="C198" s="447"/>
      <c r="D198" s="448"/>
      <c r="E198" s="392"/>
      <c r="F198" s="450"/>
      <c r="G198" s="448"/>
      <c r="H198" s="448"/>
      <c r="I198" s="450"/>
      <c r="J198" s="448"/>
      <c r="K198" s="123" t="s">
        <v>7</v>
      </c>
      <c r="L198" s="164"/>
      <c r="M198" s="164"/>
      <c r="N198" s="164"/>
      <c r="O198" s="164"/>
      <c r="P198" s="164"/>
      <c r="Q198" s="164"/>
      <c r="R198" s="164"/>
      <c r="S198" s="164"/>
      <c r="T198" s="164"/>
      <c r="U198" s="164"/>
      <c r="V198" s="164"/>
      <c r="W198" s="134" t="str">
        <f>IF(SUM(L198:V198)=0,IF(V198=0,"",SUM(L198:V198)),SUM(L198:V198))</f>
        <v/>
      </c>
      <c r="X198" s="441"/>
    </row>
    <row r="199" spans="2:24" x14ac:dyDescent="0.15">
      <c r="B199" s="442">
        <v>77</v>
      </c>
      <c r="C199" s="444"/>
      <c r="D199" s="445"/>
      <c r="E199" s="446"/>
      <c r="F199" s="449"/>
      <c r="G199" s="445"/>
      <c r="H199" s="445"/>
      <c r="I199" s="449"/>
      <c r="J199" s="445"/>
      <c r="K199" s="123" t="s">
        <v>8</v>
      </c>
      <c r="L199" s="129"/>
      <c r="M199" s="129"/>
      <c r="N199" s="129"/>
      <c r="O199" s="129"/>
      <c r="P199" s="129"/>
      <c r="Q199" s="129"/>
      <c r="R199" s="129"/>
      <c r="S199" s="129"/>
      <c r="T199" s="129"/>
      <c r="U199" s="129"/>
      <c r="V199" s="130" t="s">
        <v>563</v>
      </c>
      <c r="W199" s="131" t="s">
        <v>564</v>
      </c>
      <c r="X199" s="440"/>
    </row>
    <row r="200" spans="2:24" x14ac:dyDescent="0.15">
      <c r="B200" s="443"/>
      <c r="C200" s="447"/>
      <c r="D200" s="448"/>
      <c r="E200" s="392"/>
      <c r="F200" s="450"/>
      <c r="G200" s="448"/>
      <c r="H200" s="448"/>
      <c r="I200" s="450"/>
      <c r="J200" s="448"/>
      <c r="K200" s="123" t="s">
        <v>7</v>
      </c>
      <c r="L200" s="164"/>
      <c r="M200" s="164"/>
      <c r="N200" s="164"/>
      <c r="O200" s="164"/>
      <c r="P200" s="164"/>
      <c r="Q200" s="164"/>
      <c r="R200" s="164"/>
      <c r="S200" s="164"/>
      <c r="T200" s="164"/>
      <c r="U200" s="164"/>
      <c r="V200" s="164"/>
      <c r="W200" s="134" t="str">
        <f>IF(SUM(L200:V200)=0,IF(V200=0,"",SUM(L200:V200)),SUM(L200:V200))</f>
        <v/>
      </c>
      <c r="X200" s="441"/>
    </row>
    <row r="201" spans="2:24" x14ac:dyDescent="0.15">
      <c r="B201" s="442">
        <v>78</v>
      </c>
      <c r="C201" s="444"/>
      <c r="D201" s="445"/>
      <c r="E201" s="446"/>
      <c r="F201" s="449"/>
      <c r="G201" s="445"/>
      <c r="H201" s="445"/>
      <c r="I201" s="449"/>
      <c r="J201" s="445"/>
      <c r="K201" s="123" t="s">
        <v>8</v>
      </c>
      <c r="L201" s="129"/>
      <c r="M201" s="129"/>
      <c r="N201" s="129"/>
      <c r="O201" s="129"/>
      <c r="P201" s="129"/>
      <c r="Q201" s="129"/>
      <c r="R201" s="129"/>
      <c r="S201" s="129"/>
      <c r="T201" s="129"/>
      <c r="U201" s="129"/>
      <c r="V201" s="130" t="s">
        <v>563</v>
      </c>
      <c r="W201" s="131" t="s">
        <v>564</v>
      </c>
      <c r="X201" s="440"/>
    </row>
    <row r="202" spans="2:24" x14ac:dyDescent="0.15">
      <c r="B202" s="443"/>
      <c r="C202" s="447"/>
      <c r="D202" s="448"/>
      <c r="E202" s="392"/>
      <c r="F202" s="450"/>
      <c r="G202" s="448"/>
      <c r="H202" s="448"/>
      <c r="I202" s="450"/>
      <c r="J202" s="448"/>
      <c r="K202" s="123" t="s">
        <v>7</v>
      </c>
      <c r="L202" s="164"/>
      <c r="M202" s="164"/>
      <c r="N202" s="164"/>
      <c r="O202" s="164"/>
      <c r="P202" s="164"/>
      <c r="Q202" s="164"/>
      <c r="R202" s="164"/>
      <c r="S202" s="164"/>
      <c r="T202" s="164"/>
      <c r="U202" s="164"/>
      <c r="V202" s="164"/>
      <c r="W202" s="134" t="str">
        <f>IF(SUM(L202:V202)=0,IF(V202=0,"",SUM(L202:V202)),SUM(L202:V202))</f>
        <v/>
      </c>
      <c r="X202" s="441"/>
    </row>
    <row r="203" spans="2:24" x14ac:dyDescent="0.15">
      <c r="B203" s="442">
        <v>79</v>
      </c>
      <c r="C203" s="444"/>
      <c r="D203" s="445"/>
      <c r="E203" s="446"/>
      <c r="F203" s="449"/>
      <c r="G203" s="445"/>
      <c r="H203" s="445"/>
      <c r="I203" s="449"/>
      <c r="J203" s="445"/>
      <c r="K203" s="123" t="s">
        <v>8</v>
      </c>
      <c r="L203" s="129"/>
      <c r="M203" s="129"/>
      <c r="N203" s="129"/>
      <c r="O203" s="129"/>
      <c r="P203" s="129"/>
      <c r="Q203" s="129"/>
      <c r="R203" s="129"/>
      <c r="S203" s="129"/>
      <c r="T203" s="129"/>
      <c r="U203" s="129"/>
      <c r="V203" s="130" t="s">
        <v>563</v>
      </c>
      <c r="W203" s="131" t="s">
        <v>564</v>
      </c>
      <c r="X203" s="440"/>
    </row>
    <row r="204" spans="2:24" x14ac:dyDescent="0.15">
      <c r="B204" s="443"/>
      <c r="C204" s="447"/>
      <c r="D204" s="448"/>
      <c r="E204" s="392"/>
      <c r="F204" s="450"/>
      <c r="G204" s="448"/>
      <c r="H204" s="448"/>
      <c r="I204" s="450"/>
      <c r="J204" s="448"/>
      <c r="K204" s="123" t="s">
        <v>7</v>
      </c>
      <c r="L204" s="164"/>
      <c r="M204" s="164"/>
      <c r="N204" s="164"/>
      <c r="O204" s="164"/>
      <c r="P204" s="164"/>
      <c r="Q204" s="164"/>
      <c r="R204" s="164"/>
      <c r="S204" s="164"/>
      <c r="T204" s="164"/>
      <c r="U204" s="164"/>
      <c r="V204" s="164"/>
      <c r="W204" s="134" t="str">
        <f>IF(SUM(L204:V204)=0,IF(V204=0,"",SUM(L204:V204)),SUM(L204:V204))</f>
        <v/>
      </c>
      <c r="X204" s="441"/>
    </row>
    <row r="205" spans="2:24" x14ac:dyDescent="0.15">
      <c r="B205" s="442">
        <v>80</v>
      </c>
      <c r="C205" s="444"/>
      <c r="D205" s="445"/>
      <c r="E205" s="446"/>
      <c r="F205" s="449"/>
      <c r="G205" s="445"/>
      <c r="H205" s="445"/>
      <c r="I205" s="449"/>
      <c r="J205" s="445"/>
      <c r="K205" s="123" t="s">
        <v>8</v>
      </c>
      <c r="L205" s="129"/>
      <c r="M205" s="129"/>
      <c r="N205" s="129"/>
      <c r="O205" s="129"/>
      <c r="P205" s="129"/>
      <c r="Q205" s="129"/>
      <c r="R205" s="129"/>
      <c r="S205" s="129"/>
      <c r="T205" s="129"/>
      <c r="U205" s="129"/>
      <c r="V205" s="130" t="s">
        <v>563</v>
      </c>
      <c r="W205" s="131" t="s">
        <v>564</v>
      </c>
      <c r="X205" s="440"/>
    </row>
    <row r="206" spans="2:24" x14ac:dyDescent="0.15">
      <c r="B206" s="443"/>
      <c r="C206" s="447"/>
      <c r="D206" s="448"/>
      <c r="E206" s="392"/>
      <c r="F206" s="450"/>
      <c r="G206" s="448"/>
      <c r="H206" s="448"/>
      <c r="I206" s="450"/>
      <c r="J206" s="448"/>
      <c r="K206" s="123" t="s">
        <v>7</v>
      </c>
      <c r="L206" s="164"/>
      <c r="M206" s="164"/>
      <c r="N206" s="164"/>
      <c r="O206" s="164"/>
      <c r="P206" s="164"/>
      <c r="Q206" s="164"/>
      <c r="R206" s="164"/>
      <c r="S206" s="164"/>
      <c r="T206" s="164"/>
      <c r="U206" s="164"/>
      <c r="V206" s="164"/>
      <c r="W206" s="134" t="str">
        <f>IF(SUM(L206:V206)=0,IF(V206=0,"",SUM(L206:V206)),SUM(L206:V206))</f>
        <v/>
      </c>
      <c r="X206" s="441"/>
    </row>
    <row r="207" spans="2:24" x14ac:dyDescent="0.15">
      <c r="B207" s="442">
        <v>81</v>
      </c>
      <c r="C207" s="444"/>
      <c r="D207" s="445"/>
      <c r="E207" s="446"/>
      <c r="F207" s="449"/>
      <c r="G207" s="445"/>
      <c r="H207" s="445"/>
      <c r="I207" s="449"/>
      <c r="J207" s="445"/>
      <c r="K207" s="123" t="s">
        <v>8</v>
      </c>
      <c r="L207" s="129"/>
      <c r="M207" s="129"/>
      <c r="N207" s="129"/>
      <c r="O207" s="129"/>
      <c r="P207" s="129"/>
      <c r="Q207" s="129"/>
      <c r="R207" s="129"/>
      <c r="S207" s="129"/>
      <c r="T207" s="129"/>
      <c r="U207" s="129"/>
      <c r="V207" s="130" t="s">
        <v>563</v>
      </c>
      <c r="W207" s="131" t="s">
        <v>564</v>
      </c>
      <c r="X207" s="440"/>
    </row>
    <row r="208" spans="2:24" x14ac:dyDescent="0.15">
      <c r="B208" s="443"/>
      <c r="C208" s="447"/>
      <c r="D208" s="448"/>
      <c r="E208" s="392"/>
      <c r="F208" s="450"/>
      <c r="G208" s="448"/>
      <c r="H208" s="448"/>
      <c r="I208" s="450"/>
      <c r="J208" s="448"/>
      <c r="K208" s="123" t="s">
        <v>7</v>
      </c>
      <c r="L208" s="164"/>
      <c r="M208" s="164"/>
      <c r="N208" s="164"/>
      <c r="O208" s="164"/>
      <c r="P208" s="164"/>
      <c r="Q208" s="164"/>
      <c r="R208" s="164"/>
      <c r="S208" s="164"/>
      <c r="T208" s="164"/>
      <c r="U208" s="164"/>
      <c r="V208" s="164"/>
      <c r="W208" s="134" t="str">
        <f>IF(SUM(L208:V208)=0,IF(V208=0,"",SUM(L208:V208)),SUM(L208:V208))</f>
        <v/>
      </c>
      <c r="X208" s="441"/>
    </row>
    <row r="209" spans="2:24" x14ac:dyDescent="0.15">
      <c r="B209" s="442">
        <v>82</v>
      </c>
      <c r="C209" s="444"/>
      <c r="D209" s="445"/>
      <c r="E209" s="446"/>
      <c r="F209" s="449"/>
      <c r="G209" s="445"/>
      <c r="H209" s="445"/>
      <c r="I209" s="449"/>
      <c r="J209" s="445"/>
      <c r="K209" s="123" t="s">
        <v>8</v>
      </c>
      <c r="L209" s="129"/>
      <c r="M209" s="129"/>
      <c r="N209" s="129"/>
      <c r="O209" s="129"/>
      <c r="P209" s="129"/>
      <c r="Q209" s="129"/>
      <c r="R209" s="129"/>
      <c r="S209" s="129"/>
      <c r="T209" s="129"/>
      <c r="U209" s="129"/>
      <c r="V209" s="130" t="s">
        <v>563</v>
      </c>
      <c r="W209" s="131" t="s">
        <v>564</v>
      </c>
      <c r="X209" s="440"/>
    </row>
    <row r="210" spans="2:24" x14ac:dyDescent="0.15">
      <c r="B210" s="443"/>
      <c r="C210" s="447"/>
      <c r="D210" s="448"/>
      <c r="E210" s="392"/>
      <c r="F210" s="450"/>
      <c r="G210" s="448"/>
      <c r="H210" s="448"/>
      <c r="I210" s="450"/>
      <c r="J210" s="448"/>
      <c r="K210" s="123" t="s">
        <v>7</v>
      </c>
      <c r="L210" s="164"/>
      <c r="M210" s="164"/>
      <c r="N210" s="164"/>
      <c r="O210" s="164"/>
      <c r="P210" s="164"/>
      <c r="Q210" s="164"/>
      <c r="R210" s="164"/>
      <c r="S210" s="164"/>
      <c r="T210" s="164"/>
      <c r="U210" s="164"/>
      <c r="V210" s="164"/>
      <c r="W210" s="134" t="str">
        <f>IF(SUM(L210:V210)=0,IF(V210=0,"",SUM(L210:V210)),SUM(L210:V210))</f>
        <v/>
      </c>
      <c r="X210" s="441"/>
    </row>
    <row r="211" spans="2:24" x14ac:dyDescent="0.15">
      <c r="B211" s="442">
        <v>83</v>
      </c>
      <c r="C211" s="444"/>
      <c r="D211" s="445"/>
      <c r="E211" s="446"/>
      <c r="F211" s="449"/>
      <c r="G211" s="445"/>
      <c r="H211" s="445"/>
      <c r="I211" s="449"/>
      <c r="J211" s="445"/>
      <c r="K211" s="123" t="s">
        <v>8</v>
      </c>
      <c r="L211" s="129"/>
      <c r="M211" s="129"/>
      <c r="N211" s="129"/>
      <c r="O211" s="129"/>
      <c r="P211" s="129"/>
      <c r="Q211" s="129"/>
      <c r="R211" s="129"/>
      <c r="S211" s="129"/>
      <c r="T211" s="129"/>
      <c r="U211" s="129"/>
      <c r="V211" s="130" t="s">
        <v>563</v>
      </c>
      <c r="W211" s="131" t="s">
        <v>564</v>
      </c>
      <c r="X211" s="440"/>
    </row>
    <row r="212" spans="2:24" x14ac:dyDescent="0.15">
      <c r="B212" s="443"/>
      <c r="C212" s="447"/>
      <c r="D212" s="448"/>
      <c r="E212" s="392"/>
      <c r="F212" s="450"/>
      <c r="G212" s="448"/>
      <c r="H212" s="448"/>
      <c r="I212" s="450"/>
      <c r="J212" s="448"/>
      <c r="K212" s="123" t="s">
        <v>7</v>
      </c>
      <c r="L212" s="164"/>
      <c r="M212" s="164"/>
      <c r="N212" s="164"/>
      <c r="O212" s="164"/>
      <c r="P212" s="164"/>
      <c r="Q212" s="164"/>
      <c r="R212" s="164"/>
      <c r="S212" s="164"/>
      <c r="T212" s="164"/>
      <c r="U212" s="164"/>
      <c r="V212" s="164"/>
      <c r="W212" s="134" t="str">
        <f>IF(SUM(L212:V212)=0,IF(V212=0,"",SUM(L212:V212)),SUM(L212:V212))</f>
        <v/>
      </c>
      <c r="X212" s="441"/>
    </row>
    <row r="213" spans="2:24" x14ac:dyDescent="0.15">
      <c r="B213" s="442">
        <v>84</v>
      </c>
      <c r="C213" s="444"/>
      <c r="D213" s="445"/>
      <c r="E213" s="446"/>
      <c r="F213" s="449"/>
      <c r="G213" s="445"/>
      <c r="H213" s="445"/>
      <c r="I213" s="449"/>
      <c r="J213" s="445"/>
      <c r="K213" s="123" t="s">
        <v>8</v>
      </c>
      <c r="L213" s="129"/>
      <c r="M213" s="129"/>
      <c r="N213" s="129"/>
      <c r="O213" s="129"/>
      <c r="P213" s="129"/>
      <c r="Q213" s="129"/>
      <c r="R213" s="129"/>
      <c r="S213" s="129"/>
      <c r="T213" s="129"/>
      <c r="U213" s="129"/>
      <c r="V213" s="130" t="s">
        <v>563</v>
      </c>
      <c r="W213" s="131" t="s">
        <v>564</v>
      </c>
      <c r="X213" s="440"/>
    </row>
    <row r="214" spans="2:24" x14ac:dyDescent="0.15">
      <c r="B214" s="443"/>
      <c r="C214" s="447"/>
      <c r="D214" s="448"/>
      <c r="E214" s="392"/>
      <c r="F214" s="450"/>
      <c r="G214" s="448"/>
      <c r="H214" s="448"/>
      <c r="I214" s="450"/>
      <c r="J214" s="448"/>
      <c r="K214" s="123" t="s">
        <v>7</v>
      </c>
      <c r="L214" s="164"/>
      <c r="M214" s="164"/>
      <c r="N214" s="164"/>
      <c r="O214" s="164"/>
      <c r="P214" s="164"/>
      <c r="Q214" s="164"/>
      <c r="R214" s="164"/>
      <c r="S214" s="164"/>
      <c r="T214" s="164"/>
      <c r="U214" s="164"/>
      <c r="V214" s="164"/>
      <c r="W214" s="134" t="str">
        <f>IF(SUM(L214:V214)=0,IF(V214=0,"",SUM(L214:V214)),SUM(L214:V214))</f>
        <v/>
      </c>
      <c r="X214" s="441"/>
    </row>
    <row r="215" spans="2:24" x14ac:dyDescent="0.15">
      <c r="B215" s="442">
        <v>85</v>
      </c>
      <c r="C215" s="444"/>
      <c r="D215" s="445"/>
      <c r="E215" s="446"/>
      <c r="F215" s="449"/>
      <c r="G215" s="445"/>
      <c r="H215" s="445"/>
      <c r="I215" s="449"/>
      <c r="J215" s="445"/>
      <c r="K215" s="123" t="s">
        <v>8</v>
      </c>
      <c r="L215" s="129"/>
      <c r="M215" s="129"/>
      <c r="N215" s="129"/>
      <c r="O215" s="129"/>
      <c r="P215" s="129"/>
      <c r="Q215" s="129"/>
      <c r="R215" s="129"/>
      <c r="S215" s="129"/>
      <c r="T215" s="129"/>
      <c r="U215" s="129"/>
      <c r="V215" s="130" t="s">
        <v>563</v>
      </c>
      <c r="W215" s="131" t="s">
        <v>564</v>
      </c>
      <c r="X215" s="440"/>
    </row>
    <row r="216" spans="2:24" x14ac:dyDescent="0.15">
      <c r="B216" s="443"/>
      <c r="C216" s="447"/>
      <c r="D216" s="448"/>
      <c r="E216" s="392"/>
      <c r="F216" s="450"/>
      <c r="G216" s="448"/>
      <c r="H216" s="448"/>
      <c r="I216" s="450"/>
      <c r="J216" s="448"/>
      <c r="K216" s="123" t="s">
        <v>7</v>
      </c>
      <c r="L216" s="164"/>
      <c r="M216" s="164"/>
      <c r="N216" s="164"/>
      <c r="O216" s="164"/>
      <c r="P216" s="164"/>
      <c r="Q216" s="164"/>
      <c r="R216" s="164"/>
      <c r="S216" s="164"/>
      <c r="T216" s="164"/>
      <c r="U216" s="164"/>
      <c r="V216" s="164"/>
      <c r="W216" s="134" t="str">
        <f>IF(SUM(L216:V216)=0,IF(V216=0,"",SUM(L216:V216)),SUM(L216:V216))</f>
        <v/>
      </c>
      <c r="X216" s="441"/>
    </row>
    <row r="217" spans="2:24" x14ac:dyDescent="0.15">
      <c r="B217" s="442">
        <v>86</v>
      </c>
      <c r="C217" s="444"/>
      <c r="D217" s="445"/>
      <c r="E217" s="446"/>
      <c r="F217" s="449"/>
      <c r="G217" s="445"/>
      <c r="H217" s="445"/>
      <c r="I217" s="449"/>
      <c r="J217" s="445"/>
      <c r="K217" s="123" t="s">
        <v>8</v>
      </c>
      <c r="L217" s="129"/>
      <c r="M217" s="129"/>
      <c r="N217" s="129"/>
      <c r="O217" s="129"/>
      <c r="P217" s="129"/>
      <c r="Q217" s="129"/>
      <c r="R217" s="129"/>
      <c r="S217" s="129"/>
      <c r="T217" s="129"/>
      <c r="U217" s="129"/>
      <c r="V217" s="130" t="s">
        <v>563</v>
      </c>
      <c r="W217" s="131" t="s">
        <v>564</v>
      </c>
      <c r="X217" s="440"/>
    </row>
    <row r="218" spans="2:24" x14ac:dyDescent="0.15">
      <c r="B218" s="443"/>
      <c r="C218" s="447"/>
      <c r="D218" s="448"/>
      <c r="E218" s="392"/>
      <c r="F218" s="450"/>
      <c r="G218" s="448"/>
      <c r="H218" s="448"/>
      <c r="I218" s="450"/>
      <c r="J218" s="448"/>
      <c r="K218" s="123" t="s">
        <v>7</v>
      </c>
      <c r="L218" s="164"/>
      <c r="M218" s="164"/>
      <c r="N218" s="164"/>
      <c r="O218" s="164"/>
      <c r="P218" s="164"/>
      <c r="Q218" s="164"/>
      <c r="R218" s="164"/>
      <c r="S218" s="164"/>
      <c r="T218" s="164"/>
      <c r="U218" s="164"/>
      <c r="V218" s="164"/>
      <c r="W218" s="134" t="str">
        <f>IF(SUM(L218:V218)=0,IF(V218=0,"",SUM(L218:V218)),SUM(L218:V218))</f>
        <v/>
      </c>
      <c r="X218" s="441"/>
    </row>
    <row r="219" spans="2:24" x14ac:dyDescent="0.15">
      <c r="B219" s="442">
        <v>87</v>
      </c>
      <c r="C219" s="444"/>
      <c r="D219" s="445"/>
      <c r="E219" s="446"/>
      <c r="F219" s="449"/>
      <c r="G219" s="445"/>
      <c r="H219" s="445"/>
      <c r="I219" s="449"/>
      <c r="J219" s="445"/>
      <c r="K219" s="123" t="s">
        <v>8</v>
      </c>
      <c r="L219" s="129"/>
      <c r="M219" s="129"/>
      <c r="N219" s="129"/>
      <c r="O219" s="129"/>
      <c r="P219" s="129"/>
      <c r="Q219" s="129"/>
      <c r="R219" s="129"/>
      <c r="S219" s="129"/>
      <c r="T219" s="129"/>
      <c r="U219" s="129"/>
      <c r="V219" s="130" t="s">
        <v>563</v>
      </c>
      <c r="W219" s="131" t="s">
        <v>564</v>
      </c>
      <c r="X219" s="440"/>
    </row>
    <row r="220" spans="2:24" x14ac:dyDescent="0.15">
      <c r="B220" s="443"/>
      <c r="C220" s="447"/>
      <c r="D220" s="448"/>
      <c r="E220" s="392"/>
      <c r="F220" s="450"/>
      <c r="G220" s="448"/>
      <c r="H220" s="448"/>
      <c r="I220" s="450"/>
      <c r="J220" s="448"/>
      <c r="K220" s="123" t="s">
        <v>7</v>
      </c>
      <c r="L220" s="164"/>
      <c r="M220" s="164"/>
      <c r="N220" s="164"/>
      <c r="O220" s="164"/>
      <c r="P220" s="164"/>
      <c r="Q220" s="164"/>
      <c r="R220" s="164"/>
      <c r="S220" s="164"/>
      <c r="T220" s="164"/>
      <c r="U220" s="164"/>
      <c r="V220" s="164"/>
      <c r="W220" s="134" t="str">
        <f>IF(SUM(L220:V220)=0,IF(V220=0,"",SUM(L220:V220)),SUM(L220:V220))</f>
        <v/>
      </c>
      <c r="X220" s="441"/>
    </row>
    <row r="221" spans="2:24" x14ac:dyDescent="0.15">
      <c r="B221" s="442">
        <v>88</v>
      </c>
      <c r="C221" s="444"/>
      <c r="D221" s="445"/>
      <c r="E221" s="446"/>
      <c r="F221" s="449"/>
      <c r="G221" s="445"/>
      <c r="H221" s="445"/>
      <c r="I221" s="449"/>
      <c r="J221" s="445"/>
      <c r="K221" s="123" t="s">
        <v>8</v>
      </c>
      <c r="L221" s="129"/>
      <c r="M221" s="129"/>
      <c r="N221" s="129"/>
      <c r="O221" s="129"/>
      <c r="P221" s="129"/>
      <c r="Q221" s="129"/>
      <c r="R221" s="129"/>
      <c r="S221" s="129"/>
      <c r="T221" s="129"/>
      <c r="U221" s="129"/>
      <c r="V221" s="130" t="s">
        <v>563</v>
      </c>
      <c r="W221" s="131" t="s">
        <v>564</v>
      </c>
      <c r="X221" s="440"/>
    </row>
    <row r="222" spans="2:24" x14ac:dyDescent="0.15">
      <c r="B222" s="443"/>
      <c r="C222" s="447"/>
      <c r="D222" s="448"/>
      <c r="E222" s="392"/>
      <c r="F222" s="450"/>
      <c r="G222" s="448"/>
      <c r="H222" s="448"/>
      <c r="I222" s="450"/>
      <c r="J222" s="448"/>
      <c r="K222" s="123" t="s">
        <v>7</v>
      </c>
      <c r="L222" s="164"/>
      <c r="M222" s="164"/>
      <c r="N222" s="164"/>
      <c r="O222" s="164"/>
      <c r="P222" s="164"/>
      <c r="Q222" s="164"/>
      <c r="R222" s="164"/>
      <c r="S222" s="164"/>
      <c r="T222" s="164"/>
      <c r="U222" s="164"/>
      <c r="V222" s="164"/>
      <c r="W222" s="134" t="str">
        <f>IF(SUM(L222:V222)=0,IF(V222=0,"",SUM(L222:V222)),SUM(L222:V222))</f>
        <v/>
      </c>
      <c r="X222" s="441"/>
    </row>
    <row r="223" spans="2:24" x14ac:dyDescent="0.15">
      <c r="B223" s="442">
        <v>89</v>
      </c>
      <c r="C223" s="444"/>
      <c r="D223" s="445"/>
      <c r="E223" s="446"/>
      <c r="F223" s="449"/>
      <c r="G223" s="445"/>
      <c r="H223" s="445"/>
      <c r="I223" s="449"/>
      <c r="J223" s="445"/>
      <c r="K223" s="123" t="s">
        <v>8</v>
      </c>
      <c r="L223" s="129"/>
      <c r="M223" s="129"/>
      <c r="N223" s="129"/>
      <c r="O223" s="129"/>
      <c r="P223" s="129"/>
      <c r="Q223" s="129"/>
      <c r="R223" s="129"/>
      <c r="S223" s="129"/>
      <c r="T223" s="129"/>
      <c r="U223" s="129"/>
      <c r="V223" s="130" t="s">
        <v>563</v>
      </c>
      <c r="W223" s="131" t="s">
        <v>564</v>
      </c>
      <c r="X223" s="440"/>
    </row>
    <row r="224" spans="2:24" x14ac:dyDescent="0.15">
      <c r="B224" s="443"/>
      <c r="C224" s="447"/>
      <c r="D224" s="448"/>
      <c r="E224" s="392"/>
      <c r="F224" s="450"/>
      <c r="G224" s="448"/>
      <c r="H224" s="448"/>
      <c r="I224" s="450"/>
      <c r="J224" s="448"/>
      <c r="K224" s="123" t="s">
        <v>7</v>
      </c>
      <c r="L224" s="164"/>
      <c r="M224" s="164"/>
      <c r="N224" s="164"/>
      <c r="O224" s="164"/>
      <c r="P224" s="164"/>
      <c r="Q224" s="164"/>
      <c r="R224" s="164"/>
      <c r="S224" s="164"/>
      <c r="T224" s="164"/>
      <c r="U224" s="164"/>
      <c r="V224" s="164"/>
      <c r="W224" s="134" t="str">
        <f>IF(SUM(L224:V224)=0,IF(V224=0,"",SUM(L224:V224)),SUM(L224:V224))</f>
        <v/>
      </c>
      <c r="X224" s="441"/>
    </row>
    <row r="225" spans="2:24" x14ac:dyDescent="0.15">
      <c r="B225" s="442">
        <v>90</v>
      </c>
      <c r="C225" s="444"/>
      <c r="D225" s="445"/>
      <c r="E225" s="446"/>
      <c r="F225" s="449"/>
      <c r="G225" s="445"/>
      <c r="H225" s="445"/>
      <c r="I225" s="449"/>
      <c r="J225" s="445"/>
      <c r="K225" s="123" t="s">
        <v>8</v>
      </c>
      <c r="L225" s="129"/>
      <c r="M225" s="129"/>
      <c r="N225" s="129"/>
      <c r="O225" s="129"/>
      <c r="P225" s="129"/>
      <c r="Q225" s="129"/>
      <c r="R225" s="129"/>
      <c r="S225" s="129"/>
      <c r="T225" s="129"/>
      <c r="U225" s="129"/>
      <c r="V225" s="130" t="s">
        <v>563</v>
      </c>
      <c r="W225" s="131" t="s">
        <v>564</v>
      </c>
      <c r="X225" s="440"/>
    </row>
    <row r="226" spans="2:24" x14ac:dyDescent="0.15">
      <c r="B226" s="443"/>
      <c r="C226" s="447"/>
      <c r="D226" s="448"/>
      <c r="E226" s="392"/>
      <c r="F226" s="450"/>
      <c r="G226" s="448"/>
      <c r="H226" s="448"/>
      <c r="I226" s="450"/>
      <c r="J226" s="448"/>
      <c r="K226" s="123" t="s">
        <v>7</v>
      </c>
      <c r="L226" s="164"/>
      <c r="M226" s="164"/>
      <c r="N226" s="164"/>
      <c r="O226" s="164"/>
      <c r="P226" s="164"/>
      <c r="Q226" s="164"/>
      <c r="R226" s="164"/>
      <c r="S226" s="164"/>
      <c r="T226" s="164"/>
      <c r="U226" s="164"/>
      <c r="V226" s="164"/>
      <c r="W226" s="134" t="str">
        <f>IF(SUM(L226:V226)=0,IF(V226=0,"",SUM(L226:V226)),SUM(L226:V226))</f>
        <v/>
      </c>
      <c r="X226" s="441"/>
    </row>
    <row r="227" spans="2:24" x14ac:dyDescent="0.15">
      <c r="B227" s="442">
        <v>91</v>
      </c>
      <c r="C227" s="444"/>
      <c r="D227" s="445"/>
      <c r="E227" s="446"/>
      <c r="F227" s="449"/>
      <c r="G227" s="445"/>
      <c r="H227" s="445"/>
      <c r="I227" s="449"/>
      <c r="J227" s="445"/>
      <c r="K227" s="123" t="s">
        <v>8</v>
      </c>
      <c r="L227" s="129"/>
      <c r="M227" s="129"/>
      <c r="N227" s="129"/>
      <c r="O227" s="129"/>
      <c r="P227" s="129"/>
      <c r="Q227" s="129"/>
      <c r="R227" s="129"/>
      <c r="S227" s="129"/>
      <c r="T227" s="129"/>
      <c r="U227" s="129"/>
      <c r="V227" s="130" t="s">
        <v>563</v>
      </c>
      <c r="W227" s="131" t="s">
        <v>564</v>
      </c>
      <c r="X227" s="440"/>
    </row>
    <row r="228" spans="2:24" x14ac:dyDescent="0.15">
      <c r="B228" s="443"/>
      <c r="C228" s="447"/>
      <c r="D228" s="448"/>
      <c r="E228" s="392"/>
      <c r="F228" s="450"/>
      <c r="G228" s="448"/>
      <c r="H228" s="448"/>
      <c r="I228" s="450"/>
      <c r="J228" s="448"/>
      <c r="K228" s="123" t="s">
        <v>7</v>
      </c>
      <c r="L228" s="164"/>
      <c r="M228" s="164"/>
      <c r="N228" s="164"/>
      <c r="O228" s="164"/>
      <c r="P228" s="164"/>
      <c r="Q228" s="164"/>
      <c r="R228" s="164"/>
      <c r="S228" s="164"/>
      <c r="T228" s="164"/>
      <c r="U228" s="164"/>
      <c r="V228" s="164"/>
      <c r="W228" s="134" t="str">
        <f>IF(SUM(L228:V228)=0,IF(V228=0,"",SUM(L228:V228)),SUM(L228:V228))</f>
        <v/>
      </c>
      <c r="X228" s="441"/>
    </row>
    <row r="229" spans="2:24" x14ac:dyDescent="0.15">
      <c r="B229" s="442">
        <v>92</v>
      </c>
      <c r="C229" s="444"/>
      <c r="D229" s="445"/>
      <c r="E229" s="446"/>
      <c r="F229" s="449"/>
      <c r="G229" s="445"/>
      <c r="H229" s="445"/>
      <c r="I229" s="449"/>
      <c r="J229" s="445"/>
      <c r="K229" s="123" t="s">
        <v>8</v>
      </c>
      <c r="L229" s="129"/>
      <c r="M229" s="129"/>
      <c r="N229" s="129"/>
      <c r="O229" s="129"/>
      <c r="P229" s="129"/>
      <c r="Q229" s="129"/>
      <c r="R229" s="129"/>
      <c r="S229" s="129"/>
      <c r="T229" s="129"/>
      <c r="U229" s="129"/>
      <c r="V229" s="130" t="s">
        <v>563</v>
      </c>
      <c r="W229" s="131" t="s">
        <v>564</v>
      </c>
      <c r="X229" s="440"/>
    </row>
    <row r="230" spans="2:24" x14ac:dyDescent="0.15">
      <c r="B230" s="443"/>
      <c r="C230" s="447"/>
      <c r="D230" s="448"/>
      <c r="E230" s="392"/>
      <c r="F230" s="450"/>
      <c r="G230" s="448"/>
      <c r="H230" s="448"/>
      <c r="I230" s="450"/>
      <c r="J230" s="448"/>
      <c r="K230" s="123" t="s">
        <v>7</v>
      </c>
      <c r="L230" s="164"/>
      <c r="M230" s="164"/>
      <c r="N230" s="164"/>
      <c r="O230" s="164"/>
      <c r="P230" s="164"/>
      <c r="Q230" s="164"/>
      <c r="R230" s="164"/>
      <c r="S230" s="164"/>
      <c r="T230" s="164"/>
      <c r="U230" s="164"/>
      <c r="V230" s="164"/>
      <c r="W230" s="134" t="str">
        <f>IF(SUM(L230:V230)=0,IF(V230=0,"",SUM(L230:V230)),SUM(L230:V230))</f>
        <v/>
      </c>
      <c r="X230" s="441"/>
    </row>
    <row r="231" spans="2:24" x14ac:dyDescent="0.15">
      <c r="B231" s="442">
        <v>93</v>
      </c>
      <c r="C231" s="444"/>
      <c r="D231" s="445"/>
      <c r="E231" s="446"/>
      <c r="F231" s="449"/>
      <c r="G231" s="445"/>
      <c r="H231" s="445"/>
      <c r="I231" s="449"/>
      <c r="J231" s="445"/>
      <c r="K231" s="123" t="s">
        <v>8</v>
      </c>
      <c r="L231" s="129"/>
      <c r="M231" s="129"/>
      <c r="N231" s="129"/>
      <c r="O231" s="129"/>
      <c r="P231" s="129"/>
      <c r="Q231" s="129"/>
      <c r="R231" s="129"/>
      <c r="S231" s="129"/>
      <c r="T231" s="129"/>
      <c r="U231" s="129"/>
      <c r="V231" s="130" t="s">
        <v>563</v>
      </c>
      <c r="W231" s="131" t="s">
        <v>564</v>
      </c>
      <c r="X231" s="440"/>
    </row>
    <row r="232" spans="2:24" x14ac:dyDescent="0.15">
      <c r="B232" s="443"/>
      <c r="C232" s="447"/>
      <c r="D232" s="448"/>
      <c r="E232" s="392"/>
      <c r="F232" s="450"/>
      <c r="G232" s="448"/>
      <c r="H232" s="448"/>
      <c r="I232" s="450"/>
      <c r="J232" s="448"/>
      <c r="K232" s="123" t="s">
        <v>7</v>
      </c>
      <c r="L232" s="164"/>
      <c r="M232" s="164"/>
      <c r="N232" s="164"/>
      <c r="O232" s="164"/>
      <c r="P232" s="164"/>
      <c r="Q232" s="164"/>
      <c r="R232" s="164"/>
      <c r="S232" s="164"/>
      <c r="T232" s="164"/>
      <c r="U232" s="164"/>
      <c r="V232" s="164"/>
      <c r="W232" s="134" t="str">
        <f>IF(SUM(L232:V232)=0,IF(V232=0,"",SUM(L232:V232)),SUM(L232:V232))</f>
        <v/>
      </c>
      <c r="X232" s="441"/>
    </row>
    <row r="233" spans="2:24" x14ac:dyDescent="0.15">
      <c r="B233" s="442">
        <v>94</v>
      </c>
      <c r="C233" s="444"/>
      <c r="D233" s="445"/>
      <c r="E233" s="446"/>
      <c r="F233" s="449"/>
      <c r="G233" s="445"/>
      <c r="H233" s="445"/>
      <c r="I233" s="449"/>
      <c r="J233" s="445"/>
      <c r="K233" s="123" t="s">
        <v>8</v>
      </c>
      <c r="L233" s="129"/>
      <c r="M233" s="129"/>
      <c r="N233" s="129"/>
      <c r="O233" s="129"/>
      <c r="P233" s="129"/>
      <c r="Q233" s="129"/>
      <c r="R233" s="129"/>
      <c r="S233" s="129"/>
      <c r="T233" s="129"/>
      <c r="U233" s="129"/>
      <c r="V233" s="130" t="s">
        <v>563</v>
      </c>
      <c r="W233" s="131" t="s">
        <v>564</v>
      </c>
      <c r="X233" s="440"/>
    </row>
    <row r="234" spans="2:24" x14ac:dyDescent="0.15">
      <c r="B234" s="443"/>
      <c r="C234" s="447"/>
      <c r="D234" s="448"/>
      <c r="E234" s="392"/>
      <c r="F234" s="450"/>
      <c r="G234" s="448"/>
      <c r="H234" s="448"/>
      <c r="I234" s="450"/>
      <c r="J234" s="448"/>
      <c r="K234" s="123" t="s">
        <v>7</v>
      </c>
      <c r="L234" s="164"/>
      <c r="M234" s="164"/>
      <c r="N234" s="164"/>
      <c r="O234" s="164"/>
      <c r="P234" s="164"/>
      <c r="Q234" s="164"/>
      <c r="R234" s="164"/>
      <c r="S234" s="164"/>
      <c r="T234" s="164"/>
      <c r="U234" s="164"/>
      <c r="V234" s="164"/>
      <c r="W234" s="134" t="str">
        <f>IF(SUM(L234:V234)=0,IF(V234=0,"",SUM(L234:V234)),SUM(L234:V234))</f>
        <v/>
      </c>
      <c r="X234" s="441"/>
    </row>
    <row r="235" spans="2:24" x14ac:dyDescent="0.15">
      <c r="B235" s="442">
        <v>95</v>
      </c>
      <c r="C235" s="444"/>
      <c r="D235" s="445"/>
      <c r="E235" s="446"/>
      <c r="F235" s="449"/>
      <c r="G235" s="445"/>
      <c r="H235" s="445"/>
      <c r="I235" s="449"/>
      <c r="J235" s="445"/>
      <c r="K235" s="123" t="s">
        <v>8</v>
      </c>
      <c r="L235" s="129"/>
      <c r="M235" s="129"/>
      <c r="N235" s="129"/>
      <c r="O235" s="129"/>
      <c r="P235" s="129"/>
      <c r="Q235" s="129"/>
      <c r="R235" s="129"/>
      <c r="S235" s="129"/>
      <c r="T235" s="129"/>
      <c r="U235" s="129"/>
      <c r="V235" s="130" t="s">
        <v>563</v>
      </c>
      <c r="W235" s="131" t="s">
        <v>564</v>
      </c>
      <c r="X235" s="440"/>
    </row>
    <row r="236" spans="2:24" x14ac:dyDescent="0.15">
      <c r="B236" s="443"/>
      <c r="C236" s="447"/>
      <c r="D236" s="448"/>
      <c r="E236" s="392"/>
      <c r="F236" s="450"/>
      <c r="G236" s="448"/>
      <c r="H236" s="448"/>
      <c r="I236" s="450"/>
      <c r="J236" s="448"/>
      <c r="K236" s="123" t="s">
        <v>7</v>
      </c>
      <c r="L236" s="164"/>
      <c r="M236" s="164"/>
      <c r="N236" s="164"/>
      <c r="O236" s="164"/>
      <c r="P236" s="164"/>
      <c r="Q236" s="164"/>
      <c r="R236" s="164"/>
      <c r="S236" s="164"/>
      <c r="T236" s="164"/>
      <c r="U236" s="164"/>
      <c r="V236" s="164"/>
      <c r="W236" s="134" t="str">
        <f>IF(SUM(L236:V236)=0,IF(V236=0,"",SUM(L236:V236)),SUM(L236:V236))</f>
        <v/>
      </c>
      <c r="X236" s="441"/>
    </row>
    <row r="237" spans="2:24" x14ac:dyDescent="0.15">
      <c r="B237" s="442">
        <v>96</v>
      </c>
      <c r="C237" s="444"/>
      <c r="D237" s="445"/>
      <c r="E237" s="446"/>
      <c r="F237" s="449"/>
      <c r="G237" s="445"/>
      <c r="H237" s="445"/>
      <c r="I237" s="449"/>
      <c r="J237" s="445"/>
      <c r="K237" s="123" t="s">
        <v>8</v>
      </c>
      <c r="L237" s="129"/>
      <c r="M237" s="129"/>
      <c r="N237" s="129"/>
      <c r="O237" s="129"/>
      <c r="P237" s="129"/>
      <c r="Q237" s="129"/>
      <c r="R237" s="129"/>
      <c r="S237" s="129"/>
      <c r="T237" s="129"/>
      <c r="U237" s="129"/>
      <c r="V237" s="130" t="s">
        <v>563</v>
      </c>
      <c r="W237" s="131" t="s">
        <v>564</v>
      </c>
      <c r="X237" s="440"/>
    </row>
    <row r="238" spans="2:24" x14ac:dyDescent="0.15">
      <c r="B238" s="443"/>
      <c r="C238" s="447"/>
      <c r="D238" s="448"/>
      <c r="E238" s="392"/>
      <c r="F238" s="450"/>
      <c r="G238" s="448"/>
      <c r="H238" s="448"/>
      <c r="I238" s="450"/>
      <c r="J238" s="448"/>
      <c r="K238" s="123" t="s">
        <v>7</v>
      </c>
      <c r="L238" s="164"/>
      <c r="M238" s="164"/>
      <c r="N238" s="164"/>
      <c r="O238" s="164"/>
      <c r="P238" s="164"/>
      <c r="Q238" s="164"/>
      <c r="R238" s="164"/>
      <c r="S238" s="164"/>
      <c r="T238" s="164"/>
      <c r="U238" s="164"/>
      <c r="V238" s="164"/>
      <c r="W238" s="134" t="str">
        <f>IF(SUM(L238:V238)=0,IF(V238=0,"",SUM(L238:V238)),SUM(L238:V238))</f>
        <v/>
      </c>
      <c r="X238" s="441"/>
    </row>
    <row r="239" spans="2:24" x14ac:dyDescent="0.15">
      <c r="B239" s="442">
        <v>97</v>
      </c>
      <c r="C239" s="444"/>
      <c r="D239" s="445"/>
      <c r="E239" s="446"/>
      <c r="F239" s="449"/>
      <c r="G239" s="445"/>
      <c r="H239" s="445"/>
      <c r="I239" s="449"/>
      <c r="J239" s="445"/>
      <c r="K239" s="123" t="s">
        <v>8</v>
      </c>
      <c r="L239" s="129"/>
      <c r="M239" s="129"/>
      <c r="N239" s="129"/>
      <c r="O239" s="129"/>
      <c r="P239" s="129"/>
      <c r="Q239" s="129"/>
      <c r="R239" s="129"/>
      <c r="S239" s="129"/>
      <c r="T239" s="129"/>
      <c r="U239" s="129"/>
      <c r="V239" s="130" t="s">
        <v>563</v>
      </c>
      <c r="W239" s="131" t="s">
        <v>564</v>
      </c>
      <c r="X239" s="440"/>
    </row>
    <row r="240" spans="2:24" x14ac:dyDescent="0.15">
      <c r="B240" s="443"/>
      <c r="C240" s="447"/>
      <c r="D240" s="448"/>
      <c r="E240" s="392"/>
      <c r="F240" s="450"/>
      <c r="G240" s="448"/>
      <c r="H240" s="448"/>
      <c r="I240" s="450"/>
      <c r="J240" s="448"/>
      <c r="K240" s="123" t="s">
        <v>7</v>
      </c>
      <c r="L240" s="164"/>
      <c r="M240" s="164"/>
      <c r="N240" s="164"/>
      <c r="O240" s="164"/>
      <c r="P240" s="164"/>
      <c r="Q240" s="164"/>
      <c r="R240" s="164"/>
      <c r="S240" s="164"/>
      <c r="T240" s="164"/>
      <c r="U240" s="164"/>
      <c r="V240" s="164"/>
      <c r="W240" s="134" t="str">
        <f>IF(SUM(L240:V240)=0,IF(V240=0,"",SUM(L240:V240)),SUM(L240:V240))</f>
        <v/>
      </c>
      <c r="X240" s="441"/>
    </row>
    <row r="241" spans="2:24" x14ac:dyDescent="0.15">
      <c r="B241" s="442">
        <v>98</v>
      </c>
      <c r="C241" s="444"/>
      <c r="D241" s="445"/>
      <c r="E241" s="446"/>
      <c r="F241" s="449"/>
      <c r="G241" s="445"/>
      <c r="H241" s="445"/>
      <c r="I241" s="449"/>
      <c r="J241" s="445"/>
      <c r="K241" s="123" t="s">
        <v>8</v>
      </c>
      <c r="L241" s="129"/>
      <c r="M241" s="129"/>
      <c r="N241" s="129"/>
      <c r="O241" s="129"/>
      <c r="P241" s="129"/>
      <c r="Q241" s="129"/>
      <c r="R241" s="129"/>
      <c r="S241" s="129"/>
      <c r="T241" s="129"/>
      <c r="U241" s="129"/>
      <c r="V241" s="130" t="s">
        <v>563</v>
      </c>
      <c r="W241" s="131" t="s">
        <v>564</v>
      </c>
      <c r="X241" s="440"/>
    </row>
    <row r="242" spans="2:24" x14ac:dyDescent="0.15">
      <c r="B242" s="443"/>
      <c r="C242" s="447"/>
      <c r="D242" s="448"/>
      <c r="E242" s="392"/>
      <c r="F242" s="450"/>
      <c r="G242" s="448"/>
      <c r="H242" s="448"/>
      <c r="I242" s="450"/>
      <c r="J242" s="448"/>
      <c r="K242" s="123" t="s">
        <v>7</v>
      </c>
      <c r="L242" s="164"/>
      <c r="M242" s="164"/>
      <c r="N242" s="164"/>
      <c r="O242" s="164"/>
      <c r="P242" s="164"/>
      <c r="Q242" s="164"/>
      <c r="R242" s="164"/>
      <c r="S242" s="164"/>
      <c r="T242" s="164"/>
      <c r="U242" s="164"/>
      <c r="V242" s="164"/>
      <c r="W242" s="134" t="str">
        <f>IF(SUM(L242:V242)=0,IF(V242=0,"",SUM(L242:V242)),SUM(L242:V242))</f>
        <v/>
      </c>
      <c r="X242" s="441"/>
    </row>
    <row r="243" spans="2:24" x14ac:dyDescent="0.15">
      <c r="B243" s="442">
        <v>99</v>
      </c>
      <c r="C243" s="444"/>
      <c r="D243" s="445"/>
      <c r="E243" s="446"/>
      <c r="F243" s="449"/>
      <c r="G243" s="445"/>
      <c r="H243" s="445"/>
      <c r="I243" s="449"/>
      <c r="J243" s="445"/>
      <c r="K243" s="123" t="s">
        <v>8</v>
      </c>
      <c r="L243" s="129"/>
      <c r="M243" s="129"/>
      <c r="N243" s="129"/>
      <c r="O243" s="129"/>
      <c r="P243" s="129"/>
      <c r="Q243" s="129"/>
      <c r="R243" s="129"/>
      <c r="S243" s="129"/>
      <c r="T243" s="129"/>
      <c r="U243" s="129"/>
      <c r="V243" s="130" t="s">
        <v>563</v>
      </c>
      <c r="W243" s="131" t="s">
        <v>564</v>
      </c>
      <c r="X243" s="440"/>
    </row>
    <row r="244" spans="2:24" x14ac:dyDescent="0.15">
      <c r="B244" s="443"/>
      <c r="C244" s="447"/>
      <c r="D244" s="448"/>
      <c r="E244" s="392"/>
      <c r="F244" s="450"/>
      <c r="G244" s="448"/>
      <c r="H244" s="448"/>
      <c r="I244" s="450"/>
      <c r="J244" s="448"/>
      <c r="K244" s="123" t="s">
        <v>7</v>
      </c>
      <c r="L244" s="164"/>
      <c r="M244" s="164"/>
      <c r="N244" s="164"/>
      <c r="O244" s="164"/>
      <c r="P244" s="164"/>
      <c r="Q244" s="164"/>
      <c r="R244" s="164"/>
      <c r="S244" s="164"/>
      <c r="T244" s="164"/>
      <c r="U244" s="164"/>
      <c r="V244" s="164"/>
      <c r="W244" s="134" t="str">
        <f>IF(SUM(L244:V244)=0,IF(V244=0,"",SUM(L244:V244)),SUM(L244:V244))</f>
        <v/>
      </c>
      <c r="X244" s="441"/>
    </row>
    <row r="245" spans="2:24" x14ac:dyDescent="0.15">
      <c r="B245" s="442">
        <v>100</v>
      </c>
      <c r="C245" s="444"/>
      <c r="D245" s="445"/>
      <c r="E245" s="446"/>
      <c r="F245" s="449"/>
      <c r="G245" s="445"/>
      <c r="H245" s="445"/>
      <c r="I245" s="449"/>
      <c r="J245" s="445"/>
      <c r="K245" s="123" t="s">
        <v>8</v>
      </c>
      <c r="L245" s="129"/>
      <c r="M245" s="129"/>
      <c r="N245" s="129"/>
      <c r="O245" s="129"/>
      <c r="P245" s="129"/>
      <c r="Q245" s="129"/>
      <c r="R245" s="129"/>
      <c r="S245" s="129"/>
      <c r="T245" s="129"/>
      <c r="U245" s="129"/>
      <c r="V245" s="130" t="s">
        <v>563</v>
      </c>
      <c r="W245" s="131" t="s">
        <v>564</v>
      </c>
      <c r="X245" s="440"/>
    </row>
    <row r="246" spans="2:24" x14ac:dyDescent="0.15">
      <c r="B246" s="443"/>
      <c r="C246" s="447"/>
      <c r="D246" s="448"/>
      <c r="E246" s="392"/>
      <c r="F246" s="450"/>
      <c r="G246" s="448"/>
      <c r="H246" s="448"/>
      <c r="I246" s="450"/>
      <c r="J246" s="448"/>
      <c r="K246" s="123" t="s">
        <v>7</v>
      </c>
      <c r="L246" s="164"/>
      <c r="M246" s="164"/>
      <c r="N246" s="164"/>
      <c r="O246" s="164"/>
      <c r="P246" s="164"/>
      <c r="Q246" s="164"/>
      <c r="R246" s="164"/>
      <c r="S246" s="164"/>
      <c r="T246" s="164"/>
      <c r="U246" s="164"/>
      <c r="V246" s="164"/>
      <c r="W246" s="134" t="str">
        <f>IF(SUM(L246:V246)=0,IF(V246=0,"",SUM(L246:V246)),SUM(L246:V246))</f>
        <v/>
      </c>
      <c r="X246" s="441"/>
    </row>
    <row r="247" spans="2:24" x14ac:dyDescent="0.15">
      <c r="B247" s="442">
        <v>101</v>
      </c>
      <c r="C247" s="444"/>
      <c r="D247" s="445"/>
      <c r="E247" s="446"/>
      <c r="F247" s="449"/>
      <c r="G247" s="445"/>
      <c r="H247" s="445"/>
      <c r="I247" s="449"/>
      <c r="J247" s="445"/>
      <c r="K247" s="123" t="s">
        <v>8</v>
      </c>
      <c r="L247" s="129"/>
      <c r="M247" s="129"/>
      <c r="N247" s="129"/>
      <c r="O247" s="129"/>
      <c r="P247" s="129"/>
      <c r="Q247" s="129"/>
      <c r="R247" s="129"/>
      <c r="S247" s="129"/>
      <c r="T247" s="129"/>
      <c r="U247" s="129"/>
      <c r="V247" s="130" t="s">
        <v>563</v>
      </c>
      <c r="W247" s="131" t="s">
        <v>564</v>
      </c>
      <c r="X247" s="440"/>
    </row>
    <row r="248" spans="2:24" x14ac:dyDescent="0.15">
      <c r="B248" s="443"/>
      <c r="C248" s="447"/>
      <c r="D248" s="448"/>
      <c r="E248" s="392"/>
      <c r="F248" s="450"/>
      <c r="G248" s="448"/>
      <c r="H248" s="448"/>
      <c r="I248" s="450"/>
      <c r="J248" s="448"/>
      <c r="K248" s="123" t="s">
        <v>7</v>
      </c>
      <c r="L248" s="164"/>
      <c r="M248" s="164"/>
      <c r="N248" s="164"/>
      <c r="O248" s="164"/>
      <c r="P248" s="164"/>
      <c r="Q248" s="164"/>
      <c r="R248" s="164"/>
      <c r="S248" s="164"/>
      <c r="T248" s="164"/>
      <c r="U248" s="164"/>
      <c r="V248" s="164"/>
      <c r="W248" s="134" t="str">
        <f>IF(SUM(L248:V248)=0,IF(V248=0,"",SUM(L248:V248)),SUM(L248:V248))</f>
        <v/>
      </c>
      <c r="X248" s="441"/>
    </row>
    <row r="249" spans="2:24" x14ac:dyDescent="0.15">
      <c r="B249" s="442">
        <v>102</v>
      </c>
      <c r="C249" s="444"/>
      <c r="D249" s="445"/>
      <c r="E249" s="446"/>
      <c r="F249" s="449"/>
      <c r="G249" s="445"/>
      <c r="H249" s="445"/>
      <c r="I249" s="449"/>
      <c r="J249" s="445"/>
      <c r="K249" s="123" t="s">
        <v>8</v>
      </c>
      <c r="L249" s="129"/>
      <c r="M249" s="129"/>
      <c r="N249" s="129"/>
      <c r="O249" s="129"/>
      <c r="P249" s="129"/>
      <c r="Q249" s="129"/>
      <c r="R249" s="129"/>
      <c r="S249" s="129"/>
      <c r="T249" s="129"/>
      <c r="U249" s="129"/>
      <c r="V249" s="130" t="s">
        <v>563</v>
      </c>
      <c r="W249" s="131" t="s">
        <v>564</v>
      </c>
      <c r="X249" s="440"/>
    </row>
    <row r="250" spans="2:24" x14ac:dyDescent="0.15">
      <c r="B250" s="443"/>
      <c r="C250" s="447"/>
      <c r="D250" s="448"/>
      <c r="E250" s="392"/>
      <c r="F250" s="450"/>
      <c r="G250" s="448"/>
      <c r="H250" s="448"/>
      <c r="I250" s="450"/>
      <c r="J250" s="448"/>
      <c r="K250" s="123" t="s">
        <v>7</v>
      </c>
      <c r="L250" s="164"/>
      <c r="M250" s="164"/>
      <c r="N250" s="164"/>
      <c r="O250" s="164"/>
      <c r="P250" s="164"/>
      <c r="Q250" s="164"/>
      <c r="R250" s="164"/>
      <c r="S250" s="164"/>
      <c r="T250" s="164"/>
      <c r="U250" s="164"/>
      <c r="V250" s="164"/>
      <c r="W250" s="134" t="str">
        <f>IF(SUM(L250:V250)=0,IF(V250=0,"",SUM(L250:V250)),SUM(L250:V250))</f>
        <v/>
      </c>
      <c r="X250" s="441"/>
    </row>
    <row r="251" spans="2:24" x14ac:dyDescent="0.15">
      <c r="B251" s="442">
        <v>103</v>
      </c>
      <c r="C251" s="444"/>
      <c r="D251" s="445"/>
      <c r="E251" s="446"/>
      <c r="F251" s="449"/>
      <c r="G251" s="445"/>
      <c r="H251" s="445"/>
      <c r="I251" s="449"/>
      <c r="J251" s="445"/>
      <c r="K251" s="123" t="s">
        <v>8</v>
      </c>
      <c r="L251" s="129"/>
      <c r="M251" s="129"/>
      <c r="N251" s="129"/>
      <c r="O251" s="129"/>
      <c r="P251" s="129"/>
      <c r="Q251" s="129"/>
      <c r="R251" s="129"/>
      <c r="S251" s="129"/>
      <c r="T251" s="129"/>
      <c r="U251" s="129"/>
      <c r="V251" s="130" t="s">
        <v>563</v>
      </c>
      <c r="W251" s="131" t="s">
        <v>564</v>
      </c>
      <c r="X251" s="440"/>
    </row>
    <row r="252" spans="2:24" x14ac:dyDescent="0.15">
      <c r="B252" s="443"/>
      <c r="C252" s="447"/>
      <c r="D252" s="448"/>
      <c r="E252" s="392"/>
      <c r="F252" s="450"/>
      <c r="G252" s="448"/>
      <c r="H252" s="448"/>
      <c r="I252" s="450"/>
      <c r="J252" s="448"/>
      <c r="K252" s="123" t="s">
        <v>7</v>
      </c>
      <c r="L252" s="164"/>
      <c r="M252" s="164"/>
      <c r="N252" s="164"/>
      <c r="O252" s="164"/>
      <c r="P252" s="164"/>
      <c r="Q252" s="164"/>
      <c r="R252" s="164"/>
      <c r="S252" s="164"/>
      <c r="T252" s="164"/>
      <c r="U252" s="164"/>
      <c r="V252" s="164"/>
      <c r="W252" s="134" t="str">
        <f>IF(SUM(L252:V252)=0,IF(V252=0,"",SUM(L252:V252)),SUM(L252:V252))</f>
        <v/>
      </c>
      <c r="X252" s="441"/>
    </row>
    <row r="253" spans="2:24" x14ac:dyDescent="0.15">
      <c r="B253" s="442">
        <v>104</v>
      </c>
      <c r="C253" s="444"/>
      <c r="D253" s="445"/>
      <c r="E253" s="446"/>
      <c r="F253" s="449"/>
      <c r="G253" s="445"/>
      <c r="H253" s="445"/>
      <c r="I253" s="449"/>
      <c r="J253" s="445"/>
      <c r="K253" s="123" t="s">
        <v>8</v>
      </c>
      <c r="L253" s="129"/>
      <c r="M253" s="129"/>
      <c r="N253" s="129"/>
      <c r="O253" s="129"/>
      <c r="P253" s="129"/>
      <c r="Q253" s="129"/>
      <c r="R253" s="129"/>
      <c r="S253" s="129"/>
      <c r="T253" s="129"/>
      <c r="U253" s="129"/>
      <c r="V253" s="130" t="s">
        <v>563</v>
      </c>
      <c r="W253" s="131" t="s">
        <v>564</v>
      </c>
      <c r="X253" s="440"/>
    </row>
    <row r="254" spans="2:24" x14ac:dyDescent="0.15">
      <c r="B254" s="443"/>
      <c r="C254" s="447"/>
      <c r="D254" s="448"/>
      <c r="E254" s="392"/>
      <c r="F254" s="450"/>
      <c r="G254" s="448"/>
      <c r="H254" s="448"/>
      <c r="I254" s="450"/>
      <c r="J254" s="448"/>
      <c r="K254" s="123" t="s">
        <v>7</v>
      </c>
      <c r="L254" s="164"/>
      <c r="M254" s="164"/>
      <c r="N254" s="164"/>
      <c r="O254" s="164"/>
      <c r="P254" s="164"/>
      <c r="Q254" s="164"/>
      <c r="R254" s="164"/>
      <c r="S254" s="164"/>
      <c r="T254" s="164"/>
      <c r="U254" s="164"/>
      <c r="V254" s="164"/>
      <c r="W254" s="134" t="str">
        <f>IF(SUM(L254:V254)=0,IF(V254=0,"",SUM(L254:V254)),SUM(L254:V254))</f>
        <v/>
      </c>
      <c r="X254" s="441"/>
    </row>
    <row r="255" spans="2:24" x14ac:dyDescent="0.15">
      <c r="B255" s="442">
        <v>105</v>
      </c>
      <c r="C255" s="444"/>
      <c r="D255" s="445"/>
      <c r="E255" s="446"/>
      <c r="F255" s="449"/>
      <c r="G255" s="445"/>
      <c r="H255" s="445"/>
      <c r="I255" s="449"/>
      <c r="J255" s="445"/>
      <c r="K255" s="123" t="s">
        <v>8</v>
      </c>
      <c r="L255" s="129"/>
      <c r="M255" s="129"/>
      <c r="N255" s="129"/>
      <c r="O255" s="129"/>
      <c r="P255" s="129"/>
      <c r="Q255" s="129"/>
      <c r="R255" s="129"/>
      <c r="S255" s="129"/>
      <c r="T255" s="129"/>
      <c r="U255" s="129"/>
      <c r="V255" s="130" t="s">
        <v>563</v>
      </c>
      <c r="W255" s="131" t="s">
        <v>564</v>
      </c>
      <c r="X255" s="440"/>
    </row>
    <row r="256" spans="2:24" x14ac:dyDescent="0.15">
      <c r="B256" s="443"/>
      <c r="C256" s="447"/>
      <c r="D256" s="448"/>
      <c r="E256" s="392"/>
      <c r="F256" s="450"/>
      <c r="G256" s="448"/>
      <c r="H256" s="448"/>
      <c r="I256" s="450"/>
      <c r="J256" s="448"/>
      <c r="K256" s="123" t="s">
        <v>7</v>
      </c>
      <c r="L256" s="164"/>
      <c r="M256" s="164"/>
      <c r="N256" s="164"/>
      <c r="O256" s="164"/>
      <c r="P256" s="164"/>
      <c r="Q256" s="164"/>
      <c r="R256" s="164"/>
      <c r="S256" s="164"/>
      <c r="T256" s="164"/>
      <c r="U256" s="164"/>
      <c r="V256" s="164"/>
      <c r="W256" s="134" t="str">
        <f>IF(SUM(L256:V256)=0,IF(V256=0,"",SUM(L256:V256)),SUM(L256:V256))</f>
        <v/>
      </c>
      <c r="X256" s="441"/>
    </row>
    <row r="257" spans="2:24" x14ac:dyDescent="0.15">
      <c r="B257" s="442">
        <v>106</v>
      </c>
      <c r="C257" s="444"/>
      <c r="D257" s="445"/>
      <c r="E257" s="446"/>
      <c r="F257" s="449"/>
      <c r="G257" s="445"/>
      <c r="H257" s="445"/>
      <c r="I257" s="449"/>
      <c r="J257" s="445"/>
      <c r="K257" s="123" t="s">
        <v>8</v>
      </c>
      <c r="L257" s="129"/>
      <c r="M257" s="129"/>
      <c r="N257" s="129"/>
      <c r="O257" s="129"/>
      <c r="P257" s="129"/>
      <c r="Q257" s="129"/>
      <c r="R257" s="129"/>
      <c r="S257" s="129"/>
      <c r="T257" s="129"/>
      <c r="U257" s="129"/>
      <c r="V257" s="130" t="s">
        <v>563</v>
      </c>
      <c r="W257" s="131" t="s">
        <v>564</v>
      </c>
      <c r="X257" s="440"/>
    </row>
    <row r="258" spans="2:24" x14ac:dyDescent="0.15">
      <c r="B258" s="443"/>
      <c r="C258" s="447"/>
      <c r="D258" s="448"/>
      <c r="E258" s="392"/>
      <c r="F258" s="450"/>
      <c r="G258" s="448"/>
      <c r="H258" s="448"/>
      <c r="I258" s="450"/>
      <c r="J258" s="448"/>
      <c r="K258" s="123" t="s">
        <v>7</v>
      </c>
      <c r="L258" s="164"/>
      <c r="M258" s="164"/>
      <c r="N258" s="164"/>
      <c r="O258" s="164"/>
      <c r="P258" s="164"/>
      <c r="Q258" s="164"/>
      <c r="R258" s="164"/>
      <c r="S258" s="164"/>
      <c r="T258" s="164"/>
      <c r="U258" s="164"/>
      <c r="V258" s="164"/>
      <c r="W258" s="134" t="str">
        <f>IF(SUM(L258:V258)=0,IF(V258=0,"",SUM(L258:V258)),SUM(L258:V258))</f>
        <v/>
      </c>
      <c r="X258" s="441"/>
    </row>
    <row r="259" spans="2:24" x14ac:dyDescent="0.15">
      <c r="B259" s="442">
        <v>107</v>
      </c>
      <c r="C259" s="444"/>
      <c r="D259" s="445"/>
      <c r="E259" s="446"/>
      <c r="F259" s="449"/>
      <c r="G259" s="445"/>
      <c r="H259" s="445"/>
      <c r="I259" s="449"/>
      <c r="J259" s="445"/>
      <c r="K259" s="123" t="s">
        <v>8</v>
      </c>
      <c r="L259" s="129"/>
      <c r="M259" s="129"/>
      <c r="N259" s="129"/>
      <c r="O259" s="129"/>
      <c r="P259" s="129"/>
      <c r="Q259" s="129"/>
      <c r="R259" s="129"/>
      <c r="S259" s="129"/>
      <c r="T259" s="129"/>
      <c r="U259" s="129"/>
      <c r="V259" s="130" t="s">
        <v>563</v>
      </c>
      <c r="W259" s="131" t="s">
        <v>564</v>
      </c>
      <c r="X259" s="440"/>
    </row>
    <row r="260" spans="2:24" x14ac:dyDescent="0.15">
      <c r="B260" s="443"/>
      <c r="C260" s="447"/>
      <c r="D260" s="448"/>
      <c r="E260" s="392"/>
      <c r="F260" s="450"/>
      <c r="G260" s="448"/>
      <c r="H260" s="448"/>
      <c r="I260" s="450"/>
      <c r="J260" s="448"/>
      <c r="K260" s="123" t="s">
        <v>7</v>
      </c>
      <c r="L260" s="164"/>
      <c r="M260" s="164"/>
      <c r="N260" s="164"/>
      <c r="O260" s="164"/>
      <c r="P260" s="164"/>
      <c r="Q260" s="164"/>
      <c r="R260" s="164"/>
      <c r="S260" s="164"/>
      <c r="T260" s="164"/>
      <c r="U260" s="164"/>
      <c r="V260" s="164"/>
      <c r="W260" s="134" t="str">
        <f>IF(SUM(L260:V260)=0,IF(V260=0,"",SUM(L260:V260)),SUM(L260:V260))</f>
        <v/>
      </c>
      <c r="X260" s="441"/>
    </row>
    <row r="261" spans="2:24" x14ac:dyDescent="0.15">
      <c r="B261" s="442">
        <v>108</v>
      </c>
      <c r="C261" s="444"/>
      <c r="D261" s="445"/>
      <c r="E261" s="446"/>
      <c r="F261" s="449"/>
      <c r="G261" s="445"/>
      <c r="H261" s="445"/>
      <c r="I261" s="449"/>
      <c r="J261" s="445"/>
      <c r="K261" s="123" t="s">
        <v>8</v>
      </c>
      <c r="L261" s="129"/>
      <c r="M261" s="129"/>
      <c r="N261" s="129"/>
      <c r="O261" s="129"/>
      <c r="P261" s="129"/>
      <c r="Q261" s="129"/>
      <c r="R261" s="129"/>
      <c r="S261" s="129"/>
      <c r="T261" s="129"/>
      <c r="U261" s="129"/>
      <c r="V261" s="130" t="s">
        <v>563</v>
      </c>
      <c r="W261" s="131" t="s">
        <v>564</v>
      </c>
      <c r="X261" s="440"/>
    </row>
    <row r="262" spans="2:24" x14ac:dyDescent="0.15">
      <c r="B262" s="443"/>
      <c r="C262" s="447"/>
      <c r="D262" s="448"/>
      <c r="E262" s="392"/>
      <c r="F262" s="450"/>
      <c r="G262" s="448"/>
      <c r="H262" s="448"/>
      <c r="I262" s="450"/>
      <c r="J262" s="448"/>
      <c r="K262" s="123" t="s">
        <v>7</v>
      </c>
      <c r="L262" s="164"/>
      <c r="M262" s="164"/>
      <c r="N262" s="164"/>
      <c r="O262" s="164"/>
      <c r="P262" s="164"/>
      <c r="Q262" s="164"/>
      <c r="R262" s="164"/>
      <c r="S262" s="164"/>
      <c r="T262" s="164"/>
      <c r="U262" s="164"/>
      <c r="V262" s="164"/>
      <c r="W262" s="134" t="str">
        <f>IF(SUM(L262:V262)=0,IF(V262=0,"",SUM(L262:V262)),SUM(L262:V262))</f>
        <v/>
      </c>
      <c r="X262" s="441"/>
    </row>
    <row r="263" spans="2:24" x14ac:dyDescent="0.15">
      <c r="B263" s="442">
        <v>109</v>
      </c>
      <c r="C263" s="444"/>
      <c r="D263" s="445"/>
      <c r="E263" s="446"/>
      <c r="F263" s="449"/>
      <c r="G263" s="445"/>
      <c r="H263" s="445"/>
      <c r="I263" s="449"/>
      <c r="J263" s="445"/>
      <c r="K263" s="123" t="s">
        <v>8</v>
      </c>
      <c r="L263" s="129"/>
      <c r="M263" s="129"/>
      <c r="N263" s="129"/>
      <c r="O263" s="129"/>
      <c r="P263" s="129"/>
      <c r="Q263" s="129"/>
      <c r="R263" s="129"/>
      <c r="S263" s="129"/>
      <c r="T263" s="129"/>
      <c r="U263" s="129"/>
      <c r="V263" s="130" t="s">
        <v>563</v>
      </c>
      <c r="W263" s="131" t="s">
        <v>564</v>
      </c>
      <c r="X263" s="440"/>
    </row>
    <row r="264" spans="2:24" x14ac:dyDescent="0.15">
      <c r="B264" s="443"/>
      <c r="C264" s="447"/>
      <c r="D264" s="448"/>
      <c r="E264" s="392"/>
      <c r="F264" s="450"/>
      <c r="G264" s="448"/>
      <c r="H264" s="448"/>
      <c r="I264" s="450"/>
      <c r="J264" s="448"/>
      <c r="K264" s="123" t="s">
        <v>7</v>
      </c>
      <c r="L264" s="164"/>
      <c r="M264" s="164"/>
      <c r="N264" s="164"/>
      <c r="O264" s="164"/>
      <c r="P264" s="164"/>
      <c r="Q264" s="164"/>
      <c r="R264" s="164"/>
      <c r="S264" s="164"/>
      <c r="T264" s="164"/>
      <c r="U264" s="164"/>
      <c r="V264" s="164"/>
      <c r="W264" s="134" t="str">
        <f>IF(SUM(L264:V264)=0,IF(V264=0,"",SUM(L264:V264)),SUM(L264:V264))</f>
        <v/>
      </c>
      <c r="X264" s="441"/>
    </row>
    <row r="265" spans="2:24" x14ac:dyDescent="0.15">
      <c r="B265" s="442">
        <v>110</v>
      </c>
      <c r="C265" s="444"/>
      <c r="D265" s="445"/>
      <c r="E265" s="446"/>
      <c r="F265" s="449"/>
      <c r="G265" s="445"/>
      <c r="H265" s="445"/>
      <c r="I265" s="449"/>
      <c r="J265" s="445"/>
      <c r="K265" s="123" t="s">
        <v>8</v>
      </c>
      <c r="L265" s="129"/>
      <c r="M265" s="129"/>
      <c r="N265" s="129"/>
      <c r="O265" s="129"/>
      <c r="P265" s="129"/>
      <c r="Q265" s="129"/>
      <c r="R265" s="129"/>
      <c r="S265" s="129"/>
      <c r="T265" s="129"/>
      <c r="U265" s="129"/>
      <c r="V265" s="130" t="s">
        <v>563</v>
      </c>
      <c r="W265" s="131" t="s">
        <v>564</v>
      </c>
      <c r="X265" s="440"/>
    </row>
    <row r="266" spans="2:24" x14ac:dyDescent="0.15">
      <c r="B266" s="443"/>
      <c r="C266" s="447"/>
      <c r="D266" s="448"/>
      <c r="E266" s="392"/>
      <c r="F266" s="450"/>
      <c r="G266" s="448"/>
      <c r="H266" s="448"/>
      <c r="I266" s="450"/>
      <c r="J266" s="448"/>
      <c r="K266" s="123" t="s">
        <v>7</v>
      </c>
      <c r="L266" s="164"/>
      <c r="M266" s="164"/>
      <c r="N266" s="164"/>
      <c r="O266" s="164"/>
      <c r="P266" s="164"/>
      <c r="Q266" s="164"/>
      <c r="R266" s="164"/>
      <c r="S266" s="164"/>
      <c r="T266" s="164"/>
      <c r="U266" s="164"/>
      <c r="V266" s="164"/>
      <c r="W266" s="134" t="str">
        <f>IF(SUM(L266:V266)=0,IF(V266=0,"",SUM(L266:V266)),SUM(L266:V266))</f>
        <v/>
      </c>
      <c r="X266" s="441"/>
    </row>
    <row r="267" spans="2:24" x14ac:dyDescent="0.15">
      <c r="B267" s="442">
        <v>111</v>
      </c>
      <c r="C267" s="444"/>
      <c r="D267" s="445"/>
      <c r="E267" s="446"/>
      <c r="F267" s="449"/>
      <c r="G267" s="445"/>
      <c r="H267" s="445"/>
      <c r="I267" s="449"/>
      <c r="J267" s="445"/>
      <c r="K267" s="123" t="s">
        <v>8</v>
      </c>
      <c r="L267" s="129"/>
      <c r="M267" s="129"/>
      <c r="N267" s="129"/>
      <c r="O267" s="129"/>
      <c r="P267" s="129"/>
      <c r="Q267" s="129"/>
      <c r="R267" s="129"/>
      <c r="S267" s="129"/>
      <c r="T267" s="129"/>
      <c r="U267" s="129"/>
      <c r="V267" s="130" t="s">
        <v>563</v>
      </c>
      <c r="W267" s="131" t="s">
        <v>564</v>
      </c>
      <c r="X267" s="440"/>
    </row>
    <row r="268" spans="2:24" x14ac:dyDescent="0.15">
      <c r="B268" s="443"/>
      <c r="C268" s="447"/>
      <c r="D268" s="448"/>
      <c r="E268" s="392"/>
      <c r="F268" s="450"/>
      <c r="G268" s="448"/>
      <c r="H268" s="448"/>
      <c r="I268" s="450"/>
      <c r="J268" s="448"/>
      <c r="K268" s="123" t="s">
        <v>7</v>
      </c>
      <c r="L268" s="164"/>
      <c r="M268" s="164"/>
      <c r="N268" s="164"/>
      <c r="O268" s="164"/>
      <c r="P268" s="164"/>
      <c r="Q268" s="164"/>
      <c r="R268" s="164"/>
      <c r="S268" s="164"/>
      <c r="T268" s="164"/>
      <c r="U268" s="164"/>
      <c r="V268" s="164"/>
      <c r="W268" s="134" t="str">
        <f>IF(SUM(L268:V268)=0,IF(V268=0,"",SUM(L268:V268)),SUM(L268:V268))</f>
        <v/>
      </c>
      <c r="X268" s="441"/>
    </row>
    <row r="269" spans="2:24" x14ac:dyDescent="0.15">
      <c r="B269" s="442">
        <v>112</v>
      </c>
      <c r="C269" s="444"/>
      <c r="D269" s="445"/>
      <c r="E269" s="446"/>
      <c r="F269" s="449"/>
      <c r="G269" s="445"/>
      <c r="H269" s="445"/>
      <c r="I269" s="449"/>
      <c r="J269" s="445"/>
      <c r="K269" s="123" t="s">
        <v>8</v>
      </c>
      <c r="L269" s="129"/>
      <c r="M269" s="129"/>
      <c r="N269" s="129"/>
      <c r="O269" s="129"/>
      <c r="P269" s="129"/>
      <c r="Q269" s="129"/>
      <c r="R269" s="129"/>
      <c r="S269" s="129"/>
      <c r="T269" s="129"/>
      <c r="U269" s="129"/>
      <c r="V269" s="130" t="s">
        <v>563</v>
      </c>
      <c r="W269" s="131" t="s">
        <v>564</v>
      </c>
      <c r="X269" s="440"/>
    </row>
    <row r="270" spans="2:24" x14ac:dyDescent="0.15">
      <c r="B270" s="443"/>
      <c r="C270" s="447"/>
      <c r="D270" s="448"/>
      <c r="E270" s="392"/>
      <c r="F270" s="450"/>
      <c r="G270" s="448"/>
      <c r="H270" s="448"/>
      <c r="I270" s="450"/>
      <c r="J270" s="448"/>
      <c r="K270" s="123" t="s">
        <v>7</v>
      </c>
      <c r="L270" s="164"/>
      <c r="M270" s="164"/>
      <c r="N270" s="164"/>
      <c r="O270" s="164"/>
      <c r="P270" s="164"/>
      <c r="Q270" s="164"/>
      <c r="R270" s="164"/>
      <c r="S270" s="164"/>
      <c r="T270" s="164"/>
      <c r="U270" s="164"/>
      <c r="V270" s="164"/>
      <c r="W270" s="134" t="str">
        <f>IF(SUM(L270:V270)=0,IF(V270=0,"",SUM(L270:V270)),SUM(L270:V270))</f>
        <v/>
      </c>
      <c r="X270" s="441"/>
    </row>
    <row r="271" spans="2:24" x14ac:dyDescent="0.15">
      <c r="B271" s="442">
        <v>113</v>
      </c>
      <c r="C271" s="444"/>
      <c r="D271" s="445"/>
      <c r="E271" s="446"/>
      <c r="F271" s="449"/>
      <c r="G271" s="445"/>
      <c r="H271" s="445"/>
      <c r="I271" s="449"/>
      <c r="J271" s="445"/>
      <c r="K271" s="123" t="s">
        <v>8</v>
      </c>
      <c r="L271" s="129"/>
      <c r="M271" s="129"/>
      <c r="N271" s="129"/>
      <c r="O271" s="129"/>
      <c r="P271" s="129"/>
      <c r="Q271" s="129"/>
      <c r="R271" s="129"/>
      <c r="S271" s="129"/>
      <c r="T271" s="129"/>
      <c r="U271" s="129"/>
      <c r="V271" s="130" t="s">
        <v>563</v>
      </c>
      <c r="W271" s="131" t="s">
        <v>564</v>
      </c>
      <c r="X271" s="440"/>
    </row>
    <row r="272" spans="2:24" x14ac:dyDescent="0.15">
      <c r="B272" s="443"/>
      <c r="C272" s="447"/>
      <c r="D272" s="448"/>
      <c r="E272" s="392"/>
      <c r="F272" s="450"/>
      <c r="G272" s="448"/>
      <c r="H272" s="448"/>
      <c r="I272" s="450"/>
      <c r="J272" s="448"/>
      <c r="K272" s="123" t="s">
        <v>7</v>
      </c>
      <c r="L272" s="164"/>
      <c r="M272" s="164"/>
      <c r="N272" s="164"/>
      <c r="O272" s="164"/>
      <c r="P272" s="164"/>
      <c r="Q272" s="164"/>
      <c r="R272" s="164"/>
      <c r="S272" s="164"/>
      <c r="T272" s="164"/>
      <c r="U272" s="164"/>
      <c r="V272" s="164"/>
      <c r="W272" s="134" t="str">
        <f>IF(SUM(L272:V272)=0,IF(V272=0,"",SUM(L272:V272)),SUM(L272:V272))</f>
        <v/>
      </c>
      <c r="X272" s="441"/>
    </row>
    <row r="273" spans="2:24" x14ac:dyDescent="0.15">
      <c r="B273" s="442">
        <v>114</v>
      </c>
      <c r="C273" s="444"/>
      <c r="D273" s="445"/>
      <c r="E273" s="446"/>
      <c r="F273" s="449"/>
      <c r="G273" s="445"/>
      <c r="H273" s="445"/>
      <c r="I273" s="449"/>
      <c r="J273" s="445"/>
      <c r="K273" s="123" t="s">
        <v>8</v>
      </c>
      <c r="L273" s="129"/>
      <c r="M273" s="129"/>
      <c r="N273" s="129"/>
      <c r="O273" s="129"/>
      <c r="P273" s="129"/>
      <c r="Q273" s="129"/>
      <c r="R273" s="129"/>
      <c r="S273" s="129"/>
      <c r="T273" s="129"/>
      <c r="U273" s="129"/>
      <c r="V273" s="130" t="s">
        <v>563</v>
      </c>
      <c r="W273" s="131" t="s">
        <v>564</v>
      </c>
      <c r="X273" s="440"/>
    </row>
    <row r="274" spans="2:24" x14ac:dyDescent="0.15">
      <c r="B274" s="443"/>
      <c r="C274" s="447"/>
      <c r="D274" s="448"/>
      <c r="E274" s="392"/>
      <c r="F274" s="450"/>
      <c r="G274" s="448"/>
      <c r="H274" s="448"/>
      <c r="I274" s="450"/>
      <c r="J274" s="448"/>
      <c r="K274" s="123" t="s">
        <v>7</v>
      </c>
      <c r="L274" s="164"/>
      <c r="M274" s="164"/>
      <c r="N274" s="164"/>
      <c r="O274" s="164"/>
      <c r="P274" s="164"/>
      <c r="Q274" s="164"/>
      <c r="R274" s="164"/>
      <c r="S274" s="164"/>
      <c r="T274" s="164"/>
      <c r="U274" s="164"/>
      <c r="V274" s="164"/>
      <c r="W274" s="134" t="str">
        <f>IF(SUM(L274:V274)=0,IF(V274=0,"",SUM(L274:V274)),SUM(L274:V274))</f>
        <v/>
      </c>
      <c r="X274" s="441"/>
    </row>
    <row r="275" spans="2:24" x14ac:dyDescent="0.15">
      <c r="B275" s="442">
        <v>115</v>
      </c>
      <c r="C275" s="444"/>
      <c r="D275" s="445"/>
      <c r="E275" s="446"/>
      <c r="F275" s="449"/>
      <c r="G275" s="445"/>
      <c r="H275" s="445"/>
      <c r="I275" s="449"/>
      <c r="J275" s="445"/>
      <c r="K275" s="123" t="s">
        <v>8</v>
      </c>
      <c r="L275" s="129"/>
      <c r="M275" s="129"/>
      <c r="N275" s="129"/>
      <c r="O275" s="129"/>
      <c r="P275" s="129"/>
      <c r="Q275" s="129"/>
      <c r="R275" s="129"/>
      <c r="S275" s="129"/>
      <c r="T275" s="129"/>
      <c r="U275" s="129"/>
      <c r="V275" s="130" t="s">
        <v>563</v>
      </c>
      <c r="W275" s="131" t="s">
        <v>564</v>
      </c>
      <c r="X275" s="440"/>
    </row>
    <row r="276" spans="2:24" x14ac:dyDescent="0.15">
      <c r="B276" s="443"/>
      <c r="C276" s="447"/>
      <c r="D276" s="448"/>
      <c r="E276" s="392"/>
      <c r="F276" s="450"/>
      <c r="G276" s="448"/>
      <c r="H276" s="448"/>
      <c r="I276" s="450"/>
      <c r="J276" s="448"/>
      <c r="K276" s="123" t="s">
        <v>7</v>
      </c>
      <c r="L276" s="164"/>
      <c r="M276" s="164"/>
      <c r="N276" s="164"/>
      <c r="O276" s="164"/>
      <c r="P276" s="164"/>
      <c r="Q276" s="164"/>
      <c r="R276" s="164"/>
      <c r="S276" s="164"/>
      <c r="T276" s="164"/>
      <c r="U276" s="164"/>
      <c r="V276" s="164"/>
      <c r="W276" s="134" t="str">
        <f>IF(SUM(L276:V276)=0,IF(V276=0,"",SUM(L276:V276)),SUM(L276:V276))</f>
        <v/>
      </c>
      <c r="X276" s="441"/>
    </row>
    <row r="277" spans="2:24" x14ac:dyDescent="0.15">
      <c r="B277" s="442">
        <v>116</v>
      </c>
      <c r="C277" s="444"/>
      <c r="D277" s="445"/>
      <c r="E277" s="446"/>
      <c r="F277" s="449"/>
      <c r="G277" s="445"/>
      <c r="H277" s="445"/>
      <c r="I277" s="449"/>
      <c r="J277" s="445"/>
      <c r="K277" s="123" t="s">
        <v>8</v>
      </c>
      <c r="L277" s="129"/>
      <c r="M277" s="129"/>
      <c r="N277" s="129"/>
      <c r="O277" s="129"/>
      <c r="P277" s="129"/>
      <c r="Q277" s="129"/>
      <c r="R277" s="129"/>
      <c r="S277" s="129"/>
      <c r="T277" s="129"/>
      <c r="U277" s="129"/>
      <c r="V277" s="130" t="s">
        <v>563</v>
      </c>
      <c r="W277" s="131" t="s">
        <v>564</v>
      </c>
      <c r="X277" s="440"/>
    </row>
    <row r="278" spans="2:24" x14ac:dyDescent="0.15">
      <c r="B278" s="443"/>
      <c r="C278" s="447"/>
      <c r="D278" s="448"/>
      <c r="E278" s="392"/>
      <c r="F278" s="450"/>
      <c r="G278" s="448"/>
      <c r="H278" s="448"/>
      <c r="I278" s="450"/>
      <c r="J278" s="448"/>
      <c r="K278" s="123" t="s">
        <v>7</v>
      </c>
      <c r="L278" s="164"/>
      <c r="M278" s="164"/>
      <c r="N278" s="164"/>
      <c r="O278" s="164"/>
      <c r="P278" s="164"/>
      <c r="Q278" s="164"/>
      <c r="R278" s="164"/>
      <c r="S278" s="164"/>
      <c r="T278" s="164"/>
      <c r="U278" s="164"/>
      <c r="V278" s="164"/>
      <c r="W278" s="134" t="str">
        <f>IF(SUM(L278:V278)=0,IF(V278=0,"",SUM(L278:V278)),SUM(L278:V278))</f>
        <v/>
      </c>
      <c r="X278" s="441"/>
    </row>
    <row r="279" spans="2:24" x14ac:dyDescent="0.15">
      <c r="B279" s="442">
        <v>117</v>
      </c>
      <c r="C279" s="444"/>
      <c r="D279" s="445"/>
      <c r="E279" s="446"/>
      <c r="F279" s="449"/>
      <c r="G279" s="445"/>
      <c r="H279" s="445"/>
      <c r="I279" s="449"/>
      <c r="J279" s="445"/>
      <c r="K279" s="123" t="s">
        <v>8</v>
      </c>
      <c r="L279" s="129"/>
      <c r="M279" s="129"/>
      <c r="N279" s="129"/>
      <c r="O279" s="129"/>
      <c r="P279" s="129"/>
      <c r="Q279" s="129"/>
      <c r="R279" s="129"/>
      <c r="S279" s="129"/>
      <c r="T279" s="129"/>
      <c r="U279" s="129"/>
      <c r="V279" s="130" t="s">
        <v>563</v>
      </c>
      <c r="W279" s="131" t="s">
        <v>564</v>
      </c>
      <c r="X279" s="440"/>
    </row>
    <row r="280" spans="2:24" x14ac:dyDescent="0.15">
      <c r="B280" s="443"/>
      <c r="C280" s="447"/>
      <c r="D280" s="448"/>
      <c r="E280" s="392"/>
      <c r="F280" s="450"/>
      <c r="G280" s="448"/>
      <c r="H280" s="448"/>
      <c r="I280" s="450"/>
      <c r="J280" s="448"/>
      <c r="K280" s="123" t="s">
        <v>7</v>
      </c>
      <c r="L280" s="164"/>
      <c r="M280" s="164"/>
      <c r="N280" s="164"/>
      <c r="O280" s="164"/>
      <c r="P280" s="164"/>
      <c r="Q280" s="164"/>
      <c r="R280" s="164"/>
      <c r="S280" s="164"/>
      <c r="T280" s="164"/>
      <c r="U280" s="164"/>
      <c r="V280" s="164"/>
      <c r="W280" s="134" t="str">
        <f>IF(SUM(L280:V280)=0,IF(V280=0,"",SUM(L280:V280)),SUM(L280:V280))</f>
        <v/>
      </c>
      <c r="X280" s="441"/>
    </row>
    <row r="281" spans="2:24" x14ac:dyDescent="0.15">
      <c r="B281" s="442">
        <v>118</v>
      </c>
      <c r="C281" s="444"/>
      <c r="D281" s="445"/>
      <c r="E281" s="446"/>
      <c r="F281" s="449"/>
      <c r="G281" s="445"/>
      <c r="H281" s="445"/>
      <c r="I281" s="449"/>
      <c r="J281" s="445"/>
      <c r="K281" s="123" t="s">
        <v>8</v>
      </c>
      <c r="L281" s="129"/>
      <c r="M281" s="129"/>
      <c r="N281" s="129"/>
      <c r="O281" s="129"/>
      <c r="P281" s="129"/>
      <c r="Q281" s="129"/>
      <c r="R281" s="129"/>
      <c r="S281" s="129"/>
      <c r="T281" s="129"/>
      <c r="U281" s="129"/>
      <c r="V281" s="130" t="s">
        <v>563</v>
      </c>
      <c r="W281" s="131" t="s">
        <v>564</v>
      </c>
      <c r="X281" s="440"/>
    </row>
    <row r="282" spans="2:24" x14ac:dyDescent="0.15">
      <c r="B282" s="443"/>
      <c r="C282" s="447"/>
      <c r="D282" s="448"/>
      <c r="E282" s="392"/>
      <c r="F282" s="450"/>
      <c r="G282" s="448"/>
      <c r="H282" s="448"/>
      <c r="I282" s="450"/>
      <c r="J282" s="448"/>
      <c r="K282" s="123" t="s">
        <v>7</v>
      </c>
      <c r="L282" s="164"/>
      <c r="M282" s="164"/>
      <c r="N282" s="164"/>
      <c r="O282" s="164"/>
      <c r="P282" s="164"/>
      <c r="Q282" s="164"/>
      <c r="R282" s="164"/>
      <c r="S282" s="164"/>
      <c r="T282" s="164"/>
      <c r="U282" s="164"/>
      <c r="V282" s="164"/>
      <c r="W282" s="134" t="str">
        <f>IF(SUM(L282:V282)=0,IF(V282=0,"",SUM(L282:V282)),SUM(L282:V282))</f>
        <v/>
      </c>
      <c r="X282" s="441"/>
    </row>
    <row r="283" spans="2:24" x14ac:dyDescent="0.15">
      <c r="B283" s="442">
        <v>119</v>
      </c>
      <c r="C283" s="444"/>
      <c r="D283" s="445"/>
      <c r="E283" s="446"/>
      <c r="F283" s="449"/>
      <c r="G283" s="445"/>
      <c r="H283" s="445"/>
      <c r="I283" s="449"/>
      <c r="J283" s="445"/>
      <c r="K283" s="123" t="s">
        <v>8</v>
      </c>
      <c r="L283" s="129"/>
      <c r="M283" s="129"/>
      <c r="N283" s="129"/>
      <c r="O283" s="129"/>
      <c r="P283" s="129"/>
      <c r="Q283" s="129"/>
      <c r="R283" s="129"/>
      <c r="S283" s="129"/>
      <c r="T283" s="129"/>
      <c r="U283" s="129"/>
      <c r="V283" s="130" t="s">
        <v>563</v>
      </c>
      <c r="W283" s="131" t="s">
        <v>564</v>
      </c>
      <c r="X283" s="440"/>
    </row>
    <row r="284" spans="2:24" x14ac:dyDescent="0.15">
      <c r="B284" s="443"/>
      <c r="C284" s="447"/>
      <c r="D284" s="448"/>
      <c r="E284" s="392"/>
      <c r="F284" s="450"/>
      <c r="G284" s="448"/>
      <c r="H284" s="448"/>
      <c r="I284" s="450"/>
      <c r="J284" s="448"/>
      <c r="K284" s="123" t="s">
        <v>7</v>
      </c>
      <c r="L284" s="164"/>
      <c r="M284" s="164"/>
      <c r="N284" s="164"/>
      <c r="O284" s="164"/>
      <c r="P284" s="164"/>
      <c r="Q284" s="164"/>
      <c r="R284" s="164"/>
      <c r="S284" s="164"/>
      <c r="T284" s="164"/>
      <c r="U284" s="164"/>
      <c r="V284" s="164"/>
      <c r="W284" s="134" t="str">
        <f>IF(SUM(L284:V284)=0,IF(V284=0,"",SUM(L284:V284)),SUM(L284:V284))</f>
        <v/>
      </c>
      <c r="X284" s="441"/>
    </row>
    <row r="285" spans="2:24" x14ac:dyDescent="0.15">
      <c r="B285" s="442">
        <v>120</v>
      </c>
      <c r="C285" s="444"/>
      <c r="D285" s="445"/>
      <c r="E285" s="446"/>
      <c r="F285" s="449"/>
      <c r="G285" s="445"/>
      <c r="H285" s="445"/>
      <c r="I285" s="449"/>
      <c r="J285" s="445"/>
      <c r="K285" s="123" t="s">
        <v>8</v>
      </c>
      <c r="L285" s="129"/>
      <c r="M285" s="129"/>
      <c r="N285" s="129"/>
      <c r="O285" s="129"/>
      <c r="P285" s="129"/>
      <c r="Q285" s="129"/>
      <c r="R285" s="129"/>
      <c r="S285" s="129"/>
      <c r="T285" s="129"/>
      <c r="U285" s="129"/>
      <c r="V285" s="135" t="s">
        <v>563</v>
      </c>
      <c r="W285" s="165" t="s">
        <v>564</v>
      </c>
      <c r="X285" s="474"/>
    </row>
    <row r="286" spans="2:24" x14ac:dyDescent="0.15">
      <c r="B286" s="469"/>
      <c r="C286" s="470"/>
      <c r="D286" s="471"/>
      <c r="E286" s="472"/>
      <c r="F286" s="473"/>
      <c r="G286" s="471"/>
      <c r="H286" s="471"/>
      <c r="I286" s="473"/>
      <c r="J286" s="471"/>
      <c r="K286" s="166" t="s">
        <v>7</v>
      </c>
      <c r="L286" s="167"/>
      <c r="M286" s="167"/>
      <c r="N286" s="167"/>
      <c r="O286" s="167"/>
      <c r="P286" s="167"/>
      <c r="Q286" s="167"/>
      <c r="R286" s="167"/>
      <c r="S286" s="167"/>
      <c r="T286" s="167"/>
      <c r="U286" s="167"/>
      <c r="V286" s="167"/>
      <c r="W286" s="137" t="str">
        <f>IF(SUM(L286:V286)=0,IF(V286=0,"",SUM(L286:V286)),SUM(L286:V286))</f>
        <v/>
      </c>
      <c r="X286" s="475"/>
    </row>
  </sheetData>
  <sheetProtection algorithmName="SHA-512" hashValue="alkssGPlWeqezD2ZNWT5MVc588tLGbXQC6UfmV3oJUGFpgaI7scEAi+eKAZg/WFBxhFVz5KgI26uQGl51cMB0w==" saltValue="8FRkqreTsv63gPRk47FTnQ==" spinCount="100000" sheet="1" objects="1" scenarios="1"/>
  <dataConsolidate/>
  <mergeCells count="761">
    <mergeCell ref="B26:C26"/>
    <mergeCell ref="D26:E26"/>
    <mergeCell ref="F26:L26"/>
    <mergeCell ref="B27:C27"/>
    <mergeCell ref="D27:L27"/>
    <mergeCell ref="D23:E23"/>
    <mergeCell ref="F23:G23"/>
    <mergeCell ref="W13:X13"/>
    <mergeCell ref="O24:Q24"/>
    <mergeCell ref="R24:T24"/>
    <mergeCell ref="U24:V24"/>
    <mergeCell ref="B25:C25"/>
    <mergeCell ref="D25:L25"/>
    <mergeCell ref="O25:Q25"/>
    <mergeCell ref="R25:T25"/>
    <mergeCell ref="U25:V25"/>
    <mergeCell ref="B21:C21"/>
    <mergeCell ref="D21:H21"/>
    <mergeCell ref="I21:J21"/>
    <mergeCell ref="K21:L21"/>
    <mergeCell ref="O21:Q21"/>
    <mergeCell ref="R21:T21"/>
    <mergeCell ref="O23:Q23"/>
    <mergeCell ref="R23:T23"/>
    <mergeCell ref="B283:B284"/>
    <mergeCell ref="C283:E284"/>
    <mergeCell ref="F283:H284"/>
    <mergeCell ref="I283:J284"/>
    <mergeCell ref="X283:X284"/>
    <mergeCell ref="B275:B276"/>
    <mergeCell ref="B273:B274"/>
    <mergeCell ref="C273:E274"/>
    <mergeCell ref="F273:H274"/>
    <mergeCell ref="I273:J274"/>
    <mergeCell ref="X273:X274"/>
    <mergeCell ref="B267:B268"/>
    <mergeCell ref="C267:E268"/>
    <mergeCell ref="F267:H268"/>
    <mergeCell ref="I267:J268"/>
    <mergeCell ref="X267:X268"/>
    <mergeCell ref="B271:B272"/>
    <mergeCell ref="C271:E272"/>
    <mergeCell ref="F271:H272"/>
    <mergeCell ref="I271:J272"/>
    <mergeCell ref="X271:X272"/>
    <mergeCell ref="B269:B270"/>
    <mergeCell ref="C269:E270"/>
    <mergeCell ref="F269:H270"/>
    <mergeCell ref="I269:J270"/>
    <mergeCell ref="X269:X270"/>
    <mergeCell ref="B285:B286"/>
    <mergeCell ref="C285:E286"/>
    <mergeCell ref="F285:H286"/>
    <mergeCell ref="I285:J286"/>
    <mergeCell ref="X285:X286"/>
    <mergeCell ref="C275:E276"/>
    <mergeCell ref="F275:H276"/>
    <mergeCell ref="I275:J276"/>
    <mergeCell ref="X275:X276"/>
    <mergeCell ref="B277:B278"/>
    <mergeCell ref="C277:E278"/>
    <mergeCell ref="F277:H278"/>
    <mergeCell ref="I277:J278"/>
    <mergeCell ref="X277:X278"/>
    <mergeCell ref="B279:B280"/>
    <mergeCell ref="C279:E280"/>
    <mergeCell ref="F279:H280"/>
    <mergeCell ref="I279:J280"/>
    <mergeCell ref="X279:X280"/>
    <mergeCell ref="B281:B282"/>
    <mergeCell ref="C281:E282"/>
    <mergeCell ref="F281:H282"/>
    <mergeCell ref="I281:J282"/>
    <mergeCell ref="X281:X282"/>
    <mergeCell ref="B263:B264"/>
    <mergeCell ref="C263:E264"/>
    <mergeCell ref="F263:H264"/>
    <mergeCell ref="I263:J264"/>
    <mergeCell ref="X263:X264"/>
    <mergeCell ref="B265:B266"/>
    <mergeCell ref="C265:E266"/>
    <mergeCell ref="F265:H266"/>
    <mergeCell ref="I265:J266"/>
    <mergeCell ref="X265:X266"/>
    <mergeCell ref="B259:B260"/>
    <mergeCell ref="C259:E260"/>
    <mergeCell ref="F259:H260"/>
    <mergeCell ref="I259:J260"/>
    <mergeCell ref="X259:X260"/>
    <mergeCell ref="B261:B262"/>
    <mergeCell ref="C261:E262"/>
    <mergeCell ref="F261:H262"/>
    <mergeCell ref="I261:J262"/>
    <mergeCell ref="X261:X262"/>
    <mergeCell ref="B255:B256"/>
    <mergeCell ref="C255:E256"/>
    <mergeCell ref="F255:H256"/>
    <mergeCell ref="I255:J256"/>
    <mergeCell ref="X255:X256"/>
    <mergeCell ref="B257:B258"/>
    <mergeCell ref="C257:E258"/>
    <mergeCell ref="F257:H258"/>
    <mergeCell ref="I257:J258"/>
    <mergeCell ref="X257:X258"/>
    <mergeCell ref="B251:B252"/>
    <mergeCell ref="C251:E252"/>
    <mergeCell ref="F251:H252"/>
    <mergeCell ref="I251:J252"/>
    <mergeCell ref="X251:X252"/>
    <mergeCell ref="B253:B254"/>
    <mergeCell ref="C253:E254"/>
    <mergeCell ref="F253:H254"/>
    <mergeCell ref="I253:J254"/>
    <mergeCell ref="X253:X254"/>
    <mergeCell ref="B247:B248"/>
    <mergeCell ref="C247:E248"/>
    <mergeCell ref="F247:H248"/>
    <mergeCell ref="I247:J248"/>
    <mergeCell ref="X247:X248"/>
    <mergeCell ref="B249:B250"/>
    <mergeCell ref="C249:E250"/>
    <mergeCell ref="F249:H250"/>
    <mergeCell ref="I249:J250"/>
    <mergeCell ref="X249:X250"/>
    <mergeCell ref="B243:B244"/>
    <mergeCell ref="C243:E244"/>
    <mergeCell ref="F243:H244"/>
    <mergeCell ref="I243:J244"/>
    <mergeCell ref="X243:X244"/>
    <mergeCell ref="B245:B246"/>
    <mergeCell ref="C245:E246"/>
    <mergeCell ref="F245:H246"/>
    <mergeCell ref="I245:J246"/>
    <mergeCell ref="X245:X246"/>
    <mergeCell ref="B239:B240"/>
    <mergeCell ref="C239:E240"/>
    <mergeCell ref="F239:H240"/>
    <mergeCell ref="I239:J240"/>
    <mergeCell ref="X239:X240"/>
    <mergeCell ref="B241:B242"/>
    <mergeCell ref="C241:E242"/>
    <mergeCell ref="F241:H242"/>
    <mergeCell ref="I241:J242"/>
    <mergeCell ref="X241:X242"/>
    <mergeCell ref="B235:B236"/>
    <mergeCell ref="C235:E236"/>
    <mergeCell ref="F235:H236"/>
    <mergeCell ref="I235:J236"/>
    <mergeCell ref="X235:X236"/>
    <mergeCell ref="B237:B238"/>
    <mergeCell ref="C237:E238"/>
    <mergeCell ref="F237:H238"/>
    <mergeCell ref="I237:J238"/>
    <mergeCell ref="X237:X238"/>
    <mergeCell ref="B231:B232"/>
    <mergeCell ref="C231:E232"/>
    <mergeCell ref="F231:H232"/>
    <mergeCell ref="I231:J232"/>
    <mergeCell ref="X231:X232"/>
    <mergeCell ref="B233:B234"/>
    <mergeCell ref="C233:E234"/>
    <mergeCell ref="F233:H234"/>
    <mergeCell ref="I233:J234"/>
    <mergeCell ref="X233:X234"/>
    <mergeCell ref="B227:B228"/>
    <mergeCell ref="C227:E228"/>
    <mergeCell ref="F227:H228"/>
    <mergeCell ref="I227:J228"/>
    <mergeCell ref="X227:X228"/>
    <mergeCell ref="B229:B230"/>
    <mergeCell ref="C229:E230"/>
    <mergeCell ref="F229:H230"/>
    <mergeCell ref="I229:J230"/>
    <mergeCell ref="X229:X230"/>
    <mergeCell ref="B223:B224"/>
    <mergeCell ref="C223:E224"/>
    <mergeCell ref="F223:H224"/>
    <mergeCell ref="I223:J224"/>
    <mergeCell ref="X223:X224"/>
    <mergeCell ref="B225:B226"/>
    <mergeCell ref="C225:E226"/>
    <mergeCell ref="F225:H226"/>
    <mergeCell ref="I225:J226"/>
    <mergeCell ref="X225:X226"/>
    <mergeCell ref="B219:B220"/>
    <mergeCell ref="C219:E220"/>
    <mergeCell ref="F219:H220"/>
    <mergeCell ref="I219:J220"/>
    <mergeCell ref="X219:X220"/>
    <mergeCell ref="B221:B222"/>
    <mergeCell ref="C221:E222"/>
    <mergeCell ref="F221:H222"/>
    <mergeCell ref="I221:J222"/>
    <mergeCell ref="X221:X222"/>
    <mergeCell ref="B215:B216"/>
    <mergeCell ref="C215:E216"/>
    <mergeCell ref="F215:H216"/>
    <mergeCell ref="I215:J216"/>
    <mergeCell ref="X215:X216"/>
    <mergeCell ref="B217:B218"/>
    <mergeCell ref="C217:E218"/>
    <mergeCell ref="F217:H218"/>
    <mergeCell ref="I217:J218"/>
    <mergeCell ref="X217:X218"/>
    <mergeCell ref="B211:B212"/>
    <mergeCell ref="C211:E212"/>
    <mergeCell ref="F211:H212"/>
    <mergeCell ref="I211:J212"/>
    <mergeCell ref="X211:X212"/>
    <mergeCell ref="B213:B214"/>
    <mergeCell ref="C213:E214"/>
    <mergeCell ref="F213:H214"/>
    <mergeCell ref="I213:J214"/>
    <mergeCell ref="X213:X214"/>
    <mergeCell ref="B207:B208"/>
    <mergeCell ref="C207:E208"/>
    <mergeCell ref="F207:H208"/>
    <mergeCell ref="I207:J208"/>
    <mergeCell ref="X207:X208"/>
    <mergeCell ref="B209:B210"/>
    <mergeCell ref="C209:E210"/>
    <mergeCell ref="F209:H210"/>
    <mergeCell ref="I209:J210"/>
    <mergeCell ref="X209:X210"/>
    <mergeCell ref="B203:B204"/>
    <mergeCell ref="C203:E204"/>
    <mergeCell ref="F203:H204"/>
    <mergeCell ref="I203:J204"/>
    <mergeCell ref="X203:X204"/>
    <mergeCell ref="B205:B206"/>
    <mergeCell ref="C205:E206"/>
    <mergeCell ref="F205:H206"/>
    <mergeCell ref="I205:J206"/>
    <mergeCell ref="X205:X206"/>
    <mergeCell ref="B199:B200"/>
    <mergeCell ref="C199:E200"/>
    <mergeCell ref="F199:H200"/>
    <mergeCell ref="I199:J200"/>
    <mergeCell ref="X199:X200"/>
    <mergeCell ref="B201:B202"/>
    <mergeCell ref="C201:E202"/>
    <mergeCell ref="F201:H202"/>
    <mergeCell ref="I201:J202"/>
    <mergeCell ref="X201:X202"/>
    <mergeCell ref="B195:B196"/>
    <mergeCell ref="C195:E196"/>
    <mergeCell ref="F195:H196"/>
    <mergeCell ref="I195:J196"/>
    <mergeCell ref="X195:X196"/>
    <mergeCell ref="B197:B198"/>
    <mergeCell ref="C197:E198"/>
    <mergeCell ref="F197:H198"/>
    <mergeCell ref="I197:J198"/>
    <mergeCell ref="X197:X198"/>
    <mergeCell ref="B191:B192"/>
    <mergeCell ref="C191:E192"/>
    <mergeCell ref="F191:H192"/>
    <mergeCell ref="I191:J192"/>
    <mergeCell ref="X191:X192"/>
    <mergeCell ref="B193:B194"/>
    <mergeCell ref="C193:E194"/>
    <mergeCell ref="F193:H194"/>
    <mergeCell ref="I193:J194"/>
    <mergeCell ref="X193:X194"/>
    <mergeCell ref="B187:B188"/>
    <mergeCell ref="C187:E188"/>
    <mergeCell ref="F187:H188"/>
    <mergeCell ref="I187:J188"/>
    <mergeCell ref="X187:X188"/>
    <mergeCell ref="B189:B190"/>
    <mergeCell ref="C189:E190"/>
    <mergeCell ref="F189:H190"/>
    <mergeCell ref="I189:J190"/>
    <mergeCell ref="X189:X190"/>
    <mergeCell ref="B183:B184"/>
    <mergeCell ref="C183:E184"/>
    <mergeCell ref="F183:H184"/>
    <mergeCell ref="I183:J184"/>
    <mergeCell ref="X183:X184"/>
    <mergeCell ref="B185:B186"/>
    <mergeCell ref="C185:E186"/>
    <mergeCell ref="F185:H186"/>
    <mergeCell ref="I185:J186"/>
    <mergeCell ref="X185:X186"/>
    <mergeCell ref="B179:B180"/>
    <mergeCell ref="C179:E180"/>
    <mergeCell ref="F179:H180"/>
    <mergeCell ref="I179:J180"/>
    <mergeCell ref="X179:X180"/>
    <mergeCell ref="B181:B182"/>
    <mergeCell ref="C181:E182"/>
    <mergeCell ref="F181:H182"/>
    <mergeCell ref="I181:J182"/>
    <mergeCell ref="X181:X182"/>
    <mergeCell ref="B175:B176"/>
    <mergeCell ref="C175:E176"/>
    <mergeCell ref="F175:H176"/>
    <mergeCell ref="I175:J176"/>
    <mergeCell ref="X175:X176"/>
    <mergeCell ref="B177:B178"/>
    <mergeCell ref="C177:E178"/>
    <mergeCell ref="F177:H178"/>
    <mergeCell ref="I177:J178"/>
    <mergeCell ref="X177:X178"/>
    <mergeCell ref="B171:B172"/>
    <mergeCell ref="C171:E172"/>
    <mergeCell ref="F171:H172"/>
    <mergeCell ref="I171:J172"/>
    <mergeCell ref="X171:X172"/>
    <mergeCell ref="B173:B174"/>
    <mergeCell ref="C173:E174"/>
    <mergeCell ref="F173:H174"/>
    <mergeCell ref="I173:J174"/>
    <mergeCell ref="X173:X174"/>
    <mergeCell ref="B167:B168"/>
    <mergeCell ref="C167:E168"/>
    <mergeCell ref="F167:H168"/>
    <mergeCell ref="I167:J168"/>
    <mergeCell ref="X167:X168"/>
    <mergeCell ref="B169:B170"/>
    <mergeCell ref="C169:E170"/>
    <mergeCell ref="F169:H170"/>
    <mergeCell ref="I169:J170"/>
    <mergeCell ref="X169:X170"/>
    <mergeCell ref="B163:B164"/>
    <mergeCell ref="C163:E164"/>
    <mergeCell ref="F163:H164"/>
    <mergeCell ref="I163:J164"/>
    <mergeCell ref="X163:X164"/>
    <mergeCell ref="B165:B166"/>
    <mergeCell ref="C165:E166"/>
    <mergeCell ref="F165:H166"/>
    <mergeCell ref="I165:J166"/>
    <mergeCell ref="X165:X166"/>
    <mergeCell ref="B159:B160"/>
    <mergeCell ref="C159:E160"/>
    <mergeCell ref="F159:H160"/>
    <mergeCell ref="I159:J160"/>
    <mergeCell ref="X159:X160"/>
    <mergeCell ref="B161:B162"/>
    <mergeCell ref="C161:E162"/>
    <mergeCell ref="F161:H162"/>
    <mergeCell ref="I161:J162"/>
    <mergeCell ref="X161:X162"/>
    <mergeCell ref="B155:B156"/>
    <mergeCell ref="C155:E156"/>
    <mergeCell ref="F155:H156"/>
    <mergeCell ref="I155:J156"/>
    <mergeCell ref="X155:X156"/>
    <mergeCell ref="B157:B158"/>
    <mergeCell ref="C157:E158"/>
    <mergeCell ref="F157:H158"/>
    <mergeCell ref="I157:J158"/>
    <mergeCell ref="X157:X158"/>
    <mergeCell ref="B151:B152"/>
    <mergeCell ref="C151:E152"/>
    <mergeCell ref="F151:H152"/>
    <mergeCell ref="I151:J152"/>
    <mergeCell ref="X151:X152"/>
    <mergeCell ref="B153:B154"/>
    <mergeCell ref="C153:E154"/>
    <mergeCell ref="F153:H154"/>
    <mergeCell ref="I153:J154"/>
    <mergeCell ref="X153:X154"/>
    <mergeCell ref="B147:B148"/>
    <mergeCell ref="C147:E148"/>
    <mergeCell ref="F147:H148"/>
    <mergeCell ref="I147:J148"/>
    <mergeCell ref="X147:X148"/>
    <mergeCell ref="B149:B150"/>
    <mergeCell ref="C149:E150"/>
    <mergeCell ref="F149:H150"/>
    <mergeCell ref="I149:J150"/>
    <mergeCell ref="X149:X150"/>
    <mergeCell ref="B143:B144"/>
    <mergeCell ref="C143:E144"/>
    <mergeCell ref="F143:H144"/>
    <mergeCell ref="I143:J144"/>
    <mergeCell ref="X143:X144"/>
    <mergeCell ref="B145:B146"/>
    <mergeCell ref="C145:E146"/>
    <mergeCell ref="F145:H146"/>
    <mergeCell ref="I145:J146"/>
    <mergeCell ref="X145:X146"/>
    <mergeCell ref="B139:B140"/>
    <mergeCell ref="C139:E140"/>
    <mergeCell ref="F139:H140"/>
    <mergeCell ref="I139:J140"/>
    <mergeCell ref="X139:X140"/>
    <mergeCell ref="B141:B142"/>
    <mergeCell ref="C141:E142"/>
    <mergeCell ref="F141:H142"/>
    <mergeCell ref="I141:J142"/>
    <mergeCell ref="X141:X142"/>
    <mergeCell ref="B135:B136"/>
    <mergeCell ref="C135:E136"/>
    <mergeCell ref="F135:H136"/>
    <mergeCell ref="I135:J136"/>
    <mergeCell ref="X135:X136"/>
    <mergeCell ref="B137:B138"/>
    <mergeCell ref="C137:E138"/>
    <mergeCell ref="F137:H138"/>
    <mergeCell ref="I137:J138"/>
    <mergeCell ref="X137:X138"/>
    <mergeCell ref="B131:B132"/>
    <mergeCell ref="C131:E132"/>
    <mergeCell ref="F131:H132"/>
    <mergeCell ref="I131:J132"/>
    <mergeCell ref="X131:X132"/>
    <mergeCell ref="B133:B134"/>
    <mergeCell ref="C133:E134"/>
    <mergeCell ref="F133:H134"/>
    <mergeCell ref="I133:J134"/>
    <mergeCell ref="X133:X134"/>
    <mergeCell ref="B127:B128"/>
    <mergeCell ref="C127:E128"/>
    <mergeCell ref="F127:H128"/>
    <mergeCell ref="I127:J128"/>
    <mergeCell ref="X127:X128"/>
    <mergeCell ref="B129:B130"/>
    <mergeCell ref="C129:E130"/>
    <mergeCell ref="F129:H130"/>
    <mergeCell ref="I129:J130"/>
    <mergeCell ref="X129:X130"/>
    <mergeCell ref="B123:B124"/>
    <mergeCell ref="C123:E124"/>
    <mergeCell ref="F123:H124"/>
    <mergeCell ref="I123:J124"/>
    <mergeCell ref="X123:X124"/>
    <mergeCell ref="B125:B126"/>
    <mergeCell ref="C125:E126"/>
    <mergeCell ref="F125:H126"/>
    <mergeCell ref="I125:J126"/>
    <mergeCell ref="X125:X126"/>
    <mergeCell ref="B119:B120"/>
    <mergeCell ref="C119:E120"/>
    <mergeCell ref="F119:H120"/>
    <mergeCell ref="I119:J120"/>
    <mergeCell ref="X119:X120"/>
    <mergeCell ref="B121:B122"/>
    <mergeCell ref="C121:E122"/>
    <mergeCell ref="F121:H122"/>
    <mergeCell ref="I121:J122"/>
    <mergeCell ref="X121:X122"/>
    <mergeCell ref="B115:B116"/>
    <mergeCell ref="C115:E116"/>
    <mergeCell ref="F115:H116"/>
    <mergeCell ref="I115:J116"/>
    <mergeCell ref="X115:X116"/>
    <mergeCell ref="B117:B118"/>
    <mergeCell ref="C117:E118"/>
    <mergeCell ref="F117:H118"/>
    <mergeCell ref="I117:J118"/>
    <mergeCell ref="X117:X118"/>
    <mergeCell ref="B111:B112"/>
    <mergeCell ref="C111:E112"/>
    <mergeCell ref="F111:H112"/>
    <mergeCell ref="I111:J112"/>
    <mergeCell ref="X111:X112"/>
    <mergeCell ref="B113:B114"/>
    <mergeCell ref="C113:E114"/>
    <mergeCell ref="F113:H114"/>
    <mergeCell ref="I113:J114"/>
    <mergeCell ref="X113:X114"/>
    <mergeCell ref="B107:B108"/>
    <mergeCell ref="C107:E108"/>
    <mergeCell ref="F107:H108"/>
    <mergeCell ref="I107:J108"/>
    <mergeCell ref="X107:X108"/>
    <mergeCell ref="B109:B110"/>
    <mergeCell ref="C109:E110"/>
    <mergeCell ref="F109:H110"/>
    <mergeCell ref="I109:J110"/>
    <mergeCell ref="X109:X110"/>
    <mergeCell ref="B103:B104"/>
    <mergeCell ref="C103:E104"/>
    <mergeCell ref="F103:H104"/>
    <mergeCell ref="I103:J104"/>
    <mergeCell ref="X103:X104"/>
    <mergeCell ref="B105:B106"/>
    <mergeCell ref="C105:E106"/>
    <mergeCell ref="F105:H106"/>
    <mergeCell ref="I105:J106"/>
    <mergeCell ref="X105:X106"/>
    <mergeCell ref="B99:B100"/>
    <mergeCell ref="C99:E100"/>
    <mergeCell ref="F99:H100"/>
    <mergeCell ref="I99:J100"/>
    <mergeCell ref="X99:X100"/>
    <mergeCell ref="B101:B102"/>
    <mergeCell ref="C101:E102"/>
    <mergeCell ref="F101:H102"/>
    <mergeCell ref="I101:J102"/>
    <mergeCell ref="X101:X102"/>
    <mergeCell ref="B95:B96"/>
    <mergeCell ref="C95:E96"/>
    <mergeCell ref="F95:H96"/>
    <mergeCell ref="I95:J96"/>
    <mergeCell ref="X95:X96"/>
    <mergeCell ref="B97:B98"/>
    <mergeCell ref="C97:E98"/>
    <mergeCell ref="F97:H98"/>
    <mergeCell ref="I97:J98"/>
    <mergeCell ref="X97:X98"/>
    <mergeCell ref="B91:B92"/>
    <mergeCell ref="C91:E92"/>
    <mergeCell ref="F91:H92"/>
    <mergeCell ref="I91:J92"/>
    <mergeCell ref="X91:X92"/>
    <mergeCell ref="B93:B94"/>
    <mergeCell ref="C93:E94"/>
    <mergeCell ref="F93:H94"/>
    <mergeCell ref="I93:J94"/>
    <mergeCell ref="X93:X94"/>
    <mergeCell ref="B87:B88"/>
    <mergeCell ref="C87:E88"/>
    <mergeCell ref="F87:H88"/>
    <mergeCell ref="I87:J88"/>
    <mergeCell ref="X87:X88"/>
    <mergeCell ref="B89:B90"/>
    <mergeCell ref="C89:E90"/>
    <mergeCell ref="F89:H90"/>
    <mergeCell ref="I89:J90"/>
    <mergeCell ref="X89:X90"/>
    <mergeCell ref="B83:B84"/>
    <mergeCell ref="C83:E84"/>
    <mergeCell ref="F83:H84"/>
    <mergeCell ref="I83:J84"/>
    <mergeCell ref="X83:X84"/>
    <mergeCell ref="B85:B86"/>
    <mergeCell ref="C85:E86"/>
    <mergeCell ref="F85:H86"/>
    <mergeCell ref="I85:J86"/>
    <mergeCell ref="X85:X86"/>
    <mergeCell ref="B79:B80"/>
    <mergeCell ref="C79:E80"/>
    <mergeCell ref="F79:H80"/>
    <mergeCell ref="I79:J80"/>
    <mergeCell ref="X79:X80"/>
    <mergeCell ref="B81:B82"/>
    <mergeCell ref="C81:E82"/>
    <mergeCell ref="F81:H82"/>
    <mergeCell ref="I81:J82"/>
    <mergeCell ref="X81:X82"/>
    <mergeCell ref="B75:B76"/>
    <mergeCell ref="C75:E76"/>
    <mergeCell ref="F75:H76"/>
    <mergeCell ref="I75:J76"/>
    <mergeCell ref="X75:X76"/>
    <mergeCell ref="B77:B78"/>
    <mergeCell ref="C77:E78"/>
    <mergeCell ref="F77:H78"/>
    <mergeCell ref="I77:J78"/>
    <mergeCell ref="X77:X78"/>
    <mergeCell ref="B71:B72"/>
    <mergeCell ref="C71:E72"/>
    <mergeCell ref="F71:H72"/>
    <mergeCell ref="I71:J72"/>
    <mergeCell ref="X71:X72"/>
    <mergeCell ref="B73:B74"/>
    <mergeCell ref="C73:E74"/>
    <mergeCell ref="F73:H74"/>
    <mergeCell ref="I73:J74"/>
    <mergeCell ref="X73:X74"/>
    <mergeCell ref="B67:B68"/>
    <mergeCell ref="C67:E68"/>
    <mergeCell ref="F67:H68"/>
    <mergeCell ref="I67:J68"/>
    <mergeCell ref="X67:X68"/>
    <mergeCell ref="B69:B70"/>
    <mergeCell ref="C69:E70"/>
    <mergeCell ref="F69:H70"/>
    <mergeCell ref="I69:J70"/>
    <mergeCell ref="X69:X70"/>
    <mergeCell ref="B63:B64"/>
    <mergeCell ref="C63:E64"/>
    <mergeCell ref="F63:H64"/>
    <mergeCell ref="I63:J64"/>
    <mergeCell ref="X63:X64"/>
    <mergeCell ref="B65:B66"/>
    <mergeCell ref="C65:E66"/>
    <mergeCell ref="F65:H66"/>
    <mergeCell ref="I65:J66"/>
    <mergeCell ref="X65:X66"/>
    <mergeCell ref="B59:B60"/>
    <mergeCell ref="C59:E60"/>
    <mergeCell ref="F59:H60"/>
    <mergeCell ref="I59:J60"/>
    <mergeCell ref="X59:X60"/>
    <mergeCell ref="B61:B62"/>
    <mergeCell ref="C61:E62"/>
    <mergeCell ref="F61:H62"/>
    <mergeCell ref="I61:J62"/>
    <mergeCell ref="X61:X62"/>
    <mergeCell ref="B55:B56"/>
    <mergeCell ref="C55:E56"/>
    <mergeCell ref="F55:H56"/>
    <mergeCell ref="I55:J56"/>
    <mergeCell ref="X55:X56"/>
    <mergeCell ref="B57:B58"/>
    <mergeCell ref="C57:E58"/>
    <mergeCell ref="F57:H58"/>
    <mergeCell ref="I57:J58"/>
    <mergeCell ref="X57:X58"/>
    <mergeCell ref="B51:B52"/>
    <mergeCell ref="C51:E52"/>
    <mergeCell ref="F51:H52"/>
    <mergeCell ref="I51:J52"/>
    <mergeCell ref="X51:X52"/>
    <mergeCell ref="B53:B54"/>
    <mergeCell ref="C53:E54"/>
    <mergeCell ref="F53:H54"/>
    <mergeCell ref="I53:J54"/>
    <mergeCell ref="X53:X54"/>
    <mergeCell ref="X47:X48"/>
    <mergeCell ref="B49:B50"/>
    <mergeCell ref="C49:E50"/>
    <mergeCell ref="F49:H50"/>
    <mergeCell ref="I49:J50"/>
    <mergeCell ref="B41:C41"/>
    <mergeCell ref="D41:E41"/>
    <mergeCell ref="F41:G41"/>
    <mergeCell ref="H41:L41"/>
    <mergeCell ref="B42:C42"/>
    <mergeCell ref="D42:E42"/>
    <mergeCell ref="F42:G42"/>
    <mergeCell ref="X49:X50"/>
    <mergeCell ref="H42:L42"/>
    <mergeCell ref="I46:J46"/>
    <mergeCell ref="B47:B48"/>
    <mergeCell ref="C47:E48"/>
    <mergeCell ref="F47:H48"/>
    <mergeCell ref="I47:J48"/>
    <mergeCell ref="N39:X42"/>
    <mergeCell ref="B40:C40"/>
    <mergeCell ref="D40:L40"/>
    <mergeCell ref="B36:C36"/>
    <mergeCell ref="D36:E36"/>
    <mergeCell ref="F36:G36"/>
    <mergeCell ref="H36:L36"/>
    <mergeCell ref="B37:C37"/>
    <mergeCell ref="D37:E37"/>
    <mergeCell ref="F37:G37"/>
    <mergeCell ref="H37:L37"/>
    <mergeCell ref="B38:C38"/>
    <mergeCell ref="D38:E38"/>
    <mergeCell ref="F38:G38"/>
    <mergeCell ref="H38:I38"/>
    <mergeCell ref="B35:C35"/>
    <mergeCell ref="D35:L35"/>
    <mergeCell ref="U28:V28"/>
    <mergeCell ref="W28:X28"/>
    <mergeCell ref="B30:C30"/>
    <mergeCell ref="D30:L30"/>
    <mergeCell ref="B31:C31"/>
    <mergeCell ref="D31:L31"/>
    <mergeCell ref="N31:O31"/>
    <mergeCell ref="P31:V31"/>
    <mergeCell ref="W31:X31"/>
    <mergeCell ref="B28:C28"/>
    <mergeCell ref="D28:E28"/>
    <mergeCell ref="F28:L28"/>
    <mergeCell ref="Q34:R34"/>
    <mergeCell ref="T34:U34"/>
    <mergeCell ref="W34:X34"/>
    <mergeCell ref="N32:O32"/>
    <mergeCell ref="P32:X32"/>
    <mergeCell ref="N33:O33"/>
    <mergeCell ref="P33:Q33"/>
    <mergeCell ref="R33:S33"/>
    <mergeCell ref="T33:U33"/>
    <mergeCell ref="N34:O34"/>
    <mergeCell ref="U21:V21"/>
    <mergeCell ref="U23:V23"/>
    <mergeCell ref="B22:C22"/>
    <mergeCell ref="D22:E22"/>
    <mergeCell ref="F22:L22"/>
    <mergeCell ref="O22:Q22"/>
    <mergeCell ref="R22:T22"/>
    <mergeCell ref="U22:V22"/>
    <mergeCell ref="H23:L23"/>
    <mergeCell ref="B23:C23"/>
    <mergeCell ref="B19:C19"/>
    <mergeCell ref="D19:E19"/>
    <mergeCell ref="F19:G19"/>
    <mergeCell ref="H19:L19"/>
    <mergeCell ref="O19:Q19"/>
    <mergeCell ref="R19:T19"/>
    <mergeCell ref="U19:V19"/>
    <mergeCell ref="O20:Q20"/>
    <mergeCell ref="R20:T20"/>
    <mergeCell ref="U20:V20"/>
    <mergeCell ref="U16:V16"/>
    <mergeCell ref="B17:C17"/>
    <mergeCell ref="D17:H17"/>
    <mergeCell ref="I17:J17"/>
    <mergeCell ref="K17:L17"/>
    <mergeCell ref="O17:Q17"/>
    <mergeCell ref="R17:T17"/>
    <mergeCell ref="U17:V17"/>
    <mergeCell ref="B18:C18"/>
    <mergeCell ref="D18:E18"/>
    <mergeCell ref="F18:L18"/>
    <mergeCell ref="O18:Q18"/>
    <mergeCell ref="R18:T18"/>
    <mergeCell ref="U18:V18"/>
    <mergeCell ref="B14:C14"/>
    <mergeCell ref="D14:E14"/>
    <mergeCell ref="F14:L14"/>
    <mergeCell ref="B15:C15"/>
    <mergeCell ref="D15:E15"/>
    <mergeCell ref="F15:G15"/>
    <mergeCell ref="H15:L15"/>
    <mergeCell ref="O16:Q16"/>
    <mergeCell ref="R16:T16"/>
    <mergeCell ref="I4:N4"/>
    <mergeCell ref="S4:U4"/>
    <mergeCell ref="B10:C10"/>
    <mergeCell ref="D10:E10"/>
    <mergeCell ref="N10:O10"/>
    <mergeCell ref="P10:Q10"/>
    <mergeCell ref="R10:S10"/>
    <mergeCell ref="T10:U10"/>
    <mergeCell ref="Q13:R13"/>
    <mergeCell ref="T13:U13"/>
    <mergeCell ref="B11:C11"/>
    <mergeCell ref="D11:L11"/>
    <mergeCell ref="N11:O11"/>
    <mergeCell ref="P11:T11"/>
    <mergeCell ref="N12:O12"/>
    <mergeCell ref="P12:T12"/>
    <mergeCell ref="B13:C13"/>
    <mergeCell ref="D13:H13"/>
    <mergeCell ref="I13:J13"/>
    <mergeCell ref="K13:L13"/>
    <mergeCell ref="N13:O13"/>
    <mergeCell ref="U11:V11"/>
    <mergeCell ref="W11:X11"/>
    <mergeCell ref="W33:X33"/>
    <mergeCell ref="T3:V3"/>
    <mergeCell ref="B9:C9"/>
    <mergeCell ref="D9:E9"/>
    <mergeCell ref="F9:G9"/>
    <mergeCell ref="H9:I9"/>
    <mergeCell ref="N9:O9"/>
    <mergeCell ref="P9:Q9"/>
    <mergeCell ref="W8:X8"/>
    <mergeCell ref="U5:V5"/>
    <mergeCell ref="W5:X5"/>
    <mergeCell ref="B7:C7"/>
    <mergeCell ref="D7:H7"/>
    <mergeCell ref="I7:J7"/>
    <mergeCell ref="K7:L7"/>
    <mergeCell ref="B8:C8"/>
    <mergeCell ref="D8:E8"/>
    <mergeCell ref="F8:L8"/>
    <mergeCell ref="N8:O8"/>
    <mergeCell ref="P8:V8"/>
    <mergeCell ref="H3:H4"/>
    <mergeCell ref="R3:R4"/>
    <mergeCell ref="B4:G4"/>
  </mergeCells>
  <phoneticPr fontId="17"/>
  <conditionalFormatting sqref="D21:H21 D22:L22 K21:L21 H23:L23 D23:E23">
    <cfRule type="expression" dxfId="10" priority="13">
      <formula>LEFT($W$13,2)="する"</formula>
    </cfRule>
  </conditionalFormatting>
  <conditionalFormatting sqref="D21:H21 D23:E23 D22:L22 H23:L23 K21:L21">
    <cfRule type="expression" dxfId="9" priority="12">
      <formula>LEFT($W$34,2)="する"</formula>
    </cfRule>
  </conditionalFormatting>
  <conditionalFormatting sqref="B21:C23 F23:G23 I21:J21">
    <cfRule type="expression" dxfId="8" priority="10">
      <formula>LEFT($W$34,2)="する"</formula>
    </cfRule>
    <cfRule type="expression" dxfId="7" priority="11">
      <formula>LEFT($W$13,2)="する"</formula>
    </cfRule>
  </conditionalFormatting>
  <conditionalFormatting sqref="B20:C20 E20:L20">
    <cfRule type="expression" dxfId="6" priority="8">
      <formula>LEFT($W$34,2)="する"</formula>
    </cfRule>
    <cfRule type="expression" dxfId="5" priority="9">
      <formula>LEFT($W$13,2)="する"</formula>
    </cfRule>
  </conditionalFormatting>
  <conditionalFormatting sqref="D20">
    <cfRule type="expression" dxfId="4" priority="6">
      <formula>LEFT($W$34,2)="する"</formula>
    </cfRule>
    <cfRule type="expression" dxfId="3" priority="7">
      <formula>LEFT($W$13,2)="する"</formula>
    </cfRule>
  </conditionalFormatting>
  <conditionalFormatting sqref="C16">
    <cfRule type="expression" dxfId="2" priority="5">
      <formula>OR($K$17="防水施工業者",$K$17="シート施工業者")</formula>
    </cfRule>
  </conditionalFormatting>
  <conditionalFormatting sqref="C20">
    <cfRule type="expression" dxfId="1" priority="4">
      <formula>OR($K$21="防水施工業者",$K$21="シート施工業者")</formula>
    </cfRule>
  </conditionalFormatting>
  <dataValidations count="29">
    <dataValidation type="textLength" imeMode="off" operator="lessThanOrEqual" allowBlank="1" showInputMessage="1" showErrorMessage="1" errorTitle="文字数チェック" error="郵便番号はハイフンありで9文字入力してください。" sqref="D36:E36 D41:E41" xr:uid="{00000000-0002-0000-0100-000000000000}">
      <formula1>9</formula1>
    </dataValidation>
    <dataValidation type="custom" imeMode="hiragana" allowBlank="1" showInputMessage="1" showErrorMessage="1" errorTitle="文字数チェック" error="全角120文字以内で入力してください。" sqref="N39:X42" xr:uid="{00000000-0002-0000-0100-000001000000}">
      <formula1>LENB(N39)&lt;241</formula1>
    </dataValidation>
    <dataValidation imeMode="off" allowBlank="1" showInputMessage="1" showErrorMessage="1" errorTitle="数値入力チェック" error="-1,000,000から1,000,000までの数値を入力してください。" sqref="L48:V48 L50:V50 L52:V52 L54:V54 L56:V56 L58:V58 L60:V60 L62:V62 L64:V64 L66:V66 L68:V68 L70:V70 L72:V72 L74:V74 L76:V76 L78:V78 L80:V80 L82:V82 L84:V84 L86:V86 L88:V88 L90:V90 L92:V92 L94:V94 L96:V96 L98:V98 L100:V100 L102:V102 L104:V104 L106:V106 L108:V108 L110:V110 L112:V112 L114:V114 L116:V116 L118:V118 L120:V120 L122:V122 L124:V124 L126:V126 L128:V128 L130:V130 L132:V132 L134:V134 L136:V136 L138:V138 L140:V140 L142:V142 L144:V144 L146:V146 L148:V148 L150:V150 L152:V152 L154:V154 L156:V156 L158:V158 L160:V160 L162:V162 L164:V164 L166:V166 L168:V168 L170:V170 L172:V172 L174:V174 L176:V176 L178:V178 L180:V180 L182:V182 L184:V184 L186:V186 L188:V188 L190:V190 L192:V192 L194:V194 L196:V196 L198:V198 L200:V200 L202:V202 L204:V204 L206:V206 L208:V208 L210:V210 L212:V212 L214:V214 L216:V216 L218:V218 L220:V220 L222:V222 L224:V224 L226:V226 L228:V228 L230:V230 L232:V232 L234:V234 L236:V236 L238:V238 L240:V240 L242:V242 L244:V244 L246:V246 L248:V248 L250:V250 L252:V252 L254:V254 L256:V256 L258:V258 L260:V260 L262:V262 L264:V264 L266:V266 L268:V268 L270:V270 L272:V272 L274:V274 L276:V276 L278:V278 L280:V280 L282:V282 L284:V284 L286:V286" xr:uid="{00000000-0002-0000-0100-000002000000}"/>
    <dataValidation type="list" imeMode="hiragana" allowBlank="1" showInputMessage="1" showErrorMessage="1" sqref="D8:E8 D14:E14 D18:E18 D26:E26 D28:E28 F36:G36 F41:G41 D22:E22" xr:uid="{00000000-0002-0000-0100-000003000000}">
      <formula1>$Z$6:$Z$56</formula1>
    </dataValidation>
    <dataValidation type="custom" imeMode="off" operator="greaterThanOrEqual" allowBlank="1" showInputMessage="1" showErrorMessage="1" errorTitle="文字数チェック" error="半角30文字以内で入力してください。" sqref="W5:X5 W28:X28" xr:uid="{00000000-0002-0000-0100-000004000000}">
      <formula1>LENB(W5)&lt;31</formula1>
    </dataValidation>
    <dataValidation type="whole" imeMode="off" allowBlank="1" showInputMessage="1" showErrorMessage="1" errorTitle="数値入力チェック" error="1から10までの数値を入力してください。" sqref="X16:X25" xr:uid="{00000000-0002-0000-0100-000005000000}">
      <formula1>1</formula1>
      <formula2>10</formula2>
    </dataValidation>
    <dataValidation type="whole" imeMode="off" allowBlank="1" showInputMessage="1" showErrorMessage="1" errorTitle="数値入力チェック" error="0から99までの数値を入力してください。" sqref="P10:Q10 P33:Q33" xr:uid="{00000000-0002-0000-0100-000006000000}">
      <formula1>0</formula1>
      <formula2>99</formula2>
    </dataValidation>
    <dataValidation type="custom" imeMode="hiragana" allowBlank="1" showInputMessage="1" showErrorMessage="1" errorTitle="文字数チェック" error="全角10文字以内で入力してください。" sqref="X47:X286 W16:W25" xr:uid="{00000000-0002-0000-0100-000007000000}">
      <formula1>LENB(W16)&lt;21</formula1>
    </dataValidation>
    <dataValidation type="date" operator="greaterThanOrEqual" allowBlank="1" showInputMessage="1" showErrorMessage="1" errorTitle="日付入力チェック" error="2013/1/1以降の日付を入力してください。" sqref="D38:E38 H38:I38" xr:uid="{00000000-0002-0000-0100-000008000000}">
      <formula1>40179</formula1>
    </dataValidation>
    <dataValidation type="decimal" imeMode="off" allowBlank="1" showInputMessage="1" showErrorMessage="1" errorTitle="数値入力チェック" error="1,000,000.0より下で入力してください。" sqref="U16:V25" xr:uid="{00000000-0002-0000-0100-000009000000}">
      <formula1>-999999.9</formula1>
      <formula2>999999.9</formula2>
    </dataValidation>
    <dataValidation type="custom" imeMode="hiragana" allowBlank="1" showInputMessage="1" showErrorMessage="1" errorTitle="文字数チェック" error="全角30文字以内で入力してください。" sqref="I47:J286 O16:T25" xr:uid="{00000000-0002-0000-0100-00000A000000}">
      <formula1>LENB(I16)&lt;61</formula1>
    </dataValidation>
    <dataValidation type="date" imeMode="off" operator="greaterThanOrEqual" allowBlank="1" showInputMessage="1" showErrorMessage="1" errorTitle="日付チェック" error="2000/1/1以降の日付を入力してください。" sqref="L49:U49 L47:U47 L51:U51 L53:U53 L55:U55 L57:U57 L59:U59 L61:U61 L63:U63 L65:U65 L67:U67 L69:U69 L71:U71 L73:U73 L75:U75 L77:U77 L79:U79 L81:U81 L83:U83 L85:U85 L87:U87 L89:U89 L91:U91 L93:U93 L95:U95 L97:U97 L99:U99 L101:U101 L103:U103 L105:U105 L107:U107 L109:U109 L111:U111 L113:U113 L115:U115 L117:U117 L119:U119 L121:U121 L123:U123 L125:U125 L127:U127 L129:U129 L131:U131 L133:U133 L135:U135 L137:U137 L139:U139 L141:U141 L143:U143 L145:U145 L147:U147 L149:U149 L151:U151 L153:U153 L155:U155 L157:U157 L159:U159 L161:U161 L163:U163 L165:U165 L167:U167 L169:U169 L171:U171 L173:U173 L175:U175 L177:U177 L179:U179 L181:U181 L183:U183 L185:U185 L187:U187 L189:U189 L191:U191 L193:U193 L195:U195 L197:U197 L199:U199 L201:U201 L203:U203 L205:U205 L207:U207 L209:U209 L211:U211 L213:U213 L215:U215 L217:U217 L219:U219 L221:U221 L223:U223 L225:U225 L227:U227 L229:U229 L231:U231 L233:U233 L235:U235 L237:U237 L239:U239 L241:U241 L243:U243 L245:U245 L247:U247 L249:U249 L251:U251 L253:U253 L255:U255 L257:U257 L259:U259 L261:U261 L263:U263 L265:U265 L267:U267 L269:U269 L271:U271 L273:U273 L275:U275 L277:U277 L279:U279 L281:U281 L283:U283 L285:U285" xr:uid="{00000000-0002-0000-0100-00000B000000}">
      <formula1>36526</formula1>
    </dataValidation>
    <dataValidation type="custom" imeMode="off" allowBlank="1" showInputMessage="1" showErrorMessage="1" errorTitle="文字数チェック" error="半角20文字以内で入力してください。" sqref="D37:E37 D42:E42" xr:uid="{00000000-0002-0000-0100-00000C000000}">
      <formula1>LENB(D37)&lt;21</formula1>
    </dataValidation>
    <dataValidation type="custom" imeMode="hiragana" allowBlank="1" showInputMessage="1" showErrorMessage="1" errorTitle="文字数チェック" error="全角60文字以内で入力してください。" sqref="P31:V31 C47:H286 P8:V8 P32:X32 D23:L23 D11:L11 F8:L8 D21 F14:L14 D30:L31 F26:L26 D27:L27 F22:L22 D7:H7 D15:E15 D17:H17 H36:L37 F18:L18 D19:E19 H19:L19 D40:L40 H15:L15 F28:L28 D13:H13 D25:L25 H41:L42 D35:L35" xr:uid="{00000000-0002-0000-0100-00000D000000}">
      <formula1>LENB(C7)&lt;121</formula1>
    </dataValidation>
    <dataValidation type="list" imeMode="hiragana" allowBlank="1" showInputMessage="1" showErrorMessage="1" sqref="H9:I9" xr:uid="{00000000-0002-0000-0100-00000E000000}">
      <formula1>$AB$6:$AB$7</formula1>
    </dataValidation>
    <dataValidation type="custom" imeMode="off" operator="greaterThanOrEqual" allowBlank="1" showInputMessage="1" showErrorMessage="1" errorTitle="文字数チェック" error="半角30文字以内で入力してください。" sqref="P9:Q9" xr:uid="{00000000-0002-0000-0100-00000F000000}">
      <formula1>LENB(P9)&lt;30</formula1>
    </dataValidation>
    <dataValidation type="list" allowBlank="1" showInputMessage="1" showErrorMessage="1" sqref="K13:L13" xr:uid="{00000000-0002-0000-0100-000010000000}">
      <formula1>$AJ$6:$AJ$9</formula1>
    </dataValidation>
    <dataValidation type="list" allowBlank="1" showInputMessage="1" showErrorMessage="1" sqref="K17:L17" xr:uid="{00000000-0002-0000-0100-000011000000}">
      <formula1>$AK$6:$AK$9</formula1>
    </dataValidation>
    <dataValidation type="list" allowBlank="1" showInputMessage="1" showErrorMessage="1" sqref="K21:L21" xr:uid="{00000000-0002-0000-0100-000012000000}">
      <formula1>$AL$6:$AL$8</formula1>
    </dataValidation>
    <dataValidation type="list" imeMode="hiragana" allowBlank="1" showInputMessage="1" showErrorMessage="1" sqref="D9:E9" xr:uid="{00000000-0002-0000-0100-000013000000}">
      <formula1>$AA$6:$AA$7</formula1>
    </dataValidation>
    <dataValidation type="list" imeMode="hiragana" allowBlank="1" showInputMessage="1" showErrorMessage="1" sqref="D10:E10" xr:uid="{00000000-0002-0000-0100-000014000000}">
      <formula1>$AC$6:$AC$18</formula1>
    </dataValidation>
    <dataValidation type="list" imeMode="hiragana" showInputMessage="1" showErrorMessage="1" errorTitle="文字数チェック" error="全角60文字以内で入力してください。" sqref="K7:L7" xr:uid="{00000000-0002-0000-0100-000015000000}">
      <formula1>$AI$6:$AI$7</formula1>
    </dataValidation>
    <dataValidation type="list" allowBlank="1" showInputMessage="1" showErrorMessage="1" sqref="P11:T11" xr:uid="{00000000-0002-0000-0100-000016000000}">
      <formula1>$AE$6:$AE$7</formula1>
    </dataValidation>
    <dataValidation type="list" allowBlank="1" showInputMessage="1" showErrorMessage="1" sqref="P12:T12" xr:uid="{00000000-0002-0000-0100-000017000000}">
      <formula1>$AF$6:$AF$8</formula1>
    </dataValidation>
    <dataValidation type="list" imeMode="hiragana" allowBlank="1" showInputMessage="1" showErrorMessage="1" sqref="T10:U10 W33:X33" xr:uid="{00000000-0002-0000-0100-000018000000}">
      <formula1>$AH$6:$AH$7</formula1>
    </dataValidation>
    <dataValidation type="list" imeMode="hiragana" allowBlank="1" showInputMessage="1" showErrorMessage="1" sqref="W8:X8 W31:X31" xr:uid="{00000000-0002-0000-0100-000019000000}">
      <formula1>$AD$6:$AD$9</formula1>
    </dataValidation>
    <dataValidation type="list" allowBlank="1" showInputMessage="1" showErrorMessage="1" sqref="Q13:R13 T13:U13 W13:X13 Q34:R34 T34:U34 W34:X34" xr:uid="{00000000-0002-0000-0100-00001A000000}">
      <formula1>$AG$6:$AG$8</formula1>
    </dataValidation>
    <dataValidation type="list" imeMode="hiragana" allowBlank="1" showInputMessage="1" showErrorMessage="1" sqref="T33:U33" xr:uid="{686B3190-2342-4255-A959-E99604A829D2}">
      <formula1>$AN$6:$AN$8</formula1>
    </dataValidation>
    <dataValidation type="list" imeMode="hiragana" allowBlank="1" showInputMessage="1" showErrorMessage="1" sqref="W11:X11" xr:uid="{159430D2-3CA5-4F82-BEC3-52E789306488}">
      <formula1>"施主,元請,その他"</formula1>
    </dataValidation>
  </dataValidations>
  <printOptions horizontalCentered="1"/>
  <pageMargins left="0.11811023622047245" right="0.11811023622047245" top="0.39370078740157483" bottom="0.39370078740157483" header="0" footer="0"/>
  <pageSetup paperSize="9" scale="90" orientation="landscape" r:id="rId1"/>
  <rowBreaks count="6" manualBreakCount="6">
    <brk id="44" min="1" max="23" man="1"/>
    <brk id="86" min="1" max="23" man="1"/>
    <brk id="126" min="1" max="23" man="1"/>
    <brk id="166" min="1" max="23" man="1"/>
    <brk id="206" min="1" max="23" man="1"/>
    <brk id="246" min="1"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Button 1">
              <controlPr defaultSize="0" print="0" autoFill="0" autoPict="0" macro="[0]!小数点_Click">
                <anchor moveWithCells="1" sizeWithCells="1">
                  <from>
                    <xdr:col>20</xdr:col>
                    <xdr:colOff>9525</xdr:colOff>
                    <xdr:row>25</xdr:row>
                    <xdr:rowOff>38100</xdr:rowOff>
                  </from>
                  <to>
                    <xdr:col>22</xdr:col>
                    <xdr:colOff>0</xdr:colOff>
                    <xdr:row>26</xdr:row>
                    <xdr:rowOff>57150</xdr:rowOff>
                  </to>
                </anchor>
              </controlPr>
            </control>
          </mc:Choice>
        </mc:AlternateContent>
        <mc:AlternateContent xmlns:mc="http://schemas.openxmlformats.org/markup-compatibility/2006">
          <mc:Choice Requires="x14">
            <control shapeId="18436" r:id="rId5" name="Button 4">
              <controlPr defaultSize="0" print="0" autoFill="0" autoPict="0" macro="[0]!ファイル保存_Click">
                <anchor moveWithCells="1" sizeWithCells="1">
                  <from>
                    <xdr:col>13</xdr:col>
                    <xdr:colOff>457200</xdr:colOff>
                    <xdr:row>3</xdr:row>
                    <xdr:rowOff>47625</xdr:rowOff>
                  </from>
                  <to>
                    <xdr:col>16</xdr:col>
                    <xdr:colOff>419100</xdr:colOff>
                    <xdr:row>3</xdr:row>
                    <xdr:rowOff>552450</xdr:rowOff>
                  </to>
                </anchor>
              </controlPr>
            </control>
          </mc:Choice>
        </mc:AlternateContent>
        <mc:AlternateContent xmlns:mc="http://schemas.openxmlformats.org/markup-compatibility/2006">
          <mc:Choice Requires="x14">
            <control shapeId="18437" r:id="rId6" name="Button 5">
              <controlPr defaultSize="0" print="0" autoFill="0" autoPict="0" macro="[0]!定形外保証書捺印依頼書印刷_Click">
                <anchor moveWithCells="1" sizeWithCells="1">
                  <from>
                    <xdr:col>21</xdr:col>
                    <xdr:colOff>95250</xdr:colOff>
                    <xdr:row>3</xdr:row>
                    <xdr:rowOff>47625</xdr:rowOff>
                  </from>
                  <to>
                    <xdr:col>23</xdr:col>
                    <xdr:colOff>438150</xdr:colOff>
                    <xdr:row>3</xdr:row>
                    <xdr:rowOff>552450</xdr:rowOff>
                  </to>
                </anchor>
              </controlPr>
            </control>
          </mc:Choice>
        </mc:AlternateContent>
        <mc:AlternateContent xmlns:mc="http://schemas.openxmlformats.org/markup-compatibility/2006">
          <mc:Choice Requires="x14">
            <control shapeId="18438" r:id="rId7" name="Button 6">
              <controlPr defaultSize="0" print="0" autoFill="0" autoPict="0" macro="[0]!防水工事保証書印刷_Click">
                <anchor moveWithCells="1" sizeWithCells="1">
                  <from>
                    <xdr:col>24</xdr:col>
                    <xdr:colOff>133350</xdr:colOff>
                    <xdr:row>5</xdr:row>
                    <xdr:rowOff>19050</xdr:rowOff>
                  </from>
                  <to>
                    <xdr:col>26</xdr:col>
                    <xdr:colOff>533400</xdr:colOff>
                    <xdr:row>8</xdr:row>
                    <xdr:rowOff>57150</xdr:rowOff>
                  </to>
                </anchor>
              </controlPr>
            </control>
          </mc:Choice>
        </mc:AlternateContent>
        <mc:AlternateContent xmlns:mc="http://schemas.openxmlformats.org/markup-compatibility/2006">
          <mc:Choice Requires="x14">
            <control shapeId="18439" r:id="rId8" name="出荷証明書印刷Button">
              <controlPr defaultSize="0" print="0" autoFill="0" autoPict="0" macro="[0]!出荷証明書印刷_Click">
                <anchor moveWithCells="1" sizeWithCells="1">
                  <from>
                    <xdr:col>24</xdr:col>
                    <xdr:colOff>133350</xdr:colOff>
                    <xdr:row>26</xdr:row>
                    <xdr:rowOff>161925</xdr:rowOff>
                  </from>
                  <to>
                    <xdr:col>26</xdr:col>
                    <xdr:colOff>533400</xdr:colOff>
                    <xdr:row>30</xdr:row>
                    <xdr:rowOff>28575</xdr:rowOff>
                  </to>
                </anchor>
              </controlPr>
            </control>
          </mc:Choice>
        </mc:AlternateContent>
        <mc:AlternateContent xmlns:mc="http://schemas.openxmlformats.org/markup-compatibility/2006">
          <mc:Choice Requires="x14">
            <control shapeId="18440" r:id="rId9" name="Button 8">
              <controlPr defaultSize="0" print="0" autoFill="0" autoPict="0" macro="[0]!行挿入Button_Click">
                <anchor moveWithCells="1" sizeWithCells="1">
                  <from>
                    <xdr:col>1</xdr:col>
                    <xdr:colOff>0</xdr:colOff>
                    <xdr:row>42</xdr:row>
                    <xdr:rowOff>133350</xdr:rowOff>
                  </from>
                  <to>
                    <xdr:col>2</xdr:col>
                    <xdr:colOff>104775</xdr:colOff>
                    <xdr:row>43</xdr:row>
                    <xdr:rowOff>133350</xdr:rowOff>
                  </to>
                </anchor>
              </controlPr>
            </control>
          </mc:Choice>
        </mc:AlternateContent>
        <mc:AlternateContent xmlns:mc="http://schemas.openxmlformats.org/markup-compatibility/2006">
          <mc:Choice Requires="x14">
            <control shapeId="18441" r:id="rId10" name="行削除Button">
              <controlPr defaultSize="0" print="0" autoFill="0" autoPict="0" macro="[0]!行削除Button_Click">
                <anchor moveWithCells="1" sizeWithCells="1">
                  <from>
                    <xdr:col>2</xdr:col>
                    <xdr:colOff>133350</xdr:colOff>
                    <xdr:row>42</xdr:row>
                    <xdr:rowOff>133350</xdr:rowOff>
                  </from>
                  <to>
                    <xdr:col>3</xdr:col>
                    <xdr:colOff>247650</xdr:colOff>
                    <xdr:row>43</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56A0C054-D41C-4DDD-B485-9507D2362F16}">
            <xm:f>発行依頼フォーム!$A$1="d"</xm:f>
            <x14:dxf>
              <font>
                <b/>
                <i val="0"/>
                <strike val="0"/>
                <color rgb="FFFF0000"/>
              </font>
            </x14:dxf>
          </x14:cfRule>
          <xm:sqref>L2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showGridLines="0" workbookViewId="0"/>
  </sheetViews>
  <sheetFormatPr defaultRowHeight="13.5" x14ac:dyDescent="0.15"/>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19486-51A6-43CC-B084-5106E1E0FC09}">
  <sheetPr codeName="Sheet17"/>
  <dimension ref="A1:AJ51"/>
  <sheetViews>
    <sheetView showGridLines="0" view="pageBreakPreview" zoomScaleNormal="100" zoomScaleSheetLayoutView="100" workbookViewId="0"/>
  </sheetViews>
  <sheetFormatPr defaultColWidth="2.5" defaultRowHeight="13.5" x14ac:dyDescent="0.15"/>
  <cols>
    <col min="1" max="1" width="5.5" style="272" customWidth="1"/>
    <col min="2" max="35" width="2.5" style="272" customWidth="1"/>
    <col min="36" max="36" width="5.5" style="272" customWidth="1"/>
    <col min="37" max="16384" width="2.5" style="272"/>
  </cols>
  <sheetData>
    <row r="1" spans="1:36" x14ac:dyDescent="0.15">
      <c r="A1" s="269"/>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t="s">
        <v>87</v>
      </c>
    </row>
    <row r="2" spans="1:36" ht="19.5" customHeight="1" x14ac:dyDescent="0.15">
      <c r="A2" s="313"/>
      <c r="B2" s="492" t="s">
        <v>10367</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289"/>
    </row>
    <row r="3" spans="1:36" x14ac:dyDescent="0.15">
      <c r="A3" s="273"/>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7"/>
    </row>
    <row r="4" spans="1:36" ht="17.25" x14ac:dyDescent="0.15">
      <c r="A4" s="273"/>
      <c r="B4" s="281" t="s">
        <v>10368</v>
      </c>
      <c r="C4" s="274"/>
      <c r="D4" s="274"/>
      <c r="E4" s="274"/>
      <c r="F4" s="274"/>
      <c r="G4" s="274"/>
      <c r="H4" s="274"/>
      <c r="I4" s="274"/>
      <c r="J4" s="274"/>
      <c r="K4" s="274"/>
      <c r="L4" s="274"/>
      <c r="M4" s="274"/>
      <c r="N4" s="274"/>
      <c r="O4" s="274"/>
      <c r="P4" s="274"/>
      <c r="Q4" s="274"/>
      <c r="R4" s="274"/>
      <c r="S4" s="274"/>
      <c r="T4" s="274"/>
      <c r="U4" s="274"/>
      <c r="V4" s="274"/>
      <c r="W4" s="274"/>
      <c r="X4" s="274"/>
      <c r="Y4" s="493" t="str">
        <f>発行依頼フォーム!O19</f>
        <v>2025年10月1日</v>
      </c>
      <c r="Z4" s="493"/>
      <c r="AA4" s="493"/>
      <c r="AB4" s="493"/>
      <c r="AC4" s="493"/>
      <c r="AD4" s="493"/>
      <c r="AE4" s="493"/>
      <c r="AF4" s="493"/>
      <c r="AG4" s="493"/>
      <c r="AH4" s="493"/>
      <c r="AI4" s="493"/>
      <c r="AJ4" s="277"/>
    </row>
    <row r="5" spans="1:36" ht="7.5" customHeight="1" x14ac:dyDescent="0.15">
      <c r="A5" s="273"/>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314"/>
      <c r="AB5" s="314"/>
      <c r="AC5" s="314"/>
      <c r="AD5" s="314"/>
      <c r="AE5" s="314"/>
      <c r="AF5" s="314"/>
      <c r="AG5" s="314"/>
      <c r="AH5" s="314"/>
      <c r="AI5" s="274"/>
      <c r="AJ5" s="277"/>
    </row>
    <row r="6" spans="1:36" x14ac:dyDescent="0.15">
      <c r="A6" s="273"/>
      <c r="B6" s="274"/>
      <c r="C6" s="274"/>
      <c r="D6" s="274"/>
      <c r="E6" s="274"/>
      <c r="F6" s="274"/>
      <c r="G6" s="274"/>
      <c r="H6" s="274"/>
      <c r="I6" s="274"/>
      <c r="J6" s="274"/>
      <c r="K6" s="274"/>
      <c r="L6" s="274"/>
      <c r="M6" s="274"/>
      <c r="N6" s="274"/>
      <c r="O6" s="274"/>
      <c r="P6" s="274"/>
      <c r="Q6" s="274"/>
      <c r="R6" s="274"/>
      <c r="S6" s="274"/>
      <c r="T6" s="274"/>
      <c r="U6" s="274"/>
      <c r="V6" s="274"/>
      <c r="W6" s="274"/>
      <c r="X6" s="274"/>
      <c r="Y6" s="315" t="s">
        <v>10369</v>
      </c>
      <c r="Z6" s="275"/>
      <c r="AA6" s="275"/>
      <c r="AB6" s="275"/>
      <c r="AC6" s="494" t="str">
        <f>IF(ISBLANK(発行依頼書!P10),"",TEXT(発行依頼書!P10,"0部"))</f>
        <v>0部</v>
      </c>
      <c r="AD6" s="494"/>
      <c r="AE6" s="494"/>
      <c r="AF6" s="494"/>
      <c r="AG6" s="494"/>
      <c r="AH6" s="494"/>
      <c r="AI6" s="494"/>
      <c r="AJ6" s="277"/>
    </row>
    <row r="7" spans="1:36" ht="7.5" customHeight="1" x14ac:dyDescent="0.15">
      <c r="A7" s="273"/>
      <c r="B7" s="274"/>
      <c r="C7" s="274"/>
      <c r="D7" s="274"/>
      <c r="E7" s="274"/>
      <c r="F7" s="274"/>
      <c r="G7" s="274"/>
      <c r="H7" s="274"/>
      <c r="I7" s="274"/>
      <c r="J7" s="274"/>
      <c r="K7" s="274"/>
      <c r="L7" s="274"/>
      <c r="M7" s="274"/>
      <c r="N7" s="274"/>
      <c r="O7" s="274"/>
      <c r="P7" s="274"/>
      <c r="Q7" s="274"/>
      <c r="R7" s="274"/>
      <c r="S7" s="274"/>
      <c r="T7" s="274"/>
      <c r="U7" s="274"/>
      <c r="V7" s="274"/>
      <c r="W7" s="274"/>
      <c r="X7" s="274"/>
      <c r="Y7" s="270"/>
      <c r="Z7" s="270"/>
      <c r="AA7" s="316"/>
      <c r="AB7" s="316"/>
      <c r="AC7" s="316"/>
      <c r="AD7" s="316"/>
      <c r="AE7" s="316"/>
      <c r="AF7" s="316"/>
      <c r="AG7" s="316"/>
      <c r="AH7" s="316"/>
      <c r="AI7" s="274"/>
      <c r="AJ7" s="277"/>
    </row>
    <row r="8" spans="1:36" x14ac:dyDescent="0.15">
      <c r="A8" s="273"/>
      <c r="B8" s="274"/>
      <c r="C8" s="274"/>
      <c r="D8" s="274"/>
      <c r="E8" s="274"/>
      <c r="F8" s="274"/>
      <c r="G8" s="274"/>
      <c r="H8" s="274"/>
      <c r="I8" s="274"/>
      <c r="J8" s="274"/>
      <c r="K8" s="274"/>
      <c r="L8" s="274"/>
      <c r="M8" s="274"/>
      <c r="N8" s="274"/>
      <c r="O8" s="274"/>
      <c r="P8" s="274"/>
      <c r="Q8" s="274"/>
      <c r="R8" s="274"/>
      <c r="S8" s="274"/>
      <c r="T8" s="274"/>
      <c r="U8" s="274"/>
      <c r="V8" s="274"/>
      <c r="W8" s="274"/>
      <c r="Y8" s="495"/>
      <c r="Z8" s="495"/>
      <c r="AA8" s="495"/>
      <c r="AB8" s="495"/>
      <c r="AC8" s="496"/>
      <c r="AD8" s="496"/>
      <c r="AE8" s="496"/>
      <c r="AF8" s="496"/>
      <c r="AG8" s="496"/>
      <c r="AH8" s="496"/>
      <c r="AI8" s="496"/>
      <c r="AJ8" s="277"/>
    </row>
    <row r="9" spans="1:36" ht="7.5" customHeight="1" x14ac:dyDescent="0.15">
      <c r="A9" s="273"/>
      <c r="B9" s="274"/>
      <c r="C9" s="274"/>
      <c r="D9" s="274"/>
      <c r="E9" s="274"/>
      <c r="F9" s="274"/>
      <c r="G9" s="274"/>
      <c r="H9" s="274"/>
      <c r="I9" s="274"/>
      <c r="J9" s="274"/>
      <c r="K9" s="274"/>
      <c r="L9" s="274"/>
      <c r="M9" s="274"/>
      <c r="N9" s="274"/>
      <c r="O9" s="274"/>
      <c r="P9" s="274"/>
      <c r="Q9" s="274"/>
      <c r="R9" s="274"/>
      <c r="S9" s="274"/>
      <c r="T9" s="274"/>
      <c r="U9" s="274"/>
      <c r="V9" s="274"/>
      <c r="W9" s="274"/>
      <c r="X9" s="274"/>
      <c r="Y9" s="274"/>
      <c r="Z9" s="274"/>
      <c r="AA9" s="274"/>
      <c r="AB9" s="274"/>
      <c r="AC9" s="274"/>
      <c r="AD9" s="274"/>
      <c r="AE9" s="274"/>
      <c r="AF9" s="274"/>
      <c r="AG9" s="274"/>
      <c r="AH9" s="274"/>
      <c r="AI9" s="274"/>
      <c r="AJ9" s="277"/>
    </row>
    <row r="10" spans="1:36" ht="16.5" customHeight="1" x14ac:dyDescent="0.15">
      <c r="A10" s="273"/>
      <c r="B10" s="490" t="s">
        <v>23</v>
      </c>
      <c r="C10" s="490"/>
      <c r="D10" s="490"/>
      <c r="E10" s="490"/>
      <c r="F10" s="490"/>
      <c r="G10" s="275"/>
      <c r="H10" s="491">
        <f>発行依頼書!D7</f>
        <v>0</v>
      </c>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277"/>
    </row>
    <row r="11" spans="1:36" ht="7.5" customHeight="1" x14ac:dyDescent="0.15">
      <c r="A11" s="273"/>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7"/>
    </row>
    <row r="12" spans="1:36" ht="16.5" customHeight="1" x14ac:dyDescent="0.15">
      <c r="A12" s="273"/>
      <c r="B12" s="490" t="s">
        <v>10370</v>
      </c>
      <c r="C12" s="490"/>
      <c r="D12" s="490"/>
      <c r="E12" s="490"/>
      <c r="F12" s="490"/>
      <c r="G12" s="275"/>
      <c r="H12" s="491" t="str">
        <f>発行依頼書!D8 &amp; 発行依頼書!F8</f>
        <v/>
      </c>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277"/>
    </row>
    <row r="13" spans="1:36" ht="7.5" customHeight="1" x14ac:dyDescent="0.15">
      <c r="A13" s="273"/>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7"/>
    </row>
    <row r="14" spans="1:36" ht="16.5" customHeight="1" x14ac:dyDescent="0.15">
      <c r="A14" s="273"/>
      <c r="B14" s="490" t="s">
        <v>458</v>
      </c>
      <c r="C14" s="490"/>
      <c r="D14" s="490"/>
      <c r="E14" s="490"/>
      <c r="F14" s="490"/>
      <c r="G14" s="275"/>
      <c r="H14" s="491">
        <f>発行依頼書!D11</f>
        <v>0</v>
      </c>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277"/>
    </row>
    <row r="15" spans="1:36" ht="7.5" customHeight="1" x14ac:dyDescent="0.15">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7"/>
    </row>
    <row r="16" spans="1:36" ht="16.5" customHeight="1" x14ac:dyDescent="0.15">
      <c r="A16" s="273"/>
      <c r="B16" s="497" t="str">
        <f>IF(ISBLANK(発行依頼書!K13),"",発行依頼書!K13)</f>
        <v>請負業者</v>
      </c>
      <c r="C16" s="497"/>
      <c r="D16" s="497"/>
      <c r="E16" s="497"/>
      <c r="F16" s="497"/>
      <c r="G16" s="275"/>
      <c r="H16" s="491">
        <f>発行依頼書!D13</f>
        <v>0</v>
      </c>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491"/>
      <c r="AI16" s="491"/>
      <c r="AJ16" s="277"/>
    </row>
    <row r="17" spans="1:36" ht="7.5" customHeight="1" x14ac:dyDescent="0.15">
      <c r="A17" s="273"/>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7"/>
    </row>
    <row r="18" spans="1:36" ht="16.5" customHeight="1" x14ac:dyDescent="0.15">
      <c r="A18" s="273"/>
      <c r="B18" s="497" t="str">
        <f>IF(ISBLANK(発行依頼書!K17),"",発行依頼書!K17)</f>
        <v>防水施工業者</v>
      </c>
      <c r="C18" s="497"/>
      <c r="D18" s="497"/>
      <c r="E18" s="497"/>
      <c r="F18" s="497"/>
      <c r="G18" s="275"/>
      <c r="H18" s="491">
        <f>発行依頼書!D17</f>
        <v>0</v>
      </c>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277"/>
    </row>
    <row r="19" spans="1:36" ht="7.5" customHeight="1" x14ac:dyDescent="0.15">
      <c r="A19" s="273"/>
      <c r="B19" s="274"/>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7"/>
    </row>
    <row r="20" spans="1:36" ht="16.5" customHeight="1" x14ac:dyDescent="0.15">
      <c r="A20" s="273"/>
      <c r="B20" s="497" t="str">
        <f>IF(ISBLANK(発行依頼書!K21),"",発行依頼書!K21)</f>
        <v/>
      </c>
      <c r="C20" s="497"/>
      <c r="D20" s="497"/>
      <c r="E20" s="497"/>
      <c r="F20" s="497"/>
      <c r="G20" s="275"/>
      <c r="H20" s="491">
        <f>発行依頼書!D21</f>
        <v>0</v>
      </c>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c r="AH20" s="491"/>
      <c r="AI20" s="491"/>
      <c r="AJ20" s="277"/>
    </row>
    <row r="21" spans="1:36" ht="7.5" customHeight="1" x14ac:dyDescent="0.15">
      <c r="A21" s="273"/>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7"/>
    </row>
    <row r="22" spans="1:36" ht="16.5" customHeight="1" x14ac:dyDescent="0.15">
      <c r="A22" s="273"/>
      <c r="B22" s="490" t="s">
        <v>18</v>
      </c>
      <c r="C22" s="490"/>
      <c r="D22" s="490"/>
      <c r="E22" s="490"/>
      <c r="F22" s="490"/>
      <c r="G22" s="275"/>
      <c r="H22" s="317" t="str">
        <f>発行依頼書!P9</f>
        <v>年   月   日</v>
      </c>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7"/>
    </row>
    <row r="23" spans="1:36" ht="7.5" customHeight="1" x14ac:dyDescent="0.15">
      <c r="A23" s="273"/>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7"/>
    </row>
    <row r="24" spans="1:36" ht="16.5" customHeight="1" x14ac:dyDescent="0.15">
      <c r="A24" s="273"/>
      <c r="B24" s="490" t="s">
        <v>10371</v>
      </c>
      <c r="C24" s="490"/>
      <c r="D24" s="490"/>
      <c r="E24" s="490"/>
      <c r="F24" s="490"/>
      <c r="G24" s="275"/>
      <c r="H24" s="491">
        <f>発行依頼書!P8</f>
        <v>0</v>
      </c>
      <c r="I24" s="491"/>
      <c r="J24" s="491"/>
      <c r="K24" s="491"/>
      <c r="L24" s="491"/>
      <c r="M24" s="491"/>
      <c r="N24" s="491"/>
      <c r="O24" s="491"/>
      <c r="P24" s="491"/>
      <c r="Q24" s="491"/>
      <c r="R24" s="491"/>
      <c r="S24" s="491"/>
      <c r="T24" s="491"/>
      <c r="U24" s="491"/>
      <c r="V24" s="491"/>
      <c r="W24" s="491"/>
      <c r="X24" s="491"/>
      <c r="Y24" s="491"/>
      <c r="Z24" s="491"/>
      <c r="AA24" s="491"/>
      <c r="AB24" s="491"/>
      <c r="AC24" s="491"/>
      <c r="AD24" s="491"/>
      <c r="AE24" s="491"/>
      <c r="AF24" s="491"/>
      <c r="AG24" s="491"/>
      <c r="AH24" s="491"/>
      <c r="AI24" s="491"/>
      <c r="AJ24" s="277"/>
    </row>
    <row r="25" spans="1:36" ht="7.5" customHeight="1" x14ac:dyDescent="0.15">
      <c r="A25" s="273"/>
      <c r="B25" s="274"/>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7"/>
    </row>
    <row r="26" spans="1:36" ht="22.5" customHeight="1" x14ac:dyDescent="0.15">
      <c r="A26" s="273"/>
      <c r="B26" s="499" t="s">
        <v>10372</v>
      </c>
      <c r="C26" s="500"/>
      <c r="D26" s="500"/>
      <c r="E26" s="500"/>
      <c r="F26" s="500"/>
      <c r="G26" s="500"/>
      <c r="H26" s="500"/>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0"/>
      <c r="AF26" s="500"/>
      <c r="AG26" s="500"/>
      <c r="AH26" s="500"/>
      <c r="AI26" s="500"/>
      <c r="AJ26" s="277"/>
    </row>
    <row r="27" spans="1:36" ht="27" customHeight="1" x14ac:dyDescent="0.15">
      <c r="A27" s="273"/>
      <c r="B27" s="501" t="s">
        <v>10373</v>
      </c>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277"/>
    </row>
    <row r="28" spans="1:36" ht="32.450000000000003" customHeight="1" x14ac:dyDescent="0.15">
      <c r="A28" s="273"/>
      <c r="B28" s="274"/>
      <c r="C28" s="274"/>
      <c r="D28" s="274"/>
      <c r="E28" s="274"/>
      <c r="F28" s="274"/>
      <c r="G28" s="274"/>
      <c r="H28" s="274"/>
      <c r="I28" s="274"/>
      <c r="J28" s="274"/>
      <c r="K28" s="274"/>
      <c r="L28" s="274"/>
      <c r="M28" s="274"/>
      <c r="N28" s="274"/>
      <c r="O28" s="274"/>
      <c r="P28" s="274"/>
      <c r="Q28" s="274"/>
      <c r="R28" s="498"/>
      <c r="S28" s="498"/>
      <c r="T28" s="498"/>
      <c r="U28" s="498"/>
      <c r="V28" s="498"/>
      <c r="W28" s="498"/>
      <c r="X28" s="498"/>
      <c r="Y28" s="498"/>
      <c r="Z28" s="498"/>
      <c r="AA28" s="498"/>
      <c r="AB28" s="498"/>
      <c r="AC28" s="498"/>
      <c r="AD28" s="498"/>
      <c r="AE28" s="498"/>
      <c r="AF28" s="498"/>
      <c r="AG28" s="498"/>
      <c r="AH28" s="498"/>
      <c r="AI28" s="498"/>
      <c r="AJ28" s="277"/>
    </row>
    <row r="29" spans="1:36" ht="32.450000000000003" customHeight="1" x14ac:dyDescent="0.15">
      <c r="A29" s="273"/>
      <c r="B29" s="274"/>
      <c r="C29" s="274"/>
      <c r="D29" s="274"/>
      <c r="E29" s="274"/>
      <c r="F29" s="274"/>
      <c r="G29" s="274"/>
      <c r="H29" s="274"/>
      <c r="I29" s="274"/>
      <c r="J29" s="274"/>
      <c r="K29" s="274"/>
      <c r="L29" s="274"/>
      <c r="M29" s="274"/>
      <c r="N29" s="274"/>
      <c r="O29" s="274"/>
      <c r="P29" s="274"/>
      <c r="Q29" s="274"/>
      <c r="R29" s="498"/>
      <c r="S29" s="498"/>
      <c r="T29" s="498"/>
      <c r="U29" s="498"/>
      <c r="V29" s="498"/>
      <c r="W29" s="498"/>
      <c r="X29" s="498"/>
      <c r="Y29" s="498"/>
      <c r="Z29" s="498"/>
      <c r="AA29" s="498"/>
      <c r="AB29" s="498"/>
      <c r="AC29" s="498"/>
      <c r="AD29" s="498"/>
      <c r="AE29" s="498"/>
      <c r="AF29" s="498"/>
      <c r="AG29" s="498"/>
      <c r="AH29" s="498"/>
      <c r="AI29" s="498"/>
      <c r="AJ29" s="277"/>
    </row>
    <row r="30" spans="1:36" ht="32.450000000000003" customHeight="1" x14ac:dyDescent="0.15">
      <c r="A30" s="273"/>
      <c r="B30" s="274"/>
      <c r="C30" s="274"/>
      <c r="D30" s="274"/>
      <c r="E30" s="274"/>
      <c r="F30" s="274"/>
      <c r="G30" s="274"/>
      <c r="H30" s="274"/>
      <c r="I30" s="274"/>
      <c r="J30" s="274"/>
      <c r="K30" s="274"/>
      <c r="L30" s="274"/>
      <c r="M30" s="274"/>
      <c r="N30" s="274"/>
      <c r="O30" s="274"/>
      <c r="P30" s="274"/>
      <c r="Q30" s="274"/>
      <c r="R30" s="498"/>
      <c r="S30" s="498"/>
      <c r="T30" s="498"/>
      <c r="U30" s="498"/>
      <c r="V30" s="498"/>
      <c r="W30" s="498"/>
      <c r="X30" s="498"/>
      <c r="Y30" s="498"/>
      <c r="Z30" s="498"/>
      <c r="AA30" s="498"/>
      <c r="AB30" s="498"/>
      <c r="AC30" s="498"/>
      <c r="AD30" s="498"/>
      <c r="AE30" s="498"/>
      <c r="AF30" s="498"/>
      <c r="AG30" s="498"/>
      <c r="AH30" s="498"/>
      <c r="AI30" s="498"/>
      <c r="AJ30" s="277"/>
    </row>
    <row r="31" spans="1:36" ht="22.5" customHeight="1" x14ac:dyDescent="0.15">
      <c r="A31" s="273"/>
      <c r="B31" s="274"/>
      <c r="C31" s="274"/>
      <c r="D31" s="274"/>
      <c r="E31" s="274"/>
      <c r="F31" s="274"/>
      <c r="G31" s="274"/>
      <c r="H31" s="274"/>
      <c r="I31" s="274"/>
      <c r="J31" s="274"/>
      <c r="K31" s="274"/>
      <c r="L31" s="274"/>
      <c r="M31" s="274"/>
      <c r="N31" s="274"/>
      <c r="O31" s="274"/>
      <c r="P31" s="274"/>
      <c r="Q31" s="274"/>
      <c r="R31" s="318"/>
      <c r="S31" s="318"/>
      <c r="T31" s="274"/>
      <c r="U31" s="274"/>
      <c r="V31" s="274"/>
      <c r="W31" s="274"/>
      <c r="X31" s="274"/>
      <c r="Y31" s="274"/>
      <c r="Z31" s="274"/>
      <c r="AA31" s="274"/>
      <c r="AB31" s="274"/>
      <c r="AC31" s="274"/>
      <c r="AD31" s="274"/>
      <c r="AE31" s="274"/>
      <c r="AF31" s="274"/>
      <c r="AG31" s="274"/>
      <c r="AH31" s="274"/>
      <c r="AI31" s="274"/>
      <c r="AJ31" s="277"/>
    </row>
    <row r="32" spans="1:36" ht="27" customHeight="1" x14ac:dyDescent="0.15">
      <c r="A32" s="273"/>
      <c r="B32" s="274"/>
      <c r="C32" s="274"/>
      <c r="D32" s="274"/>
      <c r="E32" s="274"/>
      <c r="F32" s="274"/>
      <c r="G32" s="274"/>
      <c r="H32" s="274"/>
      <c r="I32" s="274"/>
      <c r="J32" s="274"/>
      <c r="K32" s="274"/>
      <c r="L32" s="274"/>
      <c r="M32" s="274"/>
      <c r="N32" s="274"/>
      <c r="O32" s="274"/>
      <c r="P32" s="274"/>
      <c r="Q32" s="274"/>
      <c r="R32" s="274"/>
      <c r="S32" s="318"/>
      <c r="T32" s="274"/>
      <c r="U32" s="274"/>
      <c r="V32" s="274"/>
      <c r="W32" s="274"/>
      <c r="X32" s="274"/>
      <c r="Y32" s="274"/>
      <c r="Z32" s="274"/>
      <c r="AA32" s="274"/>
      <c r="AB32" s="274"/>
      <c r="AC32" s="274"/>
      <c r="AD32" s="274"/>
      <c r="AE32" s="274"/>
      <c r="AF32" s="274"/>
      <c r="AG32" s="274"/>
      <c r="AH32" s="274"/>
      <c r="AI32" s="274"/>
      <c r="AJ32" s="277"/>
    </row>
    <row r="33" spans="1:36" ht="16.5" customHeight="1" x14ac:dyDescent="0.15">
      <c r="A33" s="273"/>
      <c r="B33" s="274"/>
      <c r="C33" s="274"/>
      <c r="D33" s="274"/>
      <c r="E33" s="274"/>
      <c r="F33" s="274"/>
      <c r="G33" s="274"/>
      <c r="H33" s="274"/>
      <c r="I33" s="274"/>
      <c r="J33" s="274"/>
      <c r="K33" s="274"/>
      <c r="L33" s="274"/>
      <c r="M33" s="274"/>
      <c r="N33" s="274"/>
      <c r="O33" s="274"/>
      <c r="P33" s="274"/>
      <c r="Q33" s="274"/>
      <c r="R33" s="498"/>
      <c r="S33" s="498"/>
      <c r="T33" s="498"/>
      <c r="U33" s="498"/>
      <c r="V33" s="498"/>
      <c r="W33" s="498"/>
      <c r="X33" s="498"/>
      <c r="Y33" s="498"/>
      <c r="Z33" s="498"/>
      <c r="AA33" s="498"/>
      <c r="AB33" s="498"/>
      <c r="AC33" s="498"/>
      <c r="AD33" s="498"/>
      <c r="AE33" s="498"/>
      <c r="AF33" s="498"/>
      <c r="AG33" s="498"/>
      <c r="AH33" s="498"/>
      <c r="AI33" s="498"/>
      <c r="AJ33" s="277"/>
    </row>
    <row r="34" spans="1:36" ht="23.45" customHeight="1" x14ac:dyDescent="0.15">
      <c r="A34" s="273"/>
      <c r="B34" s="274"/>
      <c r="C34" s="274"/>
      <c r="D34" s="274"/>
      <c r="E34" s="274"/>
      <c r="F34" s="274"/>
      <c r="G34" s="274"/>
      <c r="H34" s="274"/>
      <c r="I34" s="274"/>
      <c r="J34" s="274"/>
      <c r="K34" s="274"/>
      <c r="L34" s="274"/>
      <c r="M34" s="274"/>
      <c r="N34" s="274"/>
      <c r="O34" s="274"/>
      <c r="P34" s="274"/>
      <c r="Q34" s="274"/>
      <c r="R34" s="498"/>
      <c r="S34" s="498"/>
      <c r="T34" s="498"/>
      <c r="U34" s="498"/>
      <c r="V34" s="498"/>
      <c r="W34" s="498"/>
      <c r="X34" s="498"/>
      <c r="Y34" s="498"/>
      <c r="Z34" s="498"/>
      <c r="AA34" s="498"/>
      <c r="AB34" s="498"/>
      <c r="AC34" s="498"/>
      <c r="AD34" s="498"/>
      <c r="AE34" s="498"/>
      <c r="AF34" s="498"/>
      <c r="AG34" s="498"/>
      <c r="AH34" s="498"/>
      <c r="AI34" s="498"/>
      <c r="AJ34" s="277"/>
    </row>
    <row r="35" spans="1:36" ht="23.45" customHeight="1" x14ac:dyDescent="0.15">
      <c r="A35" s="273"/>
      <c r="B35" s="274"/>
      <c r="C35" s="274"/>
      <c r="D35" s="274"/>
      <c r="E35" s="274"/>
      <c r="F35" s="274"/>
      <c r="G35" s="274"/>
      <c r="H35" s="274"/>
      <c r="I35" s="274"/>
      <c r="J35" s="274"/>
      <c r="K35" s="274"/>
      <c r="L35" s="274"/>
      <c r="M35" s="274"/>
      <c r="N35" s="274"/>
      <c r="O35" s="274"/>
      <c r="P35" s="274"/>
      <c r="Q35" s="274"/>
      <c r="R35" s="498"/>
      <c r="S35" s="498"/>
      <c r="T35" s="498"/>
      <c r="U35" s="498"/>
      <c r="V35" s="498"/>
      <c r="W35" s="498"/>
      <c r="X35" s="498"/>
      <c r="Y35" s="498"/>
      <c r="Z35" s="498"/>
      <c r="AA35" s="498"/>
      <c r="AB35" s="498"/>
      <c r="AC35" s="498"/>
      <c r="AD35" s="498"/>
      <c r="AE35" s="498"/>
      <c r="AF35" s="498"/>
      <c r="AG35" s="498"/>
      <c r="AH35" s="498"/>
      <c r="AI35" s="498"/>
      <c r="AJ35" s="277"/>
    </row>
    <row r="36" spans="1:36" ht="22.5" customHeight="1" x14ac:dyDescent="0.15">
      <c r="A36" s="273"/>
      <c r="B36" s="274"/>
      <c r="C36" s="274"/>
      <c r="D36" s="274"/>
      <c r="E36" s="274"/>
      <c r="F36" s="274"/>
      <c r="G36" s="274"/>
      <c r="H36" s="274"/>
      <c r="I36" s="274"/>
      <c r="J36" s="274"/>
      <c r="K36" s="274"/>
      <c r="L36" s="274"/>
      <c r="M36" s="274"/>
      <c r="N36" s="274"/>
      <c r="O36" s="274"/>
      <c r="P36" s="274"/>
      <c r="Q36" s="274"/>
      <c r="R36" s="318"/>
      <c r="S36" s="318"/>
      <c r="T36" s="274"/>
      <c r="U36" s="274"/>
      <c r="V36" s="274"/>
      <c r="W36" s="274"/>
      <c r="X36" s="274"/>
      <c r="Y36" s="274"/>
      <c r="Z36" s="274"/>
      <c r="AA36" s="274"/>
      <c r="AB36" s="274"/>
      <c r="AC36" s="274"/>
      <c r="AD36" s="274"/>
      <c r="AE36" s="274"/>
      <c r="AF36" s="274"/>
      <c r="AG36" s="274"/>
      <c r="AH36" s="274"/>
      <c r="AI36" s="274"/>
      <c r="AJ36" s="277"/>
    </row>
    <row r="37" spans="1:36" ht="36" customHeight="1" x14ac:dyDescent="0.15">
      <c r="A37" s="273"/>
      <c r="B37" s="502" t="s">
        <v>10374</v>
      </c>
      <c r="C37" s="502"/>
      <c r="D37" s="502"/>
      <c r="E37" s="502"/>
      <c r="F37" s="502"/>
      <c r="G37" s="502"/>
      <c r="H37" s="502"/>
      <c r="I37" s="502"/>
      <c r="J37" s="502"/>
      <c r="K37" s="502"/>
      <c r="L37" s="502"/>
      <c r="M37" s="502"/>
      <c r="N37" s="502"/>
      <c r="O37" s="502"/>
      <c r="P37" s="502"/>
      <c r="Q37" s="502"/>
      <c r="R37" s="502"/>
      <c r="S37" s="502"/>
      <c r="T37" s="502"/>
      <c r="U37" s="502"/>
      <c r="V37" s="502"/>
      <c r="W37" s="502"/>
      <c r="X37" s="502"/>
      <c r="Y37" s="502"/>
      <c r="Z37" s="502"/>
      <c r="AA37" s="502"/>
      <c r="AB37" s="502"/>
      <c r="AC37" s="502"/>
      <c r="AD37" s="502"/>
      <c r="AE37" s="502"/>
      <c r="AF37" s="502"/>
      <c r="AG37" s="502"/>
      <c r="AH37" s="502"/>
      <c r="AI37" s="502"/>
      <c r="AJ37" s="277"/>
    </row>
    <row r="38" spans="1:36" ht="15" customHeight="1" x14ac:dyDescent="0.15">
      <c r="A38" s="273"/>
      <c r="B38" s="503" t="s">
        <v>10252</v>
      </c>
      <c r="C38" s="503"/>
      <c r="D38" s="503"/>
      <c r="E38" s="503"/>
      <c r="F38" s="503"/>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7"/>
    </row>
    <row r="39" spans="1:36" ht="7.5" customHeight="1"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7"/>
    </row>
    <row r="40" spans="1:36" ht="18.75" customHeight="1" x14ac:dyDescent="0.15">
      <c r="A40" s="273"/>
      <c r="B40" s="504" t="s">
        <v>10251</v>
      </c>
      <c r="C40" s="505"/>
      <c r="D40" s="505"/>
      <c r="E40" s="505"/>
      <c r="F40" s="505"/>
      <c r="G40" s="505"/>
      <c r="H40" s="505"/>
      <c r="I40" s="506"/>
      <c r="J40" s="507" t="s">
        <v>10252</v>
      </c>
      <c r="K40" s="505"/>
      <c r="L40" s="505"/>
      <c r="M40" s="505"/>
      <c r="N40" s="505"/>
      <c r="O40" s="505"/>
      <c r="P40" s="505"/>
      <c r="Q40" s="505"/>
      <c r="R40" s="505"/>
      <c r="S40" s="505"/>
      <c r="T40" s="505"/>
      <c r="U40" s="506"/>
      <c r="V40" s="507" t="s">
        <v>10323</v>
      </c>
      <c r="W40" s="505"/>
      <c r="X40" s="505"/>
      <c r="Y40" s="505"/>
      <c r="Z40" s="505"/>
      <c r="AA40" s="505"/>
      <c r="AB40" s="506"/>
      <c r="AC40" s="507" t="s">
        <v>5</v>
      </c>
      <c r="AD40" s="505"/>
      <c r="AE40" s="506"/>
      <c r="AF40" s="507" t="s">
        <v>10375</v>
      </c>
      <c r="AG40" s="505"/>
      <c r="AH40" s="505"/>
      <c r="AI40" s="508"/>
      <c r="AJ40" s="277"/>
    </row>
    <row r="41" spans="1:36" ht="18.75" customHeight="1" x14ac:dyDescent="0.15">
      <c r="A41" s="273"/>
      <c r="B41" s="516" t="str">
        <f>IF(ISBLANK(発行依頼書!O16),"",発行依頼書!O16)</f>
        <v/>
      </c>
      <c r="C41" s="517"/>
      <c r="D41" s="517"/>
      <c r="E41" s="517"/>
      <c r="F41" s="517"/>
      <c r="G41" s="517"/>
      <c r="H41" s="517"/>
      <c r="I41" s="517"/>
      <c r="J41" s="517" t="str">
        <f>IF(ISBLANK(発行依頼書!R16),"",発行依頼書!R16)</f>
        <v/>
      </c>
      <c r="K41" s="517"/>
      <c r="L41" s="517"/>
      <c r="M41" s="517"/>
      <c r="N41" s="517"/>
      <c r="O41" s="517"/>
      <c r="P41" s="517"/>
      <c r="Q41" s="517"/>
      <c r="R41" s="517"/>
      <c r="S41" s="517"/>
      <c r="T41" s="517"/>
      <c r="U41" s="517"/>
      <c r="V41" s="518" t="str">
        <f>IF(ISBLANK(発行依頼書!U16),"",IF(発行依頼書!$U$26=0,TEXT(発行依頼書!U16,"#,##0"),IF(発行依頼書!$U$26=1,TEXT(発行依頼書!U16,"#,##0.0"),TEXT(発行依頼書!U16,"#,##0.00"))))</f>
        <v/>
      </c>
      <c r="W41" s="518"/>
      <c r="X41" s="518"/>
      <c r="Y41" s="518"/>
      <c r="Z41" s="518"/>
      <c r="AA41" s="518"/>
      <c r="AB41" s="518"/>
      <c r="AC41" s="519" t="str">
        <f>IF(ISBLANK(発行依頼書!W16),"",発行依頼書!W16)</f>
        <v/>
      </c>
      <c r="AD41" s="520"/>
      <c r="AE41" s="521"/>
      <c r="AF41" s="519" t="str">
        <f>IF(ISBLANK(発行依頼書!X16),"",TEXT(発行依頼書!X16,"0年"))</f>
        <v/>
      </c>
      <c r="AG41" s="520"/>
      <c r="AH41" s="520"/>
      <c r="AI41" s="522"/>
      <c r="AJ41" s="277"/>
    </row>
    <row r="42" spans="1:36" ht="18.75" customHeight="1" x14ac:dyDescent="0.15">
      <c r="A42" s="273"/>
      <c r="B42" s="509" t="str">
        <f>IF(ISBLANK(発行依頼書!O17),"",発行依頼書!O17)</f>
        <v/>
      </c>
      <c r="C42" s="510"/>
      <c r="D42" s="510"/>
      <c r="E42" s="510"/>
      <c r="F42" s="510"/>
      <c r="G42" s="510"/>
      <c r="H42" s="510"/>
      <c r="I42" s="510"/>
      <c r="J42" s="510" t="str">
        <f>IF(ISBLANK(発行依頼書!R17),"",発行依頼書!R17)</f>
        <v/>
      </c>
      <c r="K42" s="510"/>
      <c r="L42" s="510"/>
      <c r="M42" s="510"/>
      <c r="N42" s="510"/>
      <c r="O42" s="510"/>
      <c r="P42" s="510"/>
      <c r="Q42" s="510"/>
      <c r="R42" s="510"/>
      <c r="S42" s="510"/>
      <c r="T42" s="510"/>
      <c r="U42" s="510"/>
      <c r="V42" s="511" t="str">
        <f>IF(ISBLANK(発行依頼書!U17),"",IF(発行依頼書!$U$26=0,TEXT(発行依頼書!U17,"#,##0"),IF(発行依頼書!$U$26=1,TEXT(発行依頼書!U17,"#,##0.0"),TEXT(発行依頼書!U17,"#,##0.00"))))</f>
        <v/>
      </c>
      <c r="W42" s="511"/>
      <c r="X42" s="511"/>
      <c r="Y42" s="511"/>
      <c r="Z42" s="511"/>
      <c r="AA42" s="511"/>
      <c r="AB42" s="511"/>
      <c r="AC42" s="512" t="str">
        <f>IF(ISBLANK(発行依頼書!W17),"",発行依頼書!W17)</f>
        <v/>
      </c>
      <c r="AD42" s="513"/>
      <c r="AE42" s="514"/>
      <c r="AF42" s="512" t="str">
        <f>IF(ISBLANK(発行依頼書!X17),"",TEXT(発行依頼書!X17,"0年"))</f>
        <v/>
      </c>
      <c r="AG42" s="513"/>
      <c r="AH42" s="513"/>
      <c r="AI42" s="515"/>
      <c r="AJ42" s="277"/>
    </row>
    <row r="43" spans="1:36" ht="18.75" customHeight="1" x14ac:dyDescent="0.15">
      <c r="A43" s="273"/>
      <c r="B43" s="509" t="str">
        <f>IF(ISBLANK(発行依頼書!O18),"",発行依頼書!O18)</f>
        <v/>
      </c>
      <c r="C43" s="510"/>
      <c r="D43" s="510"/>
      <c r="E43" s="510"/>
      <c r="F43" s="510"/>
      <c r="G43" s="510"/>
      <c r="H43" s="510"/>
      <c r="I43" s="510"/>
      <c r="J43" s="510" t="str">
        <f>IF(ISBLANK(発行依頼書!R18),"",発行依頼書!R18)</f>
        <v/>
      </c>
      <c r="K43" s="510"/>
      <c r="L43" s="510"/>
      <c r="M43" s="510"/>
      <c r="N43" s="510"/>
      <c r="O43" s="510"/>
      <c r="P43" s="510"/>
      <c r="Q43" s="510"/>
      <c r="R43" s="510"/>
      <c r="S43" s="510"/>
      <c r="T43" s="510"/>
      <c r="U43" s="510"/>
      <c r="V43" s="511" t="str">
        <f>IF(ISBLANK(発行依頼書!U18),"",IF(発行依頼書!$U$26=0,TEXT(発行依頼書!U18,"#,##0"),IF(発行依頼書!$U$26=1,TEXT(発行依頼書!U18,"#,##0.0"),TEXT(発行依頼書!U18,"#,##0.00"))))</f>
        <v/>
      </c>
      <c r="W43" s="511"/>
      <c r="X43" s="511"/>
      <c r="Y43" s="511"/>
      <c r="Z43" s="511"/>
      <c r="AA43" s="511"/>
      <c r="AB43" s="511"/>
      <c r="AC43" s="512" t="str">
        <f>IF(ISBLANK(発行依頼書!W18),"",発行依頼書!W18)</f>
        <v/>
      </c>
      <c r="AD43" s="513"/>
      <c r="AE43" s="514"/>
      <c r="AF43" s="512" t="str">
        <f>IF(ISBLANK(発行依頼書!X18),"",TEXT(発行依頼書!X18,"0年"))</f>
        <v/>
      </c>
      <c r="AG43" s="513"/>
      <c r="AH43" s="513"/>
      <c r="AI43" s="515"/>
      <c r="AJ43" s="277"/>
    </row>
    <row r="44" spans="1:36" ht="18.75" customHeight="1" x14ac:dyDescent="0.15">
      <c r="A44" s="273"/>
      <c r="B44" s="509" t="str">
        <f>IF(ISBLANK(発行依頼書!O19),"",発行依頼書!O19)</f>
        <v/>
      </c>
      <c r="C44" s="510"/>
      <c r="D44" s="510"/>
      <c r="E44" s="510"/>
      <c r="F44" s="510"/>
      <c r="G44" s="510"/>
      <c r="H44" s="510"/>
      <c r="I44" s="510"/>
      <c r="J44" s="510" t="str">
        <f>IF(ISBLANK(発行依頼書!R19),"",発行依頼書!R19)</f>
        <v/>
      </c>
      <c r="K44" s="510"/>
      <c r="L44" s="510"/>
      <c r="M44" s="510"/>
      <c r="N44" s="510"/>
      <c r="O44" s="510"/>
      <c r="P44" s="510"/>
      <c r="Q44" s="510"/>
      <c r="R44" s="510"/>
      <c r="S44" s="510"/>
      <c r="T44" s="510"/>
      <c r="U44" s="510"/>
      <c r="V44" s="511" t="str">
        <f>IF(ISBLANK(発行依頼書!U19),"",IF(発行依頼書!$U$26=0,TEXT(発行依頼書!U19,"#,##0"),IF(発行依頼書!$U$26=1,TEXT(発行依頼書!U19,"#,##0.0"),TEXT(発行依頼書!U19,"#,##0.00"))))</f>
        <v/>
      </c>
      <c r="W44" s="511"/>
      <c r="X44" s="511"/>
      <c r="Y44" s="511"/>
      <c r="Z44" s="511"/>
      <c r="AA44" s="511"/>
      <c r="AB44" s="511"/>
      <c r="AC44" s="512" t="str">
        <f>IF(ISBLANK(発行依頼書!W19),"",発行依頼書!W19)</f>
        <v/>
      </c>
      <c r="AD44" s="513"/>
      <c r="AE44" s="514"/>
      <c r="AF44" s="512" t="str">
        <f>IF(ISBLANK(発行依頼書!X19),"",TEXT(発行依頼書!X19,"0年"))</f>
        <v/>
      </c>
      <c r="AG44" s="513"/>
      <c r="AH44" s="513"/>
      <c r="AI44" s="515"/>
      <c r="AJ44" s="277"/>
    </row>
    <row r="45" spans="1:36" ht="18.75" customHeight="1" x14ac:dyDescent="0.15">
      <c r="A45" s="273"/>
      <c r="B45" s="509" t="str">
        <f>IF(ISBLANK(発行依頼書!O20),"",発行依頼書!O20)</f>
        <v/>
      </c>
      <c r="C45" s="510"/>
      <c r="D45" s="510"/>
      <c r="E45" s="510"/>
      <c r="F45" s="510"/>
      <c r="G45" s="510"/>
      <c r="H45" s="510"/>
      <c r="I45" s="510"/>
      <c r="J45" s="510" t="str">
        <f>IF(ISBLANK(発行依頼書!R20),"",発行依頼書!R20)</f>
        <v/>
      </c>
      <c r="K45" s="510"/>
      <c r="L45" s="510"/>
      <c r="M45" s="510"/>
      <c r="N45" s="510"/>
      <c r="O45" s="510"/>
      <c r="P45" s="510"/>
      <c r="Q45" s="510"/>
      <c r="R45" s="510"/>
      <c r="S45" s="510"/>
      <c r="T45" s="510"/>
      <c r="U45" s="510"/>
      <c r="V45" s="511" t="str">
        <f>IF(ISBLANK(発行依頼書!U20),"",IF(発行依頼書!$U$26=0,TEXT(発行依頼書!U20,"#,##0"),IF(発行依頼書!$U$26=1,TEXT(発行依頼書!U20,"#,##0.0"),TEXT(発行依頼書!U20,"#,##0.00"))))</f>
        <v/>
      </c>
      <c r="W45" s="511"/>
      <c r="X45" s="511"/>
      <c r="Y45" s="511"/>
      <c r="Z45" s="511"/>
      <c r="AA45" s="511"/>
      <c r="AB45" s="511"/>
      <c r="AC45" s="512" t="str">
        <f>IF(ISBLANK(発行依頼書!W20),"",発行依頼書!W20)</f>
        <v/>
      </c>
      <c r="AD45" s="513"/>
      <c r="AE45" s="514"/>
      <c r="AF45" s="512" t="str">
        <f>IF(ISBLANK(発行依頼書!X20),"",TEXT(発行依頼書!X20,"0年"))</f>
        <v/>
      </c>
      <c r="AG45" s="513"/>
      <c r="AH45" s="513"/>
      <c r="AI45" s="515"/>
      <c r="AJ45" s="277"/>
    </row>
    <row r="46" spans="1:36" ht="18.75" customHeight="1" x14ac:dyDescent="0.15">
      <c r="A46" s="273"/>
      <c r="B46" s="509" t="str">
        <f>IF(ISBLANK(発行依頼書!O21),"",発行依頼書!O21)</f>
        <v/>
      </c>
      <c r="C46" s="510"/>
      <c r="D46" s="510"/>
      <c r="E46" s="510"/>
      <c r="F46" s="510"/>
      <c r="G46" s="510"/>
      <c r="H46" s="510"/>
      <c r="I46" s="510"/>
      <c r="J46" s="510" t="str">
        <f>IF(ISBLANK(発行依頼書!R21),"",発行依頼書!R21)</f>
        <v/>
      </c>
      <c r="K46" s="510"/>
      <c r="L46" s="510"/>
      <c r="M46" s="510"/>
      <c r="N46" s="510"/>
      <c r="O46" s="510"/>
      <c r="P46" s="510"/>
      <c r="Q46" s="510"/>
      <c r="R46" s="510"/>
      <c r="S46" s="510"/>
      <c r="T46" s="510"/>
      <c r="U46" s="510"/>
      <c r="V46" s="511" t="str">
        <f>IF(ISBLANK(発行依頼書!U21),"",IF(発行依頼書!$U$26=0,TEXT(発行依頼書!U21,"#,##0"),IF(発行依頼書!$U$26=1,TEXT(発行依頼書!U21,"#,##0.0"),TEXT(発行依頼書!U21,"#,##0.00"))))</f>
        <v/>
      </c>
      <c r="W46" s="511"/>
      <c r="X46" s="511"/>
      <c r="Y46" s="511"/>
      <c r="Z46" s="511"/>
      <c r="AA46" s="511"/>
      <c r="AB46" s="511"/>
      <c r="AC46" s="512" t="str">
        <f>IF(ISBLANK(発行依頼書!W21),"",発行依頼書!W21)</f>
        <v/>
      </c>
      <c r="AD46" s="513"/>
      <c r="AE46" s="514"/>
      <c r="AF46" s="512" t="str">
        <f>IF(ISBLANK(発行依頼書!X21),"",TEXT(発行依頼書!X21,"0年"))</f>
        <v/>
      </c>
      <c r="AG46" s="513"/>
      <c r="AH46" s="513"/>
      <c r="AI46" s="515"/>
      <c r="AJ46" s="277"/>
    </row>
    <row r="47" spans="1:36" ht="18.75" customHeight="1" x14ac:dyDescent="0.15">
      <c r="A47" s="273"/>
      <c r="B47" s="509" t="str">
        <f>IF(ISBLANK(発行依頼書!O22),"",発行依頼書!O22)</f>
        <v/>
      </c>
      <c r="C47" s="510"/>
      <c r="D47" s="510"/>
      <c r="E47" s="510"/>
      <c r="F47" s="510"/>
      <c r="G47" s="510"/>
      <c r="H47" s="510"/>
      <c r="I47" s="510"/>
      <c r="J47" s="510" t="str">
        <f>IF(ISBLANK(発行依頼書!R22),"",発行依頼書!R22)</f>
        <v/>
      </c>
      <c r="K47" s="510"/>
      <c r="L47" s="510"/>
      <c r="M47" s="510"/>
      <c r="N47" s="510"/>
      <c r="O47" s="510"/>
      <c r="P47" s="510"/>
      <c r="Q47" s="510"/>
      <c r="R47" s="510"/>
      <c r="S47" s="510"/>
      <c r="T47" s="510"/>
      <c r="U47" s="510"/>
      <c r="V47" s="511" t="str">
        <f>IF(ISBLANK(発行依頼書!U22),"",IF(発行依頼書!$U$26=0,TEXT(発行依頼書!U22,"#,##0"),IF(発行依頼書!$U$26=1,TEXT(発行依頼書!U22,"#,##0.0"),TEXT(発行依頼書!U22,"#,##0.00"))))</f>
        <v/>
      </c>
      <c r="W47" s="511"/>
      <c r="X47" s="511"/>
      <c r="Y47" s="511"/>
      <c r="Z47" s="511"/>
      <c r="AA47" s="511"/>
      <c r="AB47" s="511"/>
      <c r="AC47" s="512" t="str">
        <f>IF(ISBLANK(発行依頼書!W22),"",発行依頼書!W22)</f>
        <v/>
      </c>
      <c r="AD47" s="513"/>
      <c r="AE47" s="514"/>
      <c r="AF47" s="512" t="str">
        <f>IF(ISBLANK(発行依頼書!X22),"",TEXT(発行依頼書!X22,"0年"))</f>
        <v/>
      </c>
      <c r="AG47" s="513"/>
      <c r="AH47" s="513"/>
      <c r="AI47" s="515"/>
      <c r="AJ47" s="277"/>
    </row>
    <row r="48" spans="1:36" ht="18.75" customHeight="1" x14ac:dyDescent="0.15">
      <c r="A48" s="273"/>
      <c r="B48" s="509" t="str">
        <f>IF(ISBLANK(発行依頼書!O23),"",発行依頼書!O23)</f>
        <v/>
      </c>
      <c r="C48" s="510"/>
      <c r="D48" s="510"/>
      <c r="E48" s="510"/>
      <c r="F48" s="510"/>
      <c r="G48" s="510"/>
      <c r="H48" s="510"/>
      <c r="I48" s="510"/>
      <c r="J48" s="510" t="str">
        <f>IF(ISBLANK(発行依頼書!R23),"",発行依頼書!R23)</f>
        <v/>
      </c>
      <c r="K48" s="510"/>
      <c r="L48" s="510"/>
      <c r="M48" s="510"/>
      <c r="N48" s="510"/>
      <c r="O48" s="510"/>
      <c r="P48" s="510"/>
      <c r="Q48" s="510"/>
      <c r="R48" s="510"/>
      <c r="S48" s="510"/>
      <c r="T48" s="510"/>
      <c r="U48" s="510"/>
      <c r="V48" s="511" t="str">
        <f>IF(ISBLANK(発行依頼書!U23),"",IF(発行依頼書!$U$26=0,TEXT(発行依頼書!U23,"#,##0"),IF(発行依頼書!$U$26=1,TEXT(発行依頼書!U23,"#,##0.0"),TEXT(発行依頼書!U23,"#,##0.00"))))</f>
        <v/>
      </c>
      <c r="W48" s="511"/>
      <c r="X48" s="511"/>
      <c r="Y48" s="511"/>
      <c r="Z48" s="511"/>
      <c r="AA48" s="511"/>
      <c r="AB48" s="511"/>
      <c r="AC48" s="512" t="str">
        <f>IF(ISBLANK(発行依頼書!W23),"",発行依頼書!W23)</f>
        <v/>
      </c>
      <c r="AD48" s="513"/>
      <c r="AE48" s="514"/>
      <c r="AF48" s="512" t="str">
        <f>IF(ISBLANK(発行依頼書!X23),"",TEXT(発行依頼書!X23,"0年"))</f>
        <v/>
      </c>
      <c r="AG48" s="513"/>
      <c r="AH48" s="513"/>
      <c r="AI48" s="515"/>
      <c r="AJ48" s="277"/>
    </row>
    <row r="49" spans="1:36" ht="18.75" customHeight="1" x14ac:dyDescent="0.15">
      <c r="A49" s="273"/>
      <c r="B49" s="509" t="str">
        <f>IF(ISBLANK(発行依頼書!O24),"",発行依頼書!O24)</f>
        <v/>
      </c>
      <c r="C49" s="510"/>
      <c r="D49" s="510"/>
      <c r="E49" s="510"/>
      <c r="F49" s="510"/>
      <c r="G49" s="510"/>
      <c r="H49" s="510"/>
      <c r="I49" s="510"/>
      <c r="J49" s="510" t="str">
        <f>IF(ISBLANK(発行依頼書!R24),"",発行依頼書!R24)</f>
        <v/>
      </c>
      <c r="K49" s="510"/>
      <c r="L49" s="510"/>
      <c r="M49" s="510"/>
      <c r="N49" s="510"/>
      <c r="O49" s="510"/>
      <c r="P49" s="510"/>
      <c r="Q49" s="510"/>
      <c r="R49" s="510"/>
      <c r="S49" s="510"/>
      <c r="T49" s="510"/>
      <c r="U49" s="510"/>
      <c r="V49" s="511" t="str">
        <f>IF(ISBLANK(発行依頼書!U24),"",IF(発行依頼書!$U$26=0,TEXT(発行依頼書!U24,"#,##0"),IF(発行依頼書!$U$26=1,TEXT(発行依頼書!U24,"#,##0.0"),TEXT(発行依頼書!U24,"#,##0.00"))))</f>
        <v/>
      </c>
      <c r="W49" s="511"/>
      <c r="X49" s="511"/>
      <c r="Y49" s="511"/>
      <c r="Z49" s="511"/>
      <c r="AA49" s="511"/>
      <c r="AB49" s="511"/>
      <c r="AC49" s="512" t="str">
        <f>IF(ISBLANK(発行依頼書!W24),"",発行依頼書!W24)</f>
        <v/>
      </c>
      <c r="AD49" s="513"/>
      <c r="AE49" s="514"/>
      <c r="AF49" s="512" t="str">
        <f>IF(ISBLANK(発行依頼書!X24),"",TEXT(発行依頼書!X24,"0年"))</f>
        <v/>
      </c>
      <c r="AG49" s="513"/>
      <c r="AH49" s="513"/>
      <c r="AI49" s="515"/>
      <c r="AJ49" s="277"/>
    </row>
    <row r="50" spans="1:36" ht="18.75" customHeight="1" x14ac:dyDescent="0.15">
      <c r="A50" s="273"/>
      <c r="B50" s="523" t="str">
        <f>IF(ISBLANK(発行依頼書!O25),"",発行依頼書!O25)</f>
        <v/>
      </c>
      <c r="C50" s="524"/>
      <c r="D50" s="524"/>
      <c r="E50" s="524"/>
      <c r="F50" s="524"/>
      <c r="G50" s="524"/>
      <c r="H50" s="524"/>
      <c r="I50" s="524"/>
      <c r="J50" s="524" t="str">
        <f>IF(ISBLANK(発行依頼書!R25),"",発行依頼書!R25)</f>
        <v/>
      </c>
      <c r="K50" s="524"/>
      <c r="L50" s="524"/>
      <c r="M50" s="524"/>
      <c r="N50" s="524"/>
      <c r="O50" s="524"/>
      <c r="P50" s="524"/>
      <c r="Q50" s="524"/>
      <c r="R50" s="524"/>
      <c r="S50" s="524"/>
      <c r="T50" s="524"/>
      <c r="U50" s="524"/>
      <c r="V50" s="525" t="str">
        <f>IF(ISBLANK(発行依頼書!U25),"",IF(発行依頼書!$U$26=0,TEXT(発行依頼書!U25,"#,##0"),IF(発行依頼書!$U$26=1,TEXT(発行依頼書!U25,"#,##0.0"),TEXT(発行依頼書!U25,"#,##0.00"))))</f>
        <v/>
      </c>
      <c r="W50" s="525"/>
      <c r="X50" s="525"/>
      <c r="Y50" s="525"/>
      <c r="Z50" s="525"/>
      <c r="AA50" s="525"/>
      <c r="AB50" s="525"/>
      <c r="AC50" s="526" t="str">
        <f>IF(ISBLANK(発行依頼書!W25),"",発行依頼書!W25)</f>
        <v/>
      </c>
      <c r="AD50" s="527"/>
      <c r="AE50" s="528"/>
      <c r="AF50" s="526" t="str">
        <f>IF(ISBLANK(発行依頼書!X25),"",TEXT(発行依頼書!X25,"0年"))</f>
        <v/>
      </c>
      <c r="AG50" s="527"/>
      <c r="AH50" s="527"/>
      <c r="AI50" s="529"/>
      <c r="AJ50" s="277"/>
    </row>
    <row r="51" spans="1:36" x14ac:dyDescent="0.15">
      <c r="A51" s="319"/>
      <c r="B51" s="32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1"/>
    </row>
  </sheetData>
  <mergeCells count="85">
    <mergeCell ref="B49:I49"/>
    <mergeCell ref="J49:U49"/>
    <mergeCell ref="V49:AB49"/>
    <mergeCell ref="AC49:AE49"/>
    <mergeCell ref="AF49:AI49"/>
    <mergeCell ref="B50:I50"/>
    <mergeCell ref="J50:U50"/>
    <mergeCell ref="V50:AB50"/>
    <mergeCell ref="AC50:AE50"/>
    <mergeCell ref="AF50:AI50"/>
    <mergeCell ref="B47:I47"/>
    <mergeCell ref="J47:U47"/>
    <mergeCell ref="V47:AB47"/>
    <mergeCell ref="AC47:AE47"/>
    <mergeCell ref="AF47:AI47"/>
    <mergeCell ref="B48:I48"/>
    <mergeCell ref="J48:U48"/>
    <mergeCell ref="V48:AB48"/>
    <mergeCell ref="AC48:AE48"/>
    <mergeCell ref="AF48:AI48"/>
    <mergeCell ref="B45:I45"/>
    <mergeCell ref="J45:U45"/>
    <mergeCell ref="V45:AB45"/>
    <mergeCell ref="AC45:AE45"/>
    <mergeCell ref="AF45:AI45"/>
    <mergeCell ref="B46:I46"/>
    <mergeCell ref="J46:U46"/>
    <mergeCell ref="V46:AB46"/>
    <mergeCell ref="AC46:AE46"/>
    <mergeCell ref="AF46:AI46"/>
    <mergeCell ref="B43:I43"/>
    <mergeCell ref="J43:U43"/>
    <mergeCell ref="V43:AB43"/>
    <mergeCell ref="AC43:AE43"/>
    <mergeCell ref="AF43:AI43"/>
    <mergeCell ref="B44:I44"/>
    <mergeCell ref="J44:U44"/>
    <mergeCell ref="V44:AB44"/>
    <mergeCell ref="AC44:AE44"/>
    <mergeCell ref="AF44:AI44"/>
    <mergeCell ref="B41:I41"/>
    <mergeCell ref="J41:U41"/>
    <mergeCell ref="V41:AB41"/>
    <mergeCell ref="AC41:AE41"/>
    <mergeCell ref="AF41:AI41"/>
    <mergeCell ref="B42:I42"/>
    <mergeCell ref="J42:U42"/>
    <mergeCell ref="V42:AB42"/>
    <mergeCell ref="AC42:AE42"/>
    <mergeCell ref="AF42:AI42"/>
    <mergeCell ref="R34:AI34"/>
    <mergeCell ref="R35:AI35"/>
    <mergeCell ref="B37:AI37"/>
    <mergeCell ref="B38:F38"/>
    <mergeCell ref="B40:I40"/>
    <mergeCell ref="J40:U40"/>
    <mergeCell ref="V40:AB40"/>
    <mergeCell ref="AC40:AE40"/>
    <mergeCell ref="AF40:AI40"/>
    <mergeCell ref="R33:AI33"/>
    <mergeCell ref="B18:F18"/>
    <mergeCell ref="H18:AI18"/>
    <mergeCell ref="B20:F20"/>
    <mergeCell ref="H20:AI20"/>
    <mergeCell ref="B22:F22"/>
    <mergeCell ref="B24:F24"/>
    <mergeCell ref="H24:AI24"/>
    <mergeCell ref="B26:AI26"/>
    <mergeCell ref="B27:AI27"/>
    <mergeCell ref="R28:AI28"/>
    <mergeCell ref="R29:AI29"/>
    <mergeCell ref="R30:AI30"/>
    <mergeCell ref="B12:F12"/>
    <mergeCell ref="H12:AI12"/>
    <mergeCell ref="B14:F14"/>
    <mergeCell ref="H14:AI14"/>
    <mergeCell ref="B16:F16"/>
    <mergeCell ref="H16:AI16"/>
    <mergeCell ref="B10:F10"/>
    <mergeCell ref="H10:AI10"/>
    <mergeCell ref="B2:AI2"/>
    <mergeCell ref="Y4:AI4"/>
    <mergeCell ref="AC6:AI6"/>
    <mergeCell ref="Y8:AB8"/>
    <mergeCell ref="AC8:AI8"/>
  </mergeCells>
  <phoneticPr fontId="46"/>
  <printOptions horizontalCentered="1" verticalCentered="1"/>
  <pageMargins left="0.51181102362204722" right="0.51181102362204722" top="0.31496062992125984" bottom="0.31496062992125984"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0F710-7F8E-4134-AD8C-7143C0473687}">
  <sheetPr codeName="Sheet10"/>
  <dimension ref="A1:AS122"/>
  <sheetViews>
    <sheetView showGridLines="0" view="pageBreakPreview" zoomScaleNormal="100" zoomScaleSheetLayoutView="100" workbookViewId="0"/>
  </sheetViews>
  <sheetFormatPr defaultColWidth="2.5" defaultRowHeight="13.5" x14ac:dyDescent="0.15"/>
  <cols>
    <col min="1" max="1" width="5.5" style="272" customWidth="1"/>
    <col min="2" max="35" width="2.5" style="272" customWidth="1"/>
    <col min="36" max="36" width="5.5" style="272" customWidth="1"/>
    <col min="37" max="37" width="2.5" style="272"/>
    <col min="38" max="45" width="2.25" style="272" customWidth="1"/>
    <col min="46" max="48" width="2.5" style="272" customWidth="1"/>
    <col min="49" max="16384" width="2.5" style="272"/>
  </cols>
  <sheetData>
    <row r="1" spans="1:45" x14ac:dyDescent="0.15">
      <c r="A1" s="269"/>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t="s">
        <v>87</v>
      </c>
    </row>
    <row r="2" spans="1:45" x14ac:dyDescent="0.15">
      <c r="A2" s="273"/>
      <c r="B2" s="274"/>
      <c r="C2" s="274"/>
      <c r="D2" s="274"/>
      <c r="E2" s="274"/>
      <c r="F2" s="274"/>
      <c r="G2" s="274"/>
      <c r="H2" s="274"/>
      <c r="I2" s="274"/>
      <c r="J2" s="274"/>
      <c r="K2" s="274"/>
      <c r="L2" s="274"/>
      <c r="M2" s="274"/>
      <c r="N2" s="274"/>
      <c r="O2" s="274"/>
      <c r="P2" s="274"/>
      <c r="Q2" s="274"/>
      <c r="R2" s="274"/>
      <c r="S2" s="274"/>
      <c r="T2" s="274"/>
      <c r="U2" s="274"/>
      <c r="V2" s="274"/>
      <c r="W2" s="274"/>
      <c r="X2" s="274"/>
      <c r="Y2" s="275" t="s">
        <v>88</v>
      </c>
      <c r="Z2" s="275"/>
      <c r="AA2" s="275"/>
      <c r="AB2" s="276" t="s">
        <v>10318</v>
      </c>
      <c r="AC2" s="275"/>
      <c r="AD2" s="275"/>
      <c r="AE2" s="275"/>
      <c r="AF2" s="275"/>
      <c r="AG2" s="275"/>
      <c r="AH2" s="275"/>
      <c r="AI2" s="275"/>
      <c r="AJ2" s="277"/>
    </row>
    <row r="3" spans="1:45" ht="5.25" customHeight="1" x14ac:dyDescent="0.15">
      <c r="A3" s="273"/>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7"/>
    </row>
    <row r="4" spans="1:45" ht="13.15" customHeight="1" x14ac:dyDescent="0.15">
      <c r="A4" s="273"/>
      <c r="B4" s="274"/>
      <c r="C4" s="274"/>
      <c r="D4" s="274"/>
      <c r="E4" s="274"/>
      <c r="F4" s="274"/>
      <c r="G4" s="274"/>
      <c r="H4" s="274"/>
      <c r="I4" s="274"/>
      <c r="J4" s="274"/>
      <c r="K4" s="274"/>
      <c r="L4" s="274"/>
      <c r="M4" s="274"/>
      <c r="N4" s="274"/>
      <c r="O4" s="274"/>
      <c r="P4" s="274"/>
      <c r="Q4" s="274"/>
      <c r="R4" s="274"/>
      <c r="S4" s="274"/>
      <c r="T4" s="274"/>
      <c r="U4" s="274"/>
      <c r="V4" s="274"/>
      <c r="W4" s="274"/>
      <c r="X4" s="274"/>
      <c r="Y4" s="275" t="s">
        <v>89</v>
      </c>
      <c r="Z4" s="275"/>
      <c r="AA4" s="275"/>
      <c r="AB4" s="276" t="str">
        <f>IF(ISBLANK(発行依頼書!W5),"",発行依頼書!W5)</f>
        <v>年   月   日</v>
      </c>
      <c r="AC4" s="275"/>
      <c r="AD4" s="275"/>
      <c r="AE4" s="275"/>
      <c r="AF4" s="275"/>
      <c r="AG4" s="275"/>
      <c r="AH4" s="275"/>
      <c r="AI4" s="275"/>
      <c r="AJ4" s="277"/>
    </row>
    <row r="5" spans="1:45" ht="9.6" customHeight="1" x14ac:dyDescent="0.15">
      <c r="A5" s="273"/>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7"/>
    </row>
    <row r="6" spans="1:45" s="280" customFormat="1" ht="26.25" customHeight="1" x14ac:dyDescent="0.25">
      <c r="A6" s="278"/>
      <c r="B6" s="530" t="s">
        <v>10324</v>
      </c>
      <c r="C6" s="530"/>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279"/>
    </row>
    <row r="7" spans="1:45" ht="9" customHeight="1" x14ac:dyDescent="0.15">
      <c r="A7" s="273"/>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77"/>
    </row>
    <row r="8" spans="1:45" ht="15.6" customHeight="1" x14ac:dyDescent="0.15">
      <c r="A8" s="273"/>
      <c r="B8" s="531" t="str">
        <f>IF(ISBLANK(発行依頼書!P8),"",発行依頼書!P8 &amp; " " &amp; 発行依頼書!W8)</f>
        <v/>
      </c>
      <c r="C8" s="531"/>
      <c r="D8" s="53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277"/>
    </row>
    <row r="9" spans="1:45" ht="9" customHeight="1" x14ac:dyDescent="0.15">
      <c r="A9" s="273"/>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77"/>
    </row>
    <row r="10" spans="1:45" ht="15" customHeight="1" x14ac:dyDescent="0.15">
      <c r="A10" s="273"/>
      <c r="B10" s="532" t="str">
        <f>発行依頼書!K7</f>
        <v>工事名称</v>
      </c>
      <c r="C10" s="533"/>
      <c r="D10" s="533"/>
      <c r="E10" s="533"/>
      <c r="F10" s="533"/>
      <c r="G10" s="274"/>
      <c r="H10" s="534" t="str">
        <f>IF(ISBLANK(発行依頼書!D7),"",発行依頼書!D7)</f>
        <v/>
      </c>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277"/>
    </row>
    <row r="11" spans="1:45" ht="6" customHeight="1" x14ac:dyDescent="0.15">
      <c r="A11" s="273"/>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7"/>
    </row>
    <row r="12" spans="1:45" ht="15" customHeight="1" x14ac:dyDescent="0.15">
      <c r="A12" s="273"/>
      <c r="B12" s="533" t="s">
        <v>24</v>
      </c>
      <c r="C12" s="533"/>
      <c r="D12" s="533"/>
      <c r="E12" s="533"/>
      <c r="F12" s="533"/>
      <c r="G12" s="274"/>
      <c r="H12" s="534" t="str">
        <f>IF(ISBLANK(発行依頼書!D8),"",発行依頼書!D8 &amp; 発行依頼書!F8)</f>
        <v/>
      </c>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277"/>
    </row>
    <row r="13" spans="1:45" ht="6" customHeight="1" x14ac:dyDescent="0.15">
      <c r="A13" s="273"/>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7"/>
    </row>
    <row r="14" spans="1:45" ht="15" customHeight="1" x14ac:dyDescent="0.15">
      <c r="A14" s="273"/>
      <c r="B14" s="533" t="s">
        <v>18</v>
      </c>
      <c r="C14" s="533"/>
      <c r="D14" s="533"/>
      <c r="E14" s="533"/>
      <c r="F14" s="533"/>
      <c r="G14" s="274"/>
      <c r="H14" s="282" t="str">
        <f>IF(ISBLANK(発行依頼書!P9),"",発行依頼書!P9)</f>
        <v>年   月   日</v>
      </c>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7"/>
    </row>
    <row r="15" spans="1:45" ht="6" customHeight="1" x14ac:dyDescent="0.15">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7"/>
    </row>
    <row r="16" spans="1:45" ht="15" customHeight="1" x14ac:dyDescent="0.15">
      <c r="A16" s="273"/>
      <c r="B16" s="533" t="s">
        <v>10248</v>
      </c>
      <c r="C16" s="533"/>
      <c r="D16" s="533"/>
      <c r="E16" s="533"/>
      <c r="F16" s="533"/>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7"/>
      <c r="AL16" s="283"/>
      <c r="AM16" s="283"/>
      <c r="AN16" s="283"/>
      <c r="AO16" s="284" t="s">
        <v>504</v>
      </c>
      <c r="AP16" s="284" t="s">
        <v>10</v>
      </c>
      <c r="AQ16" s="284" t="s">
        <v>11</v>
      </c>
      <c r="AR16" s="284" t="s">
        <v>10249</v>
      </c>
      <c r="AS16" s="284" t="s">
        <v>10250</v>
      </c>
    </row>
    <row r="17" spans="1:45" ht="6" customHeight="1" x14ac:dyDescent="0.15">
      <c r="A17" s="273"/>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7"/>
      <c r="AL17" s="283"/>
      <c r="AM17" s="283"/>
      <c r="AN17" s="283"/>
      <c r="AO17" s="283"/>
      <c r="AP17" s="283"/>
      <c r="AQ17" s="283"/>
      <c r="AR17" s="283"/>
      <c r="AS17" s="283"/>
    </row>
    <row r="18" spans="1:45" ht="17.25" customHeight="1" x14ac:dyDescent="0.15">
      <c r="A18" s="273"/>
      <c r="B18" s="504" t="s">
        <v>10251</v>
      </c>
      <c r="C18" s="505"/>
      <c r="D18" s="505"/>
      <c r="E18" s="505"/>
      <c r="F18" s="505"/>
      <c r="G18" s="505"/>
      <c r="H18" s="505"/>
      <c r="I18" s="505"/>
      <c r="J18" s="505"/>
      <c r="K18" s="505"/>
      <c r="L18" s="505"/>
      <c r="M18" s="505"/>
      <c r="N18" s="505"/>
      <c r="O18" s="505"/>
      <c r="P18" s="506"/>
      <c r="Q18" s="507" t="s">
        <v>10252</v>
      </c>
      <c r="R18" s="505"/>
      <c r="S18" s="505"/>
      <c r="T18" s="505"/>
      <c r="U18" s="505"/>
      <c r="V18" s="505"/>
      <c r="W18" s="505"/>
      <c r="X18" s="505"/>
      <c r="Y18" s="505"/>
      <c r="Z18" s="506"/>
      <c r="AA18" s="535" t="s">
        <v>10323</v>
      </c>
      <c r="AB18" s="536"/>
      <c r="AC18" s="537"/>
      <c r="AD18" s="507" t="s">
        <v>5</v>
      </c>
      <c r="AE18" s="505"/>
      <c r="AF18" s="506"/>
      <c r="AG18" s="538" t="s">
        <v>560</v>
      </c>
      <c r="AH18" s="538"/>
      <c r="AI18" s="539"/>
      <c r="AJ18" s="277"/>
      <c r="AL18" s="284" t="s">
        <v>613</v>
      </c>
      <c r="AM18" s="283">
        <f>IF(AN18&gt;0,4,0)</f>
        <v>4</v>
      </c>
      <c r="AN18" s="283">
        <f>IF(RIGHT(発行依頼書!$Q$13,2)="り）",2,IF(RIGHT(発行依頼書!$Q$13,2)="し）",1,0))</f>
        <v>2</v>
      </c>
      <c r="AO18" s="285" t="str">
        <f>発行依頼書!K13</f>
        <v>請負業者</v>
      </c>
      <c r="AP18" s="283">
        <f>IF(AN18=2,発行依頼書!D13,"")</f>
        <v>0</v>
      </c>
      <c r="AQ18" s="283" t="str">
        <f>IF(AN18=2,発行依頼書!D14&amp;発行依頼書!F14,"")</f>
        <v/>
      </c>
      <c r="AR18" s="283">
        <f>IF(AN18=2,IF(ISBLANK(発行依頼書!D15),発行依頼書!H15,発行依頼書!D15&amp;"  "&amp;発行依頼書!H15),"")</f>
        <v>0</v>
      </c>
      <c r="AS18" s="283" t="str">
        <f>IF(LEFT(AO18,1)="防","（責任範囲：防水工事の施工）",IF(LEFT(AO18,1)="シ","（責任範囲：床シート工事の施工）",""))</f>
        <v/>
      </c>
    </row>
    <row r="19" spans="1:45" ht="17.25" customHeight="1" x14ac:dyDescent="0.15">
      <c r="A19" s="273"/>
      <c r="B19" s="540" t="str">
        <f>IF(ISBLANK(発行依頼書!O16),"",発行依頼書!O16)</f>
        <v/>
      </c>
      <c r="C19" s="541"/>
      <c r="D19" s="541"/>
      <c r="E19" s="541"/>
      <c r="F19" s="541"/>
      <c r="G19" s="541"/>
      <c r="H19" s="541"/>
      <c r="I19" s="541"/>
      <c r="J19" s="541"/>
      <c r="K19" s="541"/>
      <c r="L19" s="541"/>
      <c r="M19" s="541"/>
      <c r="N19" s="541"/>
      <c r="O19" s="541"/>
      <c r="P19" s="541"/>
      <c r="Q19" s="541" t="str">
        <f>IF(ISBLANK(発行依頼書!R16),"",発行依頼書!R16)</f>
        <v/>
      </c>
      <c r="R19" s="541"/>
      <c r="S19" s="541"/>
      <c r="T19" s="541"/>
      <c r="U19" s="541"/>
      <c r="V19" s="541"/>
      <c r="W19" s="541"/>
      <c r="X19" s="541"/>
      <c r="Y19" s="541"/>
      <c r="Z19" s="541"/>
      <c r="AA19" s="542" t="str">
        <f>IF(ISBLANK(発行依頼書!U16),"",IF(発行依頼書!$U$26=0,TEXT(発行依頼書!U16,"#,##0"),IF(発行依頼書!$U$26=1,TEXT(発行依頼書!U16,"#,##0.0"),TEXT(発行依頼書!U16,"#,##0.00"))))</f>
        <v/>
      </c>
      <c r="AB19" s="542"/>
      <c r="AC19" s="542"/>
      <c r="AD19" s="541" t="str">
        <f>IF(ISBLANK(発行依頼書!W16),"",発行依頼書!W16)</f>
        <v/>
      </c>
      <c r="AE19" s="541"/>
      <c r="AF19" s="541"/>
      <c r="AG19" s="541" t="str">
        <f>IF(ISBLANK(発行依頼書!X16),"",TEXT(発行依頼書!X16,"0年"))</f>
        <v/>
      </c>
      <c r="AH19" s="541"/>
      <c r="AI19" s="543"/>
      <c r="AJ19" s="277"/>
      <c r="AL19" s="284" t="s">
        <v>506</v>
      </c>
      <c r="AM19" s="283">
        <f>IF(AN19&gt;0,2,0)</f>
        <v>2</v>
      </c>
      <c r="AN19" s="283">
        <f>IF(RIGHT(発行依頼書!$T$13,2)="り）",2,IF(RIGHT(発行依頼書!$T$13,2)="し）",1,0))</f>
        <v>2</v>
      </c>
      <c r="AO19" s="285" t="str">
        <f>発行依頼書!K17</f>
        <v>防水施工業者</v>
      </c>
      <c r="AP19" s="283">
        <f>IF(AN19=2,発行依頼書!D17,"")</f>
        <v>0</v>
      </c>
      <c r="AQ19" s="283" t="str">
        <f>IF(AN19=2,発行依頼書!D18&amp;発行依頼書!F18,"")</f>
        <v/>
      </c>
      <c r="AR19" s="283">
        <f>IF(AN19=2,IF(ISBLANK(発行依頼書!D19),発行依頼書!H19,発行依頼書!D19&amp;"  "&amp;発行依頼書!H19),"")</f>
        <v>0</v>
      </c>
      <c r="AS19" s="283" t="str">
        <f>IF(LEFT(AO19,1)="防","（責任範囲：防水工事の施工）",IF(LEFT(AO19,1)="シ","（責任範囲：床シート工事の施工）",""))</f>
        <v>（責任範囲：防水工事の施工）</v>
      </c>
    </row>
    <row r="20" spans="1:45" ht="17.25" customHeight="1" x14ac:dyDescent="0.15">
      <c r="A20" s="273"/>
      <c r="B20" s="544" t="str">
        <f>IF(ISBLANK(発行依頼書!O17),"",発行依頼書!O17)</f>
        <v/>
      </c>
      <c r="C20" s="545"/>
      <c r="D20" s="545"/>
      <c r="E20" s="545"/>
      <c r="F20" s="545"/>
      <c r="G20" s="545"/>
      <c r="H20" s="545"/>
      <c r="I20" s="545"/>
      <c r="J20" s="545"/>
      <c r="K20" s="545"/>
      <c r="L20" s="545"/>
      <c r="M20" s="545"/>
      <c r="N20" s="545"/>
      <c r="O20" s="545"/>
      <c r="P20" s="545"/>
      <c r="Q20" s="545" t="str">
        <f>IF(ISBLANK(発行依頼書!R17),"",発行依頼書!R17)</f>
        <v/>
      </c>
      <c r="R20" s="545"/>
      <c r="S20" s="545"/>
      <c r="T20" s="545"/>
      <c r="U20" s="545"/>
      <c r="V20" s="545"/>
      <c r="W20" s="545"/>
      <c r="X20" s="545"/>
      <c r="Y20" s="545"/>
      <c r="Z20" s="545"/>
      <c r="AA20" s="546" t="str">
        <f>IF(ISBLANK(発行依頼書!U17),"",IF(発行依頼書!$U$26=0,TEXT(発行依頼書!U17,"#,##0"),IF(発行依頼書!$U$26=1,TEXT(発行依頼書!U17,"#,##0.0"),TEXT(発行依頼書!U17,"#,##0.00"))))</f>
        <v/>
      </c>
      <c r="AB20" s="546"/>
      <c r="AC20" s="546"/>
      <c r="AD20" s="545" t="str">
        <f>IF(ISBLANK(発行依頼書!W17),"",発行依頼書!W17)</f>
        <v/>
      </c>
      <c r="AE20" s="545"/>
      <c r="AF20" s="545"/>
      <c r="AG20" s="545" t="str">
        <f>IF(ISBLANK(発行依頼書!X17),"",TEXT(発行依頼書!X17,"0年"))</f>
        <v/>
      </c>
      <c r="AH20" s="545"/>
      <c r="AI20" s="547"/>
      <c r="AJ20" s="277"/>
      <c r="AL20" s="284" t="s">
        <v>507</v>
      </c>
      <c r="AM20" s="283">
        <f>IF(AN20&gt;0,1,0)</f>
        <v>0</v>
      </c>
      <c r="AN20" s="283">
        <f>IF(RIGHT(発行依頼書!$W$13,2)="り）",2,IF(RIGHT(発行依頼書!$W$13,2)="し）",1,0))</f>
        <v>0</v>
      </c>
      <c r="AO20" s="285">
        <f>発行依頼書!K21</f>
        <v>0</v>
      </c>
      <c r="AP20" s="283" t="str">
        <f>IF(AN20=2,発行依頼書!D21,"")</f>
        <v/>
      </c>
      <c r="AQ20" s="283" t="str">
        <f>IF(AN20=2,発行依頼書!D22&amp;発行依頼書!F22,"")</f>
        <v/>
      </c>
      <c r="AR20" s="283" t="str">
        <f>IF(AN20=2,IF(ISBLANK(発行依頼書!D23),発行依頼書!H23,発行依頼書!D23&amp;"  "&amp;発行依頼書!H23),"")</f>
        <v/>
      </c>
      <c r="AS20" s="283" t="str">
        <f>IF(LEFT(AO20,1)="防","（責任範囲：防水工事の施工）",IF(LEFT(AO20,1)="シ","（責任範囲：床シート工事の施工）",""))</f>
        <v/>
      </c>
    </row>
    <row r="21" spans="1:45" ht="17.25" customHeight="1" x14ac:dyDescent="0.15">
      <c r="A21" s="273"/>
      <c r="B21" s="544" t="str">
        <f>IF(ISBLANK(発行依頼書!O18),"",発行依頼書!O18)</f>
        <v/>
      </c>
      <c r="C21" s="545"/>
      <c r="D21" s="545"/>
      <c r="E21" s="545"/>
      <c r="F21" s="545"/>
      <c r="G21" s="545"/>
      <c r="H21" s="545"/>
      <c r="I21" s="545"/>
      <c r="J21" s="545"/>
      <c r="K21" s="545"/>
      <c r="L21" s="545"/>
      <c r="M21" s="545"/>
      <c r="N21" s="545"/>
      <c r="O21" s="545"/>
      <c r="P21" s="545"/>
      <c r="Q21" s="545" t="str">
        <f>IF(ISBLANK(発行依頼書!R18),"",発行依頼書!R18)</f>
        <v/>
      </c>
      <c r="R21" s="545"/>
      <c r="S21" s="545"/>
      <c r="T21" s="545"/>
      <c r="U21" s="545"/>
      <c r="V21" s="545"/>
      <c r="W21" s="545"/>
      <c r="X21" s="545"/>
      <c r="Y21" s="545"/>
      <c r="Z21" s="545"/>
      <c r="AA21" s="546" t="str">
        <f>IF(ISBLANK(発行依頼書!U18),"",IF(発行依頼書!$U$26=0,TEXT(発行依頼書!U18,"#,##0"),IF(発行依頼書!$U$26=1,TEXT(発行依頼書!U18,"#,##0.0"),TEXT(発行依頼書!U18,"#,##0.00"))))</f>
        <v/>
      </c>
      <c r="AB21" s="546"/>
      <c r="AC21" s="546"/>
      <c r="AD21" s="545" t="str">
        <f>IF(ISBLANK(発行依頼書!W18),"",発行依頼書!W18)</f>
        <v/>
      </c>
      <c r="AE21" s="545"/>
      <c r="AF21" s="545"/>
      <c r="AG21" s="545" t="str">
        <f>IF(ISBLANK(発行依頼書!X18),"",TEXT(発行依頼書!X18,"0年"))</f>
        <v/>
      </c>
      <c r="AH21" s="545"/>
      <c r="AI21" s="547"/>
      <c r="AJ21" s="277"/>
      <c r="AL21" s="284" t="s">
        <v>614</v>
      </c>
      <c r="AM21" s="283">
        <f>SUM(AM18:AM20)</f>
        <v>6</v>
      </c>
      <c r="AN21" s="283">
        <f>IF(AN18&gt;0,1,0)+IF(AN19&gt;0,1,0)+IF(AN20&gt;0,1,0)</f>
        <v>2</v>
      </c>
      <c r="AO21" s="283" t="s">
        <v>10253</v>
      </c>
      <c r="AP21" s="285" t="s">
        <v>10320</v>
      </c>
      <c r="AQ21" s="285" t="s">
        <v>10321</v>
      </c>
      <c r="AR21" s="285" t="s">
        <v>10322</v>
      </c>
      <c r="AS21" s="283" t="s">
        <v>10254</v>
      </c>
    </row>
    <row r="22" spans="1:45" ht="17.25" customHeight="1" x14ac:dyDescent="0.15">
      <c r="A22" s="273"/>
      <c r="B22" s="544" t="str">
        <f>IF(ISBLANK(発行依頼書!O19),"",発行依頼書!O19)</f>
        <v/>
      </c>
      <c r="C22" s="545"/>
      <c r="D22" s="545"/>
      <c r="E22" s="545"/>
      <c r="F22" s="545"/>
      <c r="G22" s="545"/>
      <c r="H22" s="545"/>
      <c r="I22" s="545"/>
      <c r="J22" s="545"/>
      <c r="K22" s="545"/>
      <c r="L22" s="545"/>
      <c r="M22" s="545"/>
      <c r="N22" s="545"/>
      <c r="O22" s="545"/>
      <c r="P22" s="545"/>
      <c r="Q22" s="545" t="str">
        <f>IF(ISBLANK(発行依頼書!R19),"",発行依頼書!R19)</f>
        <v/>
      </c>
      <c r="R22" s="545"/>
      <c r="S22" s="545"/>
      <c r="T22" s="545"/>
      <c r="U22" s="545"/>
      <c r="V22" s="545"/>
      <c r="W22" s="545"/>
      <c r="X22" s="545"/>
      <c r="Y22" s="545"/>
      <c r="Z22" s="545"/>
      <c r="AA22" s="546" t="str">
        <f>IF(ISBLANK(発行依頼書!U19),"",IF(発行依頼書!$U$26=0,TEXT(発行依頼書!U19,"#,##0"),IF(発行依頼書!$U$26=1,TEXT(発行依頼書!U19,"#,##0.0"),TEXT(発行依頼書!U19,"#,##0.00"))))</f>
        <v/>
      </c>
      <c r="AB22" s="546"/>
      <c r="AC22" s="546"/>
      <c r="AD22" s="545" t="str">
        <f>IF(ISBLANK(発行依頼書!W19),"",発行依頼書!W19)</f>
        <v/>
      </c>
      <c r="AE22" s="545"/>
      <c r="AF22" s="545"/>
      <c r="AG22" s="545" t="str">
        <f>IF(ISBLANK(発行依頼書!X19),"",TEXT(発行依頼書!X19,"0年"))</f>
        <v/>
      </c>
      <c r="AH22" s="545"/>
      <c r="AI22" s="547"/>
      <c r="AJ22" s="277"/>
    </row>
    <row r="23" spans="1:45" ht="17.25" customHeight="1" x14ac:dyDescent="0.15">
      <c r="A23" s="273"/>
      <c r="B23" s="544" t="str">
        <f>IF(ISBLANK(発行依頼書!O20),"",発行依頼書!O20)</f>
        <v/>
      </c>
      <c r="C23" s="545"/>
      <c r="D23" s="545"/>
      <c r="E23" s="545"/>
      <c r="F23" s="545"/>
      <c r="G23" s="545"/>
      <c r="H23" s="545"/>
      <c r="I23" s="545"/>
      <c r="J23" s="545"/>
      <c r="K23" s="545"/>
      <c r="L23" s="545"/>
      <c r="M23" s="545"/>
      <c r="N23" s="545"/>
      <c r="O23" s="545"/>
      <c r="P23" s="545"/>
      <c r="Q23" s="545" t="str">
        <f>IF(ISBLANK(発行依頼書!R20),"",発行依頼書!R20)</f>
        <v/>
      </c>
      <c r="R23" s="545"/>
      <c r="S23" s="545"/>
      <c r="T23" s="545"/>
      <c r="U23" s="545"/>
      <c r="V23" s="545"/>
      <c r="W23" s="545"/>
      <c r="X23" s="545"/>
      <c r="Y23" s="545"/>
      <c r="Z23" s="545"/>
      <c r="AA23" s="546" t="str">
        <f>IF(ISBLANK(発行依頼書!U20),"",IF(発行依頼書!$U$26=0,TEXT(発行依頼書!U20,"#,##0"),IF(発行依頼書!$U$26=1,TEXT(発行依頼書!U20,"#,##0.0"),TEXT(発行依頼書!U20,"#,##0.00"))))</f>
        <v/>
      </c>
      <c r="AB23" s="546"/>
      <c r="AC23" s="546"/>
      <c r="AD23" s="545" t="str">
        <f>IF(ISBLANK(発行依頼書!W20),"",発行依頼書!W20)</f>
        <v/>
      </c>
      <c r="AE23" s="545"/>
      <c r="AF23" s="545"/>
      <c r="AG23" s="545" t="str">
        <f>IF(ISBLANK(発行依頼書!X20),"",TEXT(発行依頼書!X20,"0年"))</f>
        <v/>
      </c>
      <c r="AH23" s="545"/>
      <c r="AI23" s="547"/>
      <c r="AJ23" s="277"/>
    </row>
    <row r="24" spans="1:45" ht="17.25" customHeight="1" x14ac:dyDescent="0.15">
      <c r="A24" s="273"/>
      <c r="B24" s="544" t="str">
        <f>IF(ISBLANK(発行依頼書!O21),"",発行依頼書!O21)</f>
        <v/>
      </c>
      <c r="C24" s="545"/>
      <c r="D24" s="545"/>
      <c r="E24" s="545"/>
      <c r="F24" s="545"/>
      <c r="G24" s="545"/>
      <c r="H24" s="545"/>
      <c r="I24" s="545"/>
      <c r="J24" s="545"/>
      <c r="K24" s="545"/>
      <c r="L24" s="545"/>
      <c r="M24" s="545"/>
      <c r="N24" s="545"/>
      <c r="O24" s="545"/>
      <c r="P24" s="545"/>
      <c r="Q24" s="545" t="str">
        <f>IF(ISBLANK(発行依頼書!R21),"",発行依頼書!R21)</f>
        <v/>
      </c>
      <c r="R24" s="545"/>
      <c r="S24" s="545"/>
      <c r="T24" s="545"/>
      <c r="U24" s="545"/>
      <c r="V24" s="545"/>
      <c r="W24" s="545"/>
      <c r="X24" s="545"/>
      <c r="Y24" s="545"/>
      <c r="Z24" s="545"/>
      <c r="AA24" s="546" t="str">
        <f>IF(ISBLANK(発行依頼書!U21),"",IF(発行依頼書!$U$26=0,TEXT(発行依頼書!U21,"#,##0"),IF(発行依頼書!$U$26=1,TEXT(発行依頼書!U21,"#,##0.0"),TEXT(発行依頼書!U21,"#,##0.00"))))</f>
        <v/>
      </c>
      <c r="AB24" s="546"/>
      <c r="AC24" s="546"/>
      <c r="AD24" s="545" t="str">
        <f>IF(ISBLANK(発行依頼書!W21),"",発行依頼書!W21)</f>
        <v/>
      </c>
      <c r="AE24" s="545"/>
      <c r="AF24" s="545"/>
      <c r="AG24" s="545" t="str">
        <f>IF(ISBLANK(発行依頼書!X21),"",TEXT(発行依頼書!X21,"0年"))</f>
        <v/>
      </c>
      <c r="AH24" s="545"/>
      <c r="AI24" s="547"/>
      <c r="AJ24" s="277"/>
    </row>
    <row r="25" spans="1:45" ht="17.25" customHeight="1" x14ac:dyDescent="0.15">
      <c r="A25" s="273"/>
      <c r="B25" s="544" t="str">
        <f>IF(ISBLANK(発行依頼書!O22),"",発行依頼書!O22)</f>
        <v/>
      </c>
      <c r="C25" s="545"/>
      <c r="D25" s="545"/>
      <c r="E25" s="545"/>
      <c r="F25" s="545"/>
      <c r="G25" s="545"/>
      <c r="H25" s="545"/>
      <c r="I25" s="545"/>
      <c r="J25" s="545"/>
      <c r="K25" s="545"/>
      <c r="L25" s="545"/>
      <c r="M25" s="545"/>
      <c r="N25" s="545"/>
      <c r="O25" s="545"/>
      <c r="P25" s="545"/>
      <c r="Q25" s="545" t="str">
        <f>IF(ISBLANK(発行依頼書!R22),"",発行依頼書!R22)</f>
        <v/>
      </c>
      <c r="R25" s="545"/>
      <c r="S25" s="545"/>
      <c r="T25" s="545"/>
      <c r="U25" s="545"/>
      <c r="V25" s="545"/>
      <c r="W25" s="545"/>
      <c r="X25" s="545"/>
      <c r="Y25" s="545"/>
      <c r="Z25" s="545"/>
      <c r="AA25" s="546" t="str">
        <f>IF(ISBLANK(発行依頼書!U22),"",IF(発行依頼書!$U$26=0,TEXT(発行依頼書!U22,"#,##0"),IF(発行依頼書!$U$26=1,TEXT(発行依頼書!U22,"#,##0.0"),TEXT(発行依頼書!U22,"#,##0.00"))))</f>
        <v/>
      </c>
      <c r="AB25" s="546"/>
      <c r="AC25" s="546"/>
      <c r="AD25" s="545" t="str">
        <f>IF(ISBLANK(発行依頼書!W22),"",発行依頼書!W22)</f>
        <v/>
      </c>
      <c r="AE25" s="545"/>
      <c r="AF25" s="545"/>
      <c r="AG25" s="545" t="str">
        <f>IF(ISBLANK(発行依頼書!X22),"",TEXT(発行依頼書!X22,"0年"))</f>
        <v/>
      </c>
      <c r="AH25" s="545"/>
      <c r="AI25" s="547"/>
      <c r="AJ25" s="277"/>
    </row>
    <row r="26" spans="1:45" ht="17.25" customHeight="1" x14ac:dyDescent="0.15">
      <c r="A26" s="273"/>
      <c r="B26" s="544" t="str">
        <f>IF(ISBLANK(発行依頼書!O23),"",発行依頼書!O23)</f>
        <v/>
      </c>
      <c r="C26" s="545"/>
      <c r="D26" s="545"/>
      <c r="E26" s="545"/>
      <c r="F26" s="545"/>
      <c r="G26" s="545"/>
      <c r="H26" s="545"/>
      <c r="I26" s="545"/>
      <c r="J26" s="545"/>
      <c r="K26" s="545"/>
      <c r="L26" s="545"/>
      <c r="M26" s="545"/>
      <c r="N26" s="545"/>
      <c r="O26" s="545"/>
      <c r="P26" s="545"/>
      <c r="Q26" s="545" t="str">
        <f>IF(ISBLANK(発行依頼書!R23),"",発行依頼書!R23)</f>
        <v/>
      </c>
      <c r="R26" s="545"/>
      <c r="S26" s="545"/>
      <c r="T26" s="545"/>
      <c r="U26" s="545"/>
      <c r="V26" s="545"/>
      <c r="W26" s="545"/>
      <c r="X26" s="545"/>
      <c r="Y26" s="545"/>
      <c r="Z26" s="545"/>
      <c r="AA26" s="546" t="str">
        <f>IF(ISBLANK(発行依頼書!U23),"",IF(発行依頼書!$U$26=0,TEXT(発行依頼書!U23,"#,##0"),IF(発行依頼書!$U$26=1,TEXT(発行依頼書!U23,"#,##0.0"),TEXT(発行依頼書!U23,"#,##0.00"))))</f>
        <v/>
      </c>
      <c r="AB26" s="546"/>
      <c r="AC26" s="546"/>
      <c r="AD26" s="545" t="str">
        <f>IF(ISBLANK(発行依頼書!W23),"",発行依頼書!W23)</f>
        <v/>
      </c>
      <c r="AE26" s="545"/>
      <c r="AF26" s="545"/>
      <c r="AG26" s="545" t="str">
        <f>IF(ISBLANK(発行依頼書!X23),"",TEXT(発行依頼書!X23,"0年"))</f>
        <v/>
      </c>
      <c r="AH26" s="545"/>
      <c r="AI26" s="547"/>
      <c r="AJ26" s="277"/>
    </row>
    <row r="27" spans="1:45" ht="17.25" customHeight="1" x14ac:dyDescent="0.15">
      <c r="A27" s="273"/>
      <c r="B27" s="544" t="str">
        <f>IF(ISBLANK(発行依頼書!O24),"",発行依頼書!O24)</f>
        <v/>
      </c>
      <c r="C27" s="545"/>
      <c r="D27" s="545"/>
      <c r="E27" s="545"/>
      <c r="F27" s="545"/>
      <c r="G27" s="545"/>
      <c r="H27" s="545"/>
      <c r="I27" s="545"/>
      <c r="J27" s="545"/>
      <c r="K27" s="545"/>
      <c r="L27" s="545"/>
      <c r="M27" s="545"/>
      <c r="N27" s="545"/>
      <c r="O27" s="545"/>
      <c r="P27" s="545"/>
      <c r="Q27" s="545" t="str">
        <f>IF(ISBLANK(発行依頼書!R24),"",発行依頼書!R24)</f>
        <v/>
      </c>
      <c r="R27" s="545"/>
      <c r="S27" s="545"/>
      <c r="T27" s="545"/>
      <c r="U27" s="545"/>
      <c r="V27" s="545"/>
      <c r="W27" s="545"/>
      <c r="X27" s="545"/>
      <c r="Y27" s="545"/>
      <c r="Z27" s="545"/>
      <c r="AA27" s="546" t="str">
        <f>IF(ISBLANK(発行依頼書!U24),"",IF(発行依頼書!$U$26=0,TEXT(発行依頼書!U24,"#,##0"),IF(発行依頼書!$U$26=1,TEXT(発行依頼書!U24,"#,##0.0"),TEXT(発行依頼書!U24,"#,##0.00"))))</f>
        <v/>
      </c>
      <c r="AB27" s="546"/>
      <c r="AC27" s="546"/>
      <c r="AD27" s="545" t="str">
        <f>IF(ISBLANK(発行依頼書!W24),"",発行依頼書!W24)</f>
        <v/>
      </c>
      <c r="AE27" s="545"/>
      <c r="AF27" s="545"/>
      <c r="AG27" s="545" t="str">
        <f>IF(ISBLANK(発行依頼書!X24),"",TEXT(発行依頼書!X24,"0年"))</f>
        <v/>
      </c>
      <c r="AH27" s="545"/>
      <c r="AI27" s="547"/>
      <c r="AJ27" s="277"/>
    </row>
    <row r="28" spans="1:45" ht="17.25" customHeight="1" x14ac:dyDescent="0.15">
      <c r="A28" s="273"/>
      <c r="B28" s="549" t="str">
        <f>IF(ISBLANK(発行依頼書!O25),"",発行依頼書!O25)</f>
        <v/>
      </c>
      <c r="C28" s="550"/>
      <c r="D28" s="550"/>
      <c r="E28" s="550"/>
      <c r="F28" s="550"/>
      <c r="G28" s="550"/>
      <c r="H28" s="550"/>
      <c r="I28" s="550"/>
      <c r="J28" s="550"/>
      <c r="K28" s="550"/>
      <c r="L28" s="550"/>
      <c r="M28" s="550"/>
      <c r="N28" s="550"/>
      <c r="O28" s="550"/>
      <c r="P28" s="550"/>
      <c r="Q28" s="550" t="str">
        <f>IF(ISBLANK(発行依頼書!R25),"",発行依頼書!R25)</f>
        <v/>
      </c>
      <c r="R28" s="550"/>
      <c r="S28" s="550"/>
      <c r="T28" s="550"/>
      <c r="U28" s="550"/>
      <c r="V28" s="550"/>
      <c r="W28" s="550"/>
      <c r="X28" s="550"/>
      <c r="Y28" s="550"/>
      <c r="Z28" s="550"/>
      <c r="AA28" s="551" t="str">
        <f>IF(ISBLANK(発行依頼書!U25),"",IF(発行依頼書!$U$26=0,TEXT(発行依頼書!U25,"#,##0"),IF(発行依頼書!$U$26=1,TEXT(発行依頼書!U25,"#,##0.0"),TEXT(発行依頼書!U25,"#,##0.00"))))</f>
        <v/>
      </c>
      <c r="AB28" s="551"/>
      <c r="AC28" s="551"/>
      <c r="AD28" s="550" t="str">
        <f>IF(ISBLANK(発行依頼書!W25),"",発行依頼書!W25)</f>
        <v/>
      </c>
      <c r="AE28" s="550"/>
      <c r="AF28" s="550"/>
      <c r="AG28" s="550" t="str">
        <f>IF(ISBLANK(発行依頼書!X25),"",TEXT(発行依頼書!X25,"0年"))</f>
        <v/>
      </c>
      <c r="AH28" s="550"/>
      <c r="AI28" s="552"/>
      <c r="AJ28" s="277"/>
    </row>
    <row r="29" spans="1:45" ht="12" customHeight="1" x14ac:dyDescent="0.15">
      <c r="A29" s="273"/>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7"/>
    </row>
    <row r="30" spans="1:45" ht="51" customHeight="1" x14ac:dyDescent="0.15">
      <c r="A30" s="273"/>
      <c r="B30" s="553" t="s">
        <v>10325</v>
      </c>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277"/>
    </row>
    <row r="31" spans="1:45" ht="19.5" customHeight="1" x14ac:dyDescent="0.15">
      <c r="A31" s="273"/>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7"/>
    </row>
    <row r="32" spans="1:45" x14ac:dyDescent="0.15">
      <c r="A32" s="286"/>
      <c r="B32" s="287" t="str">
        <f>IF($AM$21=0,AO$21,IF($AM$21=1,AO$20,IF($AM$21&lt;4,AO$19,AO$18)))</f>
        <v>請負業者</v>
      </c>
      <c r="C32" s="288"/>
      <c r="D32" s="288"/>
      <c r="E32" s="288"/>
      <c r="F32" s="288"/>
      <c r="G32" s="288"/>
      <c r="H32" s="288" t="str">
        <f>IF($AM$21=0,AS$21,IF($AM$21=1,AS$20,IF($AM$21&lt;4,AS$19,AS$18)))</f>
        <v/>
      </c>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9"/>
    </row>
    <row r="33" spans="1:36" ht="6" customHeight="1" x14ac:dyDescent="0.15">
      <c r="A33" s="273"/>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7"/>
    </row>
    <row r="34" spans="1:36" ht="18.75" customHeight="1" x14ac:dyDescent="0.15">
      <c r="A34" s="273"/>
      <c r="B34" s="274"/>
      <c r="C34" s="274"/>
      <c r="D34" s="274"/>
      <c r="E34" s="274"/>
      <c r="F34" s="274"/>
      <c r="G34" s="274"/>
      <c r="H34" s="548" t="str">
        <f>IF($AM$21=0,AQ$21,IF($AM$21=1,AQ$20,IF($AM$21&lt;4,AQ$19,AQ$18)))</f>
        <v/>
      </c>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277"/>
    </row>
    <row r="35" spans="1:36" ht="18.75" customHeight="1" x14ac:dyDescent="0.15">
      <c r="A35" s="273"/>
      <c r="B35" s="274"/>
      <c r="C35" s="274"/>
      <c r="D35" s="274"/>
      <c r="E35" s="274"/>
      <c r="F35" s="274"/>
      <c r="G35" s="274"/>
      <c r="H35" s="548">
        <f>IF($AM$21=0,AP$21,IF($AM$21=1,AP$20,IF($AM$21&lt;4,AP$19,AP$18)))</f>
        <v>0</v>
      </c>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c r="AF35" s="548"/>
      <c r="AG35" s="548"/>
      <c r="AH35" s="548"/>
      <c r="AI35" s="548"/>
      <c r="AJ35" s="277"/>
    </row>
    <row r="36" spans="1:36" ht="18.75" customHeight="1" x14ac:dyDescent="0.15">
      <c r="A36" s="273"/>
      <c r="B36" s="274"/>
      <c r="C36" s="274"/>
      <c r="D36" s="274"/>
      <c r="E36" s="274"/>
      <c r="F36" s="274"/>
      <c r="G36" s="274"/>
      <c r="H36" s="548">
        <f>IF($AM$21=0,AR$21,IF($AM$21=1,AR$20,IF($AM$21&lt;4,AR$19,AR$18)))</f>
        <v>0</v>
      </c>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277"/>
    </row>
    <row r="37" spans="1:36" ht="19.5" customHeight="1" x14ac:dyDescent="0.15">
      <c r="A37" s="273"/>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7"/>
    </row>
    <row r="38" spans="1:36" x14ac:dyDescent="0.15">
      <c r="A38" s="286"/>
      <c r="B38" s="287" t="str">
        <f>IF($AM$21&gt;5,AO$19,IF($AM$21=5,AO$20,IF($AM$21=3,AO$20,IF($AN$21&lt;1,"",AO$21))))</f>
        <v>防水施工業者</v>
      </c>
      <c r="C38" s="288"/>
      <c r="D38" s="288"/>
      <c r="E38" s="288"/>
      <c r="F38" s="288"/>
      <c r="G38" s="288"/>
      <c r="H38" s="288" t="str">
        <f>IF($AM$21&gt;5,AS$19,IF($AM$21=5,AS$20,IF($AM$21=3,AS$20,IF($AN$21&lt;1,"",AS$21))))</f>
        <v>（責任範囲：防水工事の施工）</v>
      </c>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9"/>
    </row>
    <row r="39" spans="1:36" ht="6" customHeight="1"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7"/>
    </row>
    <row r="40" spans="1:36" ht="18.75" customHeight="1" x14ac:dyDescent="0.15">
      <c r="A40" s="273"/>
      <c r="B40" s="274"/>
      <c r="C40" s="274"/>
      <c r="D40" s="274"/>
      <c r="E40" s="274"/>
      <c r="F40" s="274"/>
      <c r="G40" s="274"/>
      <c r="H40" s="548" t="str">
        <f>IF($AM$21&gt;5,AQ$19,IF($AM$21=5,AQ$20,IF($AM$21=3,AQ$20,IF($AN$21&lt;1,"",AQ$21))))</f>
        <v/>
      </c>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8"/>
      <c r="AF40" s="548"/>
      <c r="AG40" s="548"/>
      <c r="AH40" s="548"/>
      <c r="AI40" s="548"/>
      <c r="AJ40" s="277"/>
    </row>
    <row r="41" spans="1:36" ht="18.75" customHeight="1" x14ac:dyDescent="0.15">
      <c r="A41" s="273"/>
      <c r="B41" s="274"/>
      <c r="C41" s="274"/>
      <c r="D41" s="274"/>
      <c r="E41" s="274"/>
      <c r="F41" s="274"/>
      <c r="G41" s="274"/>
      <c r="H41" s="548">
        <f>IF($AM$21&gt;5,AP$19,IF($AM$21=5,AP$20,IF($AM$21=3,AP$20,IF($AN$21&lt;1,"",AP$21))))</f>
        <v>0</v>
      </c>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8"/>
      <c r="AF41" s="548"/>
      <c r="AG41" s="548"/>
      <c r="AH41" s="548"/>
      <c r="AI41" s="548"/>
      <c r="AJ41" s="277"/>
    </row>
    <row r="42" spans="1:36" ht="18.75" customHeight="1" x14ac:dyDescent="0.15">
      <c r="A42" s="273"/>
      <c r="B42" s="274"/>
      <c r="C42" s="274"/>
      <c r="D42" s="274"/>
      <c r="E42" s="274"/>
      <c r="F42" s="274"/>
      <c r="G42" s="274"/>
      <c r="H42" s="548">
        <f>IF($AM$21&gt;5,AR$19,IF($AM$21=5,AR$20,IF($AM$21=3,AR$20,IF($AN$21&lt;1,"",AR$21))))</f>
        <v>0</v>
      </c>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277"/>
    </row>
    <row r="43" spans="1:36" ht="19.5" customHeight="1" x14ac:dyDescent="0.15">
      <c r="A43" s="273"/>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7"/>
    </row>
    <row r="44" spans="1:36" x14ac:dyDescent="0.15">
      <c r="A44" s="290"/>
      <c r="B44" s="287" t="str">
        <f>IF($AM$21=7,AO$20,IF($AN$21&lt;2,"",AO$21))</f>
        <v>材料製造業者</v>
      </c>
      <c r="C44" s="288"/>
      <c r="D44" s="288"/>
      <c r="E44" s="288"/>
      <c r="F44" s="288"/>
      <c r="G44" s="288"/>
      <c r="H44" s="288" t="str">
        <f>IF($AM$21=7,AS$20,IF($AN$21&lt;2,"",AS$21))</f>
        <v>（責任範囲：標準仕様及び材料の品質）</v>
      </c>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9"/>
    </row>
    <row r="45" spans="1:36" ht="6" customHeight="1" x14ac:dyDescent="0.15">
      <c r="A45" s="290"/>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7"/>
    </row>
    <row r="46" spans="1:36" ht="18.75" customHeight="1" x14ac:dyDescent="0.15">
      <c r="A46" s="290"/>
      <c r="B46" s="274"/>
      <c r="C46" s="274"/>
      <c r="D46" s="274"/>
      <c r="E46" s="274"/>
      <c r="F46" s="274"/>
      <c r="G46" s="274"/>
      <c r="H46" s="548" t="str">
        <f>IF($AM$21=7,AQ$20,IF($AN$21&lt;2,"",AQ$21))</f>
        <v>東京都千代田区外神田〇－〇－〇</v>
      </c>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277"/>
    </row>
    <row r="47" spans="1:36" ht="18.75" customHeight="1" x14ac:dyDescent="0.15">
      <c r="A47" s="290"/>
      <c r="B47" s="274"/>
      <c r="C47" s="274"/>
      <c r="D47" s="274"/>
      <c r="E47" s="274"/>
      <c r="F47" s="274"/>
      <c r="G47" s="274"/>
      <c r="H47" s="548" t="str">
        <f>IF($AM$21=7,AP$20,IF($AN$21&lt;2,"",AP$21))</f>
        <v>田島ルーフィング株式会社　防水営業部　〇〇〇〇</v>
      </c>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277"/>
    </row>
    <row r="48" spans="1:36" ht="18.75" customHeight="1" x14ac:dyDescent="0.15">
      <c r="A48" s="290"/>
      <c r="B48" s="274"/>
      <c r="C48" s="274"/>
      <c r="D48" s="274"/>
      <c r="E48" s="274"/>
      <c r="F48" s="274"/>
      <c r="G48" s="274"/>
      <c r="H48" s="548" t="str">
        <f>IF($AM$21=7,AR$20,IF($AN$21&lt;2,"",AR$21))</f>
        <v>支店長 ○○ ○○</v>
      </c>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8"/>
      <c r="AF48" s="548"/>
      <c r="AG48" s="548"/>
      <c r="AH48" s="548"/>
      <c r="AI48" s="548"/>
      <c r="AJ48" s="277"/>
    </row>
    <row r="49" spans="1:36" ht="19.5" customHeight="1" x14ac:dyDescent="0.15">
      <c r="A49" s="273"/>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7"/>
    </row>
    <row r="50" spans="1:36" x14ac:dyDescent="0.15">
      <c r="A50" s="290"/>
      <c r="B50" s="287" t="str">
        <f>IF($AN$21&lt;3,"",AO$21)</f>
        <v/>
      </c>
      <c r="C50" s="288"/>
      <c r="D50" s="288"/>
      <c r="E50" s="288"/>
      <c r="F50" s="288"/>
      <c r="G50" s="288"/>
      <c r="H50" s="288" t="str">
        <f>IF($AN$21&lt;3,"",AS$21)</f>
        <v/>
      </c>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9"/>
    </row>
    <row r="51" spans="1:36" ht="6" customHeight="1" x14ac:dyDescent="0.15">
      <c r="A51" s="290"/>
      <c r="B51" s="274"/>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7"/>
    </row>
    <row r="52" spans="1:36" ht="18.75" customHeight="1" x14ac:dyDescent="0.15">
      <c r="A52" s="290"/>
      <c r="B52" s="274"/>
      <c r="C52" s="274"/>
      <c r="D52" s="274"/>
      <c r="E52" s="274"/>
      <c r="F52" s="274"/>
      <c r="G52" s="274"/>
      <c r="H52" s="291" t="str">
        <f>IF($AN$21&lt;3,"",AQ$21)</f>
        <v/>
      </c>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7"/>
    </row>
    <row r="53" spans="1:36" ht="18.75" customHeight="1" x14ac:dyDescent="0.15">
      <c r="A53" s="290"/>
      <c r="B53" s="274"/>
      <c r="C53" s="274"/>
      <c r="D53" s="274"/>
      <c r="E53" s="274"/>
      <c r="F53" s="274"/>
      <c r="G53" s="274"/>
      <c r="H53" s="291" t="str">
        <f>IF($AN$21&lt;3,"",AP$21)</f>
        <v/>
      </c>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7"/>
    </row>
    <row r="54" spans="1:36" ht="22.5" customHeight="1" x14ac:dyDescent="0.15">
      <c r="A54" s="273"/>
      <c r="B54" s="274"/>
      <c r="C54" s="274"/>
      <c r="D54" s="274"/>
      <c r="E54" s="274"/>
      <c r="F54" s="274"/>
      <c r="G54" s="274"/>
      <c r="H54" s="555" t="str">
        <f>IF($AN$21&lt;3,"",AR$21)</f>
        <v/>
      </c>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277"/>
    </row>
    <row r="55" spans="1:36" ht="33" customHeight="1" x14ac:dyDescent="0.15">
      <c r="A55" s="556" t="s">
        <v>10256</v>
      </c>
      <c r="B55" s="557"/>
      <c r="C55" s="557"/>
      <c r="D55" s="557"/>
      <c r="E55" s="557"/>
      <c r="F55" s="557"/>
      <c r="G55" s="557"/>
      <c r="H55" s="557"/>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8"/>
    </row>
    <row r="56" spans="1:36" s="296" customFormat="1" ht="7.5" customHeight="1" x14ac:dyDescent="0.15">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5" t="s">
        <v>87</v>
      </c>
    </row>
    <row r="57" spans="1:36" s="296" customFormat="1" ht="11.25" customHeight="1" x14ac:dyDescent="0.15">
      <c r="A57" s="297"/>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9" t="s">
        <v>10319</v>
      </c>
      <c r="AJ57" s="300"/>
    </row>
    <row r="58" spans="1:36" s="296" customFormat="1" ht="11.25" customHeight="1" x14ac:dyDescent="0.15">
      <c r="A58" s="297"/>
      <c r="B58" s="298"/>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9" t="s">
        <v>10257</v>
      </c>
      <c r="AJ58" s="300"/>
    </row>
    <row r="59" spans="1:36" s="296" customFormat="1" ht="14.25" x14ac:dyDescent="0.15">
      <c r="A59" s="301"/>
      <c r="B59" s="559" t="s">
        <v>10258</v>
      </c>
      <c r="C59" s="559"/>
      <c r="D59" s="559"/>
      <c r="E59" s="559"/>
      <c r="F59" s="559"/>
      <c r="G59" s="559"/>
      <c r="H59" s="559"/>
      <c r="I59" s="559"/>
      <c r="J59" s="559"/>
      <c r="K59" s="559"/>
      <c r="L59" s="559"/>
      <c r="M59" s="559"/>
      <c r="N59" s="559"/>
      <c r="O59" s="559"/>
      <c r="P59" s="559"/>
      <c r="Q59" s="559"/>
      <c r="R59" s="559"/>
      <c r="S59" s="559"/>
      <c r="T59" s="559"/>
      <c r="U59" s="559"/>
      <c r="V59" s="559"/>
      <c r="W59" s="559"/>
      <c r="X59" s="559"/>
      <c r="Y59" s="559"/>
      <c r="Z59" s="559"/>
      <c r="AA59" s="559"/>
      <c r="AB59" s="559"/>
      <c r="AC59" s="559"/>
      <c r="AD59" s="559"/>
      <c r="AE59" s="559"/>
      <c r="AF59" s="559"/>
      <c r="AG59" s="559"/>
      <c r="AH59" s="559"/>
      <c r="AI59" s="559"/>
      <c r="AJ59" s="302"/>
    </row>
    <row r="60" spans="1:36" s="296" customFormat="1" ht="13.5" customHeight="1" x14ac:dyDescent="0.15">
      <c r="A60" s="297"/>
      <c r="B60" s="298"/>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300"/>
    </row>
    <row r="61" spans="1:36" s="296" customFormat="1" ht="42" customHeight="1" x14ac:dyDescent="0.15">
      <c r="A61" s="303"/>
      <c r="B61" s="560" t="s">
        <v>10326</v>
      </c>
      <c r="C61" s="560"/>
      <c r="D61" s="560"/>
      <c r="E61" s="560"/>
      <c r="F61" s="560"/>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304"/>
    </row>
    <row r="62" spans="1:36" s="296" customFormat="1" x14ac:dyDescent="0.15">
      <c r="A62" s="303"/>
      <c r="B62" s="298" t="s">
        <v>10260</v>
      </c>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304"/>
    </row>
    <row r="63" spans="1:36" s="296" customFormat="1" x14ac:dyDescent="0.15">
      <c r="A63" s="303"/>
      <c r="B63" s="298"/>
      <c r="C63" s="298" t="s">
        <v>10261</v>
      </c>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8"/>
      <c r="AJ63" s="304"/>
    </row>
    <row r="64" spans="1:36" s="296" customFormat="1" x14ac:dyDescent="0.15">
      <c r="A64" s="297"/>
      <c r="B64" s="298" t="s">
        <v>10262</v>
      </c>
      <c r="C64" s="298"/>
      <c r="D64" s="298"/>
      <c r="E64" s="298"/>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300"/>
    </row>
    <row r="65" spans="1:36" s="296" customFormat="1" x14ac:dyDescent="0.15">
      <c r="A65" s="303"/>
      <c r="B65" s="298"/>
      <c r="C65" s="298" t="s">
        <v>10263</v>
      </c>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304"/>
    </row>
    <row r="66" spans="1:36" s="296" customFormat="1" x14ac:dyDescent="0.15">
      <c r="A66" s="303"/>
      <c r="B66" s="298"/>
      <c r="C66" s="298" t="s">
        <v>10327</v>
      </c>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304"/>
    </row>
    <row r="67" spans="1:36" s="296" customFormat="1" x14ac:dyDescent="0.15">
      <c r="A67" s="303"/>
      <c r="B67" s="298"/>
      <c r="C67" s="298" t="s">
        <v>10328</v>
      </c>
      <c r="D67" s="298"/>
      <c r="E67" s="298"/>
      <c r="F67" s="298"/>
      <c r="G67" s="298"/>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304"/>
    </row>
    <row r="68" spans="1:36" s="296" customFormat="1" x14ac:dyDescent="0.15">
      <c r="A68" s="303"/>
      <c r="B68" s="298"/>
      <c r="C68" s="298" t="s">
        <v>10266</v>
      </c>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304"/>
    </row>
    <row r="69" spans="1:36" s="296" customFormat="1" x14ac:dyDescent="0.15">
      <c r="A69" s="303"/>
      <c r="B69" s="298"/>
      <c r="C69" s="298" t="s">
        <v>10329</v>
      </c>
      <c r="D69" s="298"/>
      <c r="E69" s="298"/>
      <c r="F69" s="298"/>
      <c r="G69" s="298"/>
      <c r="H69" s="298"/>
      <c r="I69" s="298"/>
      <c r="J69" s="298"/>
      <c r="K69" s="298"/>
      <c r="L69" s="298"/>
      <c r="M69" s="298"/>
      <c r="N69" s="298"/>
      <c r="O69" s="298"/>
      <c r="P69" s="298"/>
      <c r="Q69" s="298"/>
      <c r="R69" s="298"/>
      <c r="S69" s="298"/>
      <c r="T69" s="298"/>
      <c r="U69" s="298"/>
      <c r="V69" s="298"/>
      <c r="W69" s="298"/>
      <c r="X69" s="298"/>
      <c r="Y69" s="298"/>
      <c r="Z69" s="298"/>
      <c r="AA69" s="298"/>
      <c r="AB69" s="298"/>
      <c r="AC69" s="298"/>
      <c r="AD69" s="298"/>
      <c r="AE69" s="298"/>
      <c r="AF69" s="298"/>
      <c r="AG69" s="298"/>
      <c r="AH69" s="298"/>
      <c r="AI69" s="298"/>
      <c r="AJ69" s="304"/>
    </row>
    <row r="70" spans="1:36" s="296" customFormat="1" x14ac:dyDescent="0.15">
      <c r="A70" s="303"/>
      <c r="B70" s="298"/>
      <c r="C70" s="298" t="s">
        <v>10330</v>
      </c>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304"/>
    </row>
    <row r="71" spans="1:36" s="296" customFormat="1" x14ac:dyDescent="0.15">
      <c r="A71" s="297"/>
      <c r="B71" s="298" t="s">
        <v>10269</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300"/>
    </row>
    <row r="72" spans="1:36" s="296" customFormat="1" x14ac:dyDescent="0.15">
      <c r="A72" s="303"/>
      <c r="B72" s="298"/>
      <c r="C72" s="298" t="s">
        <v>10331</v>
      </c>
      <c r="D72" s="298"/>
      <c r="E72" s="298"/>
      <c r="F72" s="298"/>
      <c r="G72" s="298"/>
      <c r="H72" s="298"/>
      <c r="I72" s="298"/>
      <c r="J72" s="298"/>
      <c r="K72" s="298"/>
      <c r="L72" s="298"/>
      <c r="M72" s="298"/>
      <c r="N72" s="298"/>
      <c r="O72" s="298"/>
      <c r="P72" s="298"/>
      <c r="Q72" s="298"/>
      <c r="R72" s="298"/>
      <c r="S72" s="298"/>
      <c r="T72" s="298"/>
      <c r="U72" s="298"/>
      <c r="V72" s="298"/>
      <c r="W72" s="298"/>
      <c r="X72" s="298"/>
      <c r="Y72" s="298"/>
      <c r="Z72" s="298"/>
      <c r="AA72" s="298"/>
      <c r="AB72" s="298"/>
      <c r="AC72" s="298"/>
      <c r="AD72" s="298"/>
      <c r="AE72" s="298"/>
      <c r="AF72" s="298"/>
      <c r="AG72" s="298"/>
      <c r="AH72" s="298"/>
      <c r="AI72" s="298"/>
      <c r="AJ72" s="304"/>
    </row>
    <row r="73" spans="1:36" s="296" customFormat="1" x14ac:dyDescent="0.15">
      <c r="A73" s="303"/>
      <c r="B73" s="298"/>
      <c r="C73" s="298" t="s">
        <v>10332</v>
      </c>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304"/>
    </row>
    <row r="74" spans="1:36" s="296" customFormat="1" x14ac:dyDescent="0.15">
      <c r="A74" s="303"/>
      <c r="B74" s="298"/>
      <c r="C74" s="298" t="s">
        <v>10333</v>
      </c>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8"/>
      <c r="AJ74" s="304"/>
    </row>
    <row r="75" spans="1:36" s="296" customFormat="1" x14ac:dyDescent="0.15">
      <c r="A75" s="303"/>
      <c r="B75" s="298"/>
      <c r="C75" s="298" t="s">
        <v>10334</v>
      </c>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304"/>
    </row>
    <row r="76" spans="1:36" s="296" customFormat="1" x14ac:dyDescent="0.15">
      <c r="A76" s="303"/>
      <c r="B76" s="298"/>
      <c r="C76" s="298" t="s">
        <v>10335</v>
      </c>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304"/>
    </row>
    <row r="77" spans="1:36" s="296" customFormat="1" x14ac:dyDescent="0.15">
      <c r="A77" s="303"/>
      <c r="B77" s="298"/>
      <c r="C77" s="298" t="s">
        <v>10336</v>
      </c>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304"/>
    </row>
    <row r="78" spans="1:36" s="296" customFormat="1" x14ac:dyDescent="0.15">
      <c r="A78" s="303"/>
      <c r="B78" s="298"/>
      <c r="C78" s="298" t="s">
        <v>10337</v>
      </c>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304"/>
    </row>
    <row r="79" spans="1:36" s="296" customFormat="1" x14ac:dyDescent="0.15">
      <c r="A79" s="303"/>
      <c r="B79" s="298"/>
      <c r="C79" s="298" t="s">
        <v>10338</v>
      </c>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304"/>
    </row>
    <row r="80" spans="1:36" s="296" customFormat="1" x14ac:dyDescent="0.15">
      <c r="A80" s="303"/>
      <c r="B80" s="298" t="s">
        <v>10339</v>
      </c>
      <c r="C80" s="298"/>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298"/>
      <c r="AH80" s="298"/>
      <c r="AI80" s="298"/>
      <c r="AJ80" s="304"/>
    </row>
    <row r="81" spans="1:36" s="296" customFormat="1" x14ac:dyDescent="0.15">
      <c r="A81" s="297"/>
      <c r="B81" s="298"/>
      <c r="C81" s="298" t="s">
        <v>10340</v>
      </c>
      <c r="D81" s="298"/>
      <c r="E81" s="298"/>
      <c r="F81" s="298"/>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300"/>
    </row>
    <row r="82" spans="1:36" s="296" customFormat="1" x14ac:dyDescent="0.15">
      <c r="A82" s="303"/>
      <c r="B82" s="298"/>
      <c r="C82" s="298" t="s">
        <v>10278</v>
      </c>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8"/>
      <c r="AJ82" s="304"/>
    </row>
    <row r="83" spans="1:36" s="296" customFormat="1" x14ac:dyDescent="0.15">
      <c r="A83" s="303"/>
      <c r="B83" s="298"/>
      <c r="C83" s="298" t="s">
        <v>10341</v>
      </c>
      <c r="D83" s="298"/>
      <c r="E83" s="298"/>
      <c r="F83" s="298"/>
      <c r="G83" s="298"/>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8"/>
      <c r="AJ83" s="304"/>
    </row>
    <row r="84" spans="1:36" s="296" customFormat="1" x14ac:dyDescent="0.15">
      <c r="A84" s="303"/>
      <c r="B84" s="298"/>
      <c r="C84" s="298" t="s">
        <v>10342</v>
      </c>
      <c r="D84" s="298"/>
      <c r="E84" s="298"/>
      <c r="F84" s="298"/>
      <c r="G84" s="298"/>
      <c r="H84" s="298"/>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304"/>
    </row>
    <row r="85" spans="1:36" s="296" customFormat="1" x14ac:dyDescent="0.15">
      <c r="A85" s="303"/>
      <c r="B85" s="298"/>
      <c r="C85" s="298" t="s">
        <v>10343</v>
      </c>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304"/>
    </row>
    <row r="86" spans="1:36" s="296" customFormat="1" x14ac:dyDescent="0.15">
      <c r="A86" s="303"/>
      <c r="B86" s="298" t="s">
        <v>10281</v>
      </c>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304"/>
    </row>
    <row r="87" spans="1:36" s="296" customFormat="1" x14ac:dyDescent="0.15">
      <c r="A87" s="303"/>
      <c r="B87" s="298"/>
      <c r="C87" s="298" t="s">
        <v>10344</v>
      </c>
      <c r="D87" s="298"/>
      <c r="E87" s="298"/>
      <c r="F87" s="298"/>
      <c r="G87" s="298"/>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304"/>
    </row>
    <row r="88" spans="1:36" s="296" customFormat="1" x14ac:dyDescent="0.15">
      <c r="A88" s="297"/>
      <c r="B88" s="298"/>
      <c r="C88" s="298" t="s">
        <v>10345</v>
      </c>
      <c r="D88" s="298"/>
      <c r="E88" s="298"/>
      <c r="F88" s="298"/>
      <c r="G88" s="298"/>
      <c r="H88" s="298"/>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300"/>
    </row>
    <row r="89" spans="1:36" s="296" customFormat="1" x14ac:dyDescent="0.15">
      <c r="A89" s="303"/>
      <c r="B89" s="298"/>
      <c r="C89" s="298" t="s">
        <v>10346</v>
      </c>
      <c r="D89" s="298"/>
      <c r="E89" s="298"/>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304"/>
    </row>
    <row r="90" spans="1:36" s="296" customFormat="1" x14ac:dyDescent="0.15">
      <c r="A90" s="303"/>
      <c r="B90" s="298"/>
      <c r="C90" s="298" t="s">
        <v>10347</v>
      </c>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304"/>
    </row>
    <row r="91" spans="1:36" s="296" customFormat="1" x14ac:dyDescent="0.15">
      <c r="A91" s="303"/>
      <c r="B91" s="298"/>
      <c r="C91" s="309" t="s">
        <v>10348</v>
      </c>
      <c r="D91" s="298"/>
      <c r="E91" s="298"/>
      <c r="F91" s="298"/>
      <c r="G91" s="298"/>
      <c r="H91" s="298"/>
      <c r="I91" s="298"/>
      <c r="J91" s="298"/>
      <c r="K91" s="298"/>
      <c r="L91" s="298"/>
      <c r="M91" s="298"/>
      <c r="N91" s="298"/>
      <c r="O91" s="298"/>
      <c r="P91" s="298"/>
      <c r="Q91" s="298"/>
      <c r="R91" s="298"/>
      <c r="S91" s="298"/>
      <c r="T91" s="298"/>
      <c r="U91" s="298"/>
      <c r="V91" s="298"/>
      <c r="W91" s="298"/>
      <c r="X91" s="298"/>
      <c r="Y91" s="298"/>
      <c r="Z91" s="298"/>
      <c r="AA91" s="298"/>
      <c r="AB91" s="298"/>
      <c r="AC91" s="298"/>
      <c r="AD91" s="298"/>
      <c r="AE91" s="298"/>
      <c r="AF91" s="298"/>
      <c r="AG91" s="298"/>
      <c r="AH91" s="298"/>
      <c r="AI91" s="298"/>
      <c r="AJ91" s="304"/>
    </row>
    <row r="92" spans="1:36" s="296" customFormat="1" x14ac:dyDescent="0.15">
      <c r="A92" s="303"/>
      <c r="B92" s="298"/>
      <c r="C92" s="309" t="s">
        <v>10349</v>
      </c>
      <c r="D92" s="298"/>
      <c r="E92" s="298"/>
      <c r="F92" s="298"/>
      <c r="G92" s="298"/>
      <c r="H92" s="298"/>
      <c r="I92" s="298"/>
      <c r="J92" s="298"/>
      <c r="K92" s="298"/>
      <c r="L92" s="298"/>
      <c r="M92" s="298"/>
      <c r="N92" s="298"/>
      <c r="O92" s="298"/>
      <c r="P92" s="298"/>
      <c r="Q92" s="298"/>
      <c r="R92" s="298"/>
      <c r="S92" s="298"/>
      <c r="T92" s="298"/>
      <c r="U92" s="298"/>
      <c r="V92" s="298"/>
      <c r="W92" s="298"/>
      <c r="X92" s="298"/>
      <c r="Y92" s="298"/>
      <c r="Z92" s="298"/>
      <c r="AA92" s="298"/>
      <c r="AB92" s="298"/>
      <c r="AC92" s="298"/>
      <c r="AD92" s="298"/>
      <c r="AE92" s="298"/>
      <c r="AF92" s="298"/>
      <c r="AG92" s="298"/>
      <c r="AH92" s="298"/>
      <c r="AI92" s="298"/>
      <c r="AJ92" s="304"/>
    </row>
    <row r="93" spans="1:36" s="296" customFormat="1" x14ac:dyDescent="0.15">
      <c r="A93" s="303"/>
      <c r="B93" s="298"/>
      <c r="C93" s="298" t="s">
        <v>10350</v>
      </c>
      <c r="D93" s="298"/>
      <c r="E93" s="298"/>
      <c r="F93" s="298"/>
      <c r="G93" s="298"/>
      <c r="H93" s="298"/>
      <c r="I93" s="298"/>
      <c r="J93" s="298"/>
      <c r="K93" s="298"/>
      <c r="L93" s="298"/>
      <c r="M93" s="298"/>
      <c r="N93" s="298"/>
      <c r="O93" s="298"/>
      <c r="P93" s="298"/>
      <c r="Q93" s="298"/>
      <c r="R93" s="298"/>
      <c r="S93" s="298"/>
      <c r="T93" s="298"/>
      <c r="U93" s="298"/>
      <c r="V93" s="298"/>
      <c r="W93" s="298"/>
      <c r="X93" s="298"/>
      <c r="Y93" s="298"/>
      <c r="Z93" s="298"/>
      <c r="AA93" s="298"/>
      <c r="AB93" s="298"/>
      <c r="AC93" s="298"/>
      <c r="AD93" s="298"/>
      <c r="AE93" s="298"/>
      <c r="AF93" s="298"/>
      <c r="AG93" s="298"/>
      <c r="AH93" s="298"/>
      <c r="AI93" s="298"/>
      <c r="AJ93" s="304"/>
    </row>
    <row r="94" spans="1:36" s="296" customFormat="1" x14ac:dyDescent="0.15">
      <c r="A94" s="303"/>
      <c r="B94" s="298"/>
      <c r="C94" s="298" t="s">
        <v>10288</v>
      </c>
      <c r="D94" s="298"/>
      <c r="E94" s="298"/>
      <c r="F94" s="298"/>
      <c r="G94" s="298"/>
      <c r="H94" s="298"/>
      <c r="I94" s="298"/>
      <c r="J94" s="298"/>
      <c r="K94" s="298"/>
      <c r="L94" s="298"/>
      <c r="M94" s="298"/>
      <c r="N94" s="298"/>
      <c r="O94" s="298"/>
      <c r="P94" s="298"/>
      <c r="Q94" s="298"/>
      <c r="R94" s="298"/>
      <c r="S94" s="298"/>
      <c r="T94" s="298"/>
      <c r="U94" s="298"/>
      <c r="V94" s="298"/>
      <c r="W94" s="298"/>
      <c r="X94" s="298"/>
      <c r="Y94" s="298"/>
      <c r="Z94" s="298"/>
      <c r="AA94" s="298"/>
      <c r="AB94" s="298"/>
      <c r="AC94" s="298"/>
      <c r="AD94" s="298"/>
      <c r="AE94" s="298"/>
      <c r="AF94" s="298"/>
      <c r="AG94" s="298"/>
      <c r="AH94" s="298"/>
      <c r="AI94" s="298"/>
      <c r="AJ94" s="304"/>
    </row>
    <row r="95" spans="1:36" s="296" customFormat="1" ht="18" customHeight="1" x14ac:dyDescent="0.15">
      <c r="A95" s="301"/>
      <c r="B95" s="298"/>
      <c r="C95" s="298"/>
      <c r="D95" s="298"/>
      <c r="E95" s="298"/>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302"/>
    </row>
    <row r="96" spans="1:36" s="296" customFormat="1" ht="14.25" x14ac:dyDescent="0.15">
      <c r="A96" s="303"/>
      <c r="B96" s="559" t="s">
        <v>10289</v>
      </c>
      <c r="C96" s="559"/>
      <c r="D96" s="559"/>
      <c r="E96" s="559"/>
      <c r="F96" s="559"/>
      <c r="G96" s="559"/>
      <c r="H96" s="559"/>
      <c r="I96" s="559"/>
      <c r="J96" s="559"/>
      <c r="K96" s="559"/>
      <c r="L96" s="559"/>
      <c r="M96" s="559"/>
      <c r="N96" s="559"/>
      <c r="O96" s="559"/>
      <c r="P96" s="559"/>
      <c r="Q96" s="559"/>
      <c r="R96" s="559"/>
      <c r="S96" s="559"/>
      <c r="T96" s="559"/>
      <c r="U96" s="559"/>
      <c r="V96" s="559"/>
      <c r="W96" s="559"/>
      <c r="X96" s="559"/>
      <c r="Y96" s="559"/>
      <c r="Z96" s="559"/>
      <c r="AA96" s="559"/>
      <c r="AB96" s="559"/>
      <c r="AC96" s="559"/>
      <c r="AD96" s="559"/>
      <c r="AE96" s="559"/>
      <c r="AF96" s="559"/>
      <c r="AG96" s="559"/>
      <c r="AH96" s="559"/>
      <c r="AI96" s="559"/>
      <c r="AJ96" s="304"/>
    </row>
    <row r="97" spans="1:36" s="296" customFormat="1" ht="9" customHeight="1" x14ac:dyDescent="0.15">
      <c r="A97" s="303"/>
      <c r="B97" s="298"/>
      <c r="C97" s="298"/>
      <c r="D97" s="298"/>
      <c r="E97" s="298"/>
      <c r="F97" s="298"/>
      <c r="G97" s="298"/>
      <c r="H97" s="298"/>
      <c r="I97" s="298"/>
      <c r="J97" s="298"/>
      <c r="K97" s="298"/>
      <c r="L97" s="298"/>
      <c r="M97" s="298"/>
      <c r="N97" s="298"/>
      <c r="O97" s="298"/>
      <c r="P97" s="298"/>
      <c r="Q97" s="298"/>
      <c r="R97" s="298"/>
      <c r="S97" s="298"/>
      <c r="T97" s="298"/>
      <c r="U97" s="298"/>
      <c r="V97" s="298"/>
      <c r="W97" s="298"/>
      <c r="X97" s="298"/>
      <c r="Y97" s="298"/>
      <c r="Z97" s="298"/>
      <c r="AA97" s="298"/>
      <c r="AB97" s="298"/>
      <c r="AC97" s="298"/>
      <c r="AD97" s="298"/>
      <c r="AE97" s="298"/>
      <c r="AF97" s="298"/>
      <c r="AG97" s="298"/>
      <c r="AH97" s="298"/>
      <c r="AI97" s="298"/>
      <c r="AJ97" s="304"/>
    </row>
    <row r="98" spans="1:36" s="296" customFormat="1" x14ac:dyDescent="0.15">
      <c r="A98" s="303"/>
      <c r="B98" s="298" t="s">
        <v>10351</v>
      </c>
      <c r="C98" s="298"/>
      <c r="D98" s="298"/>
      <c r="E98" s="298"/>
      <c r="F98" s="298"/>
      <c r="G98" s="298"/>
      <c r="H98" s="298"/>
      <c r="I98" s="298"/>
      <c r="J98" s="298"/>
      <c r="K98" s="298"/>
      <c r="L98" s="298"/>
      <c r="M98" s="298"/>
      <c r="N98" s="298"/>
      <c r="O98" s="298"/>
      <c r="P98" s="298"/>
      <c r="Q98" s="298"/>
      <c r="R98" s="298"/>
      <c r="S98" s="298"/>
      <c r="T98" s="298"/>
      <c r="U98" s="298"/>
      <c r="V98" s="298"/>
      <c r="W98" s="298"/>
      <c r="X98" s="298"/>
      <c r="Y98" s="298"/>
      <c r="Z98" s="298"/>
      <c r="AA98" s="298"/>
      <c r="AB98" s="298"/>
      <c r="AC98" s="298"/>
      <c r="AD98" s="298"/>
      <c r="AE98" s="298"/>
      <c r="AF98" s="298"/>
      <c r="AG98" s="298"/>
      <c r="AH98" s="298"/>
      <c r="AI98" s="298"/>
      <c r="AJ98" s="304"/>
    </row>
    <row r="99" spans="1:36" s="296" customFormat="1" x14ac:dyDescent="0.15">
      <c r="A99" s="303"/>
      <c r="B99" s="305"/>
      <c r="C99" s="298" t="s">
        <v>10352</v>
      </c>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304"/>
    </row>
    <row r="100" spans="1:36" s="296" customFormat="1" x14ac:dyDescent="0.15">
      <c r="A100" s="303"/>
      <c r="B100" s="305"/>
      <c r="C100" s="298" t="s">
        <v>10292</v>
      </c>
      <c r="D100" s="298"/>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304"/>
    </row>
    <row r="101" spans="1:36" s="296" customFormat="1" x14ac:dyDescent="0.15">
      <c r="A101" s="303"/>
      <c r="B101" s="305"/>
      <c r="C101" s="298" t="s">
        <v>10353</v>
      </c>
      <c r="D101" s="298"/>
      <c r="E101" s="298"/>
      <c r="F101" s="298"/>
      <c r="G101" s="298"/>
      <c r="H101" s="298"/>
      <c r="I101" s="298"/>
      <c r="J101" s="298"/>
      <c r="K101" s="298"/>
      <c r="L101" s="298"/>
      <c r="M101" s="298"/>
      <c r="N101" s="298"/>
      <c r="O101" s="298"/>
      <c r="P101" s="298"/>
      <c r="Q101" s="298"/>
      <c r="R101" s="298"/>
      <c r="S101" s="298"/>
      <c r="T101" s="298"/>
      <c r="U101" s="298"/>
      <c r="V101" s="298"/>
      <c r="W101" s="298"/>
      <c r="X101" s="298"/>
      <c r="Y101" s="298"/>
      <c r="Z101" s="298"/>
      <c r="AA101" s="298"/>
      <c r="AB101" s="298"/>
      <c r="AC101" s="298"/>
      <c r="AD101" s="298"/>
      <c r="AE101" s="298"/>
      <c r="AF101" s="298"/>
      <c r="AG101" s="298"/>
      <c r="AH101" s="298"/>
      <c r="AI101" s="298"/>
      <c r="AJ101" s="304"/>
    </row>
    <row r="102" spans="1:36" s="296" customFormat="1" x14ac:dyDescent="0.15">
      <c r="A102" s="303"/>
      <c r="B102" s="305"/>
      <c r="C102" s="298" t="s">
        <v>10354</v>
      </c>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304"/>
    </row>
    <row r="103" spans="1:36" s="296" customFormat="1" x14ac:dyDescent="0.15">
      <c r="A103" s="303"/>
      <c r="B103" s="305"/>
      <c r="C103" s="298" t="s">
        <v>10355</v>
      </c>
      <c r="D103" s="298"/>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8"/>
      <c r="AB103" s="298"/>
      <c r="AC103" s="298"/>
      <c r="AD103" s="298"/>
      <c r="AE103" s="298"/>
      <c r="AF103" s="298"/>
      <c r="AG103" s="298"/>
      <c r="AH103" s="298"/>
      <c r="AI103" s="298"/>
      <c r="AJ103" s="304"/>
    </row>
    <row r="104" spans="1:36" s="296" customFormat="1" x14ac:dyDescent="0.15">
      <c r="A104" s="303"/>
      <c r="B104" s="305"/>
      <c r="C104" s="298" t="s">
        <v>10356</v>
      </c>
      <c r="D104" s="298"/>
      <c r="E104" s="298"/>
      <c r="F104" s="298"/>
      <c r="G104" s="298"/>
      <c r="H104" s="298"/>
      <c r="I104" s="298"/>
      <c r="J104" s="298"/>
      <c r="K104" s="298"/>
      <c r="L104" s="298"/>
      <c r="M104" s="298"/>
      <c r="N104" s="298"/>
      <c r="O104" s="298"/>
      <c r="P104" s="298"/>
      <c r="Q104" s="298"/>
      <c r="R104" s="298"/>
      <c r="S104" s="298"/>
      <c r="T104" s="298"/>
      <c r="U104" s="298"/>
      <c r="V104" s="298"/>
      <c r="W104" s="298"/>
      <c r="X104" s="298"/>
      <c r="Y104" s="298"/>
      <c r="Z104" s="298"/>
      <c r="AA104" s="298"/>
      <c r="AB104" s="298"/>
      <c r="AC104" s="298"/>
      <c r="AD104" s="298"/>
      <c r="AE104" s="298"/>
      <c r="AF104" s="298"/>
      <c r="AG104" s="298"/>
      <c r="AH104" s="298"/>
      <c r="AI104" s="298"/>
      <c r="AJ104" s="304"/>
    </row>
    <row r="105" spans="1:36" s="296" customFormat="1" x14ac:dyDescent="0.15">
      <c r="A105" s="303"/>
      <c r="B105" s="305"/>
      <c r="C105" s="298" t="s">
        <v>10357</v>
      </c>
      <c r="D105" s="298"/>
      <c r="E105" s="298"/>
      <c r="F105" s="298"/>
      <c r="G105" s="298"/>
      <c r="H105" s="298"/>
      <c r="I105" s="298"/>
      <c r="J105" s="298"/>
      <c r="K105" s="298"/>
      <c r="L105" s="298"/>
      <c r="M105" s="298"/>
      <c r="N105" s="298"/>
      <c r="O105" s="298"/>
      <c r="P105" s="298"/>
      <c r="Q105" s="298"/>
      <c r="R105" s="298"/>
      <c r="S105" s="298"/>
      <c r="T105" s="298"/>
      <c r="U105" s="298"/>
      <c r="V105" s="298"/>
      <c r="W105" s="298"/>
      <c r="X105" s="298"/>
      <c r="Y105" s="298"/>
      <c r="Z105" s="298"/>
      <c r="AA105" s="298"/>
      <c r="AB105" s="298"/>
      <c r="AC105" s="298"/>
      <c r="AD105" s="298"/>
      <c r="AE105" s="298"/>
      <c r="AF105" s="298"/>
      <c r="AG105" s="298"/>
      <c r="AH105" s="298"/>
      <c r="AI105" s="298"/>
      <c r="AJ105" s="304"/>
    </row>
    <row r="106" spans="1:36" s="296" customFormat="1" x14ac:dyDescent="0.15">
      <c r="A106" s="303"/>
      <c r="B106" s="305"/>
      <c r="C106" s="298" t="s">
        <v>10358</v>
      </c>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304"/>
    </row>
    <row r="107" spans="1:36" s="296" customFormat="1" ht="13.9" customHeight="1" x14ac:dyDescent="0.15">
      <c r="A107" s="303"/>
      <c r="B107" s="305"/>
      <c r="C107" s="306" t="s">
        <v>10359</v>
      </c>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4"/>
    </row>
    <row r="108" spans="1:36" s="296" customFormat="1" ht="13.9" customHeight="1" x14ac:dyDescent="0.15">
      <c r="A108" s="303"/>
      <c r="B108" s="305"/>
      <c r="C108" s="312" t="s">
        <v>10360</v>
      </c>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10"/>
      <c r="AH108" s="310"/>
      <c r="AI108" s="307"/>
      <c r="AJ108" s="304"/>
    </row>
    <row r="109" spans="1:36" s="296" customFormat="1" ht="13.9" customHeight="1" x14ac:dyDescent="0.15">
      <c r="A109" s="303"/>
      <c r="B109" s="305"/>
      <c r="C109" s="306" t="s">
        <v>10361</v>
      </c>
      <c r="D109" s="306"/>
      <c r="E109" s="306"/>
      <c r="F109" s="306"/>
      <c r="G109" s="306"/>
      <c r="H109" s="306"/>
      <c r="I109" s="306"/>
      <c r="J109" s="306"/>
      <c r="K109" s="306"/>
      <c r="L109" s="306"/>
      <c r="M109" s="306"/>
      <c r="N109" s="306"/>
      <c r="O109" s="306"/>
      <c r="P109" s="306"/>
      <c r="Q109" s="306"/>
      <c r="R109" s="306"/>
      <c r="S109" s="306"/>
      <c r="T109" s="306"/>
      <c r="U109" s="306"/>
      <c r="V109" s="306"/>
      <c r="W109" s="306"/>
      <c r="X109" s="306"/>
      <c r="Y109" s="306"/>
      <c r="Z109" s="306"/>
      <c r="AA109" s="306"/>
      <c r="AB109" s="306"/>
      <c r="AC109" s="306"/>
      <c r="AD109" s="306"/>
      <c r="AE109" s="306"/>
      <c r="AF109" s="306"/>
      <c r="AG109" s="306"/>
      <c r="AH109" s="306"/>
      <c r="AI109" s="306"/>
      <c r="AJ109" s="304"/>
    </row>
    <row r="110" spans="1:36" s="296" customFormat="1" x14ac:dyDescent="0.15">
      <c r="A110" s="297"/>
      <c r="B110" s="305"/>
      <c r="C110" s="298" t="s">
        <v>10362</v>
      </c>
      <c r="D110" s="307"/>
      <c r="E110" s="307"/>
      <c r="F110" s="307"/>
      <c r="G110" s="307"/>
      <c r="H110" s="307"/>
      <c r="I110" s="307"/>
      <c r="J110" s="307"/>
      <c r="K110" s="307"/>
      <c r="L110" s="307"/>
      <c r="M110" s="307"/>
      <c r="N110" s="307"/>
      <c r="O110" s="307"/>
      <c r="P110" s="307"/>
      <c r="Q110" s="307"/>
      <c r="R110" s="307"/>
      <c r="S110" s="307"/>
      <c r="T110" s="307"/>
      <c r="U110" s="307"/>
      <c r="V110" s="307"/>
      <c r="W110" s="307"/>
      <c r="X110" s="307"/>
      <c r="Y110" s="307"/>
      <c r="Z110" s="307"/>
      <c r="AA110" s="307"/>
      <c r="AB110" s="307"/>
      <c r="AC110" s="307"/>
      <c r="AD110" s="307"/>
      <c r="AE110" s="307"/>
      <c r="AF110" s="307"/>
      <c r="AG110" s="307"/>
      <c r="AH110" s="307"/>
      <c r="AI110" s="307"/>
      <c r="AJ110" s="300"/>
    </row>
    <row r="111" spans="1:36" s="296" customFormat="1" x14ac:dyDescent="0.15">
      <c r="A111" s="297"/>
      <c r="B111" s="298"/>
      <c r="C111" s="298" t="s">
        <v>10363</v>
      </c>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300"/>
    </row>
    <row r="112" spans="1:36" s="296" customFormat="1" ht="18" customHeight="1" x14ac:dyDescent="0.15">
      <c r="A112" s="297"/>
      <c r="B112" s="298"/>
      <c r="C112" s="298"/>
      <c r="D112" s="298"/>
      <c r="E112" s="298"/>
      <c r="F112" s="298"/>
      <c r="G112" s="298"/>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300"/>
    </row>
    <row r="113" spans="1:37" s="296" customFormat="1" ht="14.25" x14ac:dyDescent="0.15">
      <c r="A113" s="297"/>
      <c r="B113" s="561" t="s">
        <v>10364</v>
      </c>
      <c r="C113" s="561"/>
      <c r="D113" s="561"/>
      <c r="E113" s="561"/>
      <c r="F113" s="561"/>
      <c r="G113" s="561"/>
      <c r="H113" s="561"/>
      <c r="I113" s="561"/>
      <c r="J113" s="561"/>
      <c r="K113" s="561"/>
      <c r="L113" s="561"/>
      <c r="M113" s="561"/>
      <c r="N113" s="561"/>
      <c r="O113" s="561"/>
      <c r="P113" s="561"/>
      <c r="Q113" s="561"/>
      <c r="R113" s="561"/>
      <c r="S113" s="561"/>
      <c r="T113" s="561"/>
      <c r="U113" s="561"/>
      <c r="V113" s="561"/>
      <c r="W113" s="561"/>
      <c r="X113" s="561"/>
      <c r="Y113" s="561"/>
      <c r="Z113" s="561"/>
      <c r="AA113" s="561"/>
      <c r="AB113" s="561"/>
      <c r="AC113" s="561"/>
      <c r="AD113" s="561"/>
      <c r="AE113" s="561"/>
      <c r="AF113" s="561"/>
      <c r="AG113" s="561"/>
      <c r="AH113" s="561"/>
      <c r="AI113" s="561"/>
      <c r="AJ113" s="300"/>
    </row>
    <row r="114" spans="1:37" s="296" customFormat="1" ht="9" customHeight="1" x14ac:dyDescent="0.15">
      <c r="A114" s="297"/>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0"/>
    </row>
    <row r="115" spans="1:37" s="296" customFormat="1" ht="30.6" customHeight="1" x14ac:dyDescent="0.15">
      <c r="A115" s="297"/>
      <c r="B115" s="308"/>
      <c r="C115" s="562" t="s">
        <v>10366</v>
      </c>
      <c r="D115" s="562"/>
      <c r="E115" s="562"/>
      <c r="F115" s="562"/>
      <c r="G115" s="562"/>
      <c r="H115" s="562"/>
      <c r="I115" s="562"/>
      <c r="J115" s="562"/>
      <c r="K115" s="562"/>
      <c r="L115" s="562"/>
      <c r="M115" s="562"/>
      <c r="N115" s="562"/>
      <c r="O115" s="562"/>
      <c r="P115" s="562"/>
      <c r="Q115" s="562"/>
      <c r="R115" s="562"/>
      <c r="S115" s="562"/>
      <c r="T115" s="562"/>
      <c r="U115" s="562"/>
      <c r="V115" s="562"/>
      <c r="W115" s="562"/>
      <c r="X115" s="562"/>
      <c r="Y115" s="562"/>
      <c r="Z115" s="562"/>
      <c r="AA115" s="562"/>
      <c r="AB115" s="562"/>
      <c r="AC115" s="562"/>
      <c r="AD115" s="562"/>
      <c r="AE115" s="562"/>
      <c r="AF115" s="562"/>
      <c r="AG115" s="562"/>
      <c r="AH115" s="562"/>
      <c r="AI115" s="562"/>
      <c r="AJ115" s="300"/>
    </row>
    <row r="116" spans="1:37" s="296" customFormat="1" ht="13.15" hidden="1" customHeight="1" x14ac:dyDescent="0.15">
      <c r="A116" s="297"/>
      <c r="B116" s="298"/>
      <c r="C116" s="298"/>
      <c r="D116" s="298"/>
      <c r="E116" s="298"/>
      <c r="F116" s="298"/>
      <c r="G116" s="298"/>
      <c r="H116" s="298"/>
      <c r="I116" s="298"/>
      <c r="J116" s="298"/>
      <c r="K116" s="298"/>
      <c r="L116" s="298"/>
      <c r="M116" s="298"/>
      <c r="N116" s="298"/>
      <c r="O116" s="298"/>
      <c r="P116" s="298"/>
      <c r="Q116" s="298"/>
      <c r="R116" s="298"/>
      <c r="S116" s="298"/>
      <c r="T116" s="298"/>
      <c r="U116" s="298"/>
      <c r="V116" s="298"/>
      <c r="W116" s="298"/>
      <c r="X116" s="298"/>
      <c r="Y116" s="298"/>
      <c r="Z116" s="298"/>
      <c r="AA116" s="298"/>
      <c r="AB116" s="298"/>
      <c r="AC116" s="298"/>
      <c r="AD116" s="298"/>
      <c r="AE116" s="298"/>
      <c r="AF116" s="298"/>
      <c r="AG116" s="298"/>
      <c r="AH116" s="298"/>
      <c r="AI116" s="298"/>
      <c r="AJ116" s="300"/>
    </row>
    <row r="117" spans="1:37" s="296" customFormat="1" ht="13.15" hidden="1" customHeight="1" x14ac:dyDescent="0.15">
      <c r="A117" s="297"/>
      <c r="B117" s="298"/>
      <c r="C117" s="298"/>
      <c r="D117" s="298"/>
      <c r="E117" s="298"/>
      <c r="F117" s="298"/>
      <c r="G117" s="298"/>
      <c r="H117" s="298"/>
      <c r="I117" s="298"/>
      <c r="J117" s="298"/>
      <c r="K117" s="298"/>
      <c r="L117" s="298"/>
      <c r="M117" s="298"/>
      <c r="N117" s="298"/>
      <c r="O117" s="298"/>
      <c r="P117" s="298"/>
      <c r="Q117" s="298"/>
      <c r="R117" s="298"/>
      <c r="S117" s="298"/>
      <c r="T117" s="298"/>
      <c r="U117" s="298"/>
      <c r="V117" s="298"/>
      <c r="W117" s="298"/>
      <c r="X117" s="298"/>
      <c r="Y117" s="298"/>
      <c r="Z117" s="298"/>
      <c r="AA117" s="298"/>
      <c r="AB117" s="298"/>
      <c r="AC117" s="298"/>
      <c r="AD117" s="298"/>
      <c r="AE117" s="298"/>
      <c r="AF117" s="298"/>
      <c r="AG117" s="298"/>
      <c r="AH117" s="298"/>
      <c r="AI117" s="298"/>
      <c r="AJ117" s="300"/>
    </row>
    <row r="118" spans="1:37" s="296" customFormat="1" ht="13.15" hidden="1" customHeight="1" x14ac:dyDescent="0.15">
      <c r="A118" s="297"/>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298"/>
      <c r="X118" s="298"/>
      <c r="Y118" s="298"/>
      <c r="Z118" s="298"/>
      <c r="AA118" s="298"/>
      <c r="AB118" s="298"/>
      <c r="AC118" s="298"/>
      <c r="AD118" s="298"/>
      <c r="AE118" s="298"/>
      <c r="AF118" s="298"/>
      <c r="AG118" s="298"/>
      <c r="AH118" s="298"/>
      <c r="AI118" s="298"/>
      <c r="AJ118" s="300"/>
    </row>
    <row r="119" spans="1:37" s="296" customFormat="1" ht="13.15" hidden="1" customHeight="1" x14ac:dyDescent="0.15">
      <c r="A119" s="297"/>
      <c r="B119" s="298"/>
      <c r="C119" s="298"/>
      <c r="D119" s="298"/>
      <c r="E119" s="298"/>
      <c r="F119" s="298"/>
      <c r="G119" s="298"/>
      <c r="H119" s="298"/>
      <c r="I119" s="298"/>
      <c r="J119" s="298"/>
      <c r="K119" s="298"/>
      <c r="L119" s="298"/>
      <c r="M119" s="298"/>
      <c r="N119" s="298"/>
      <c r="O119" s="298"/>
      <c r="P119" s="298"/>
      <c r="Q119" s="298"/>
      <c r="R119" s="298"/>
      <c r="S119" s="298"/>
      <c r="T119" s="298"/>
      <c r="U119" s="298"/>
      <c r="V119" s="298"/>
      <c r="W119" s="298"/>
      <c r="X119" s="298"/>
      <c r="Y119" s="298"/>
      <c r="Z119" s="298"/>
      <c r="AA119" s="298"/>
      <c r="AB119" s="298"/>
      <c r="AC119" s="298"/>
      <c r="AD119" s="298"/>
      <c r="AE119" s="298"/>
      <c r="AF119" s="298"/>
      <c r="AG119" s="298"/>
      <c r="AH119" s="298"/>
      <c r="AI119" s="298"/>
      <c r="AJ119" s="300"/>
    </row>
    <row r="120" spans="1:37" s="296" customFormat="1" ht="13.15" hidden="1" customHeight="1" x14ac:dyDescent="0.15">
      <c r="A120" s="297"/>
      <c r="B120" s="298"/>
      <c r="C120" s="298"/>
      <c r="D120" s="298"/>
      <c r="E120" s="298"/>
      <c r="F120" s="298"/>
      <c r="G120" s="298"/>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300"/>
    </row>
    <row r="121" spans="1:37" s="296" customFormat="1" x14ac:dyDescent="0.15">
      <c r="A121" s="563" t="s">
        <v>10316</v>
      </c>
      <c r="B121" s="564"/>
      <c r="C121" s="564"/>
      <c r="D121" s="564"/>
      <c r="E121" s="564"/>
      <c r="F121" s="564"/>
      <c r="G121" s="564"/>
      <c r="H121" s="564"/>
      <c r="I121" s="564"/>
      <c r="J121" s="564"/>
      <c r="K121" s="564"/>
      <c r="L121" s="564"/>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5"/>
    </row>
    <row r="122" spans="1:37" s="296" customFormat="1" x14ac:dyDescent="0.15">
      <c r="A122" s="554"/>
      <c r="B122" s="554"/>
      <c r="C122" s="554"/>
      <c r="D122" s="554"/>
      <c r="E122" s="554"/>
      <c r="F122" s="554"/>
      <c r="G122" s="554"/>
      <c r="H122" s="554"/>
      <c r="I122" s="554"/>
      <c r="J122" s="554"/>
      <c r="K122" s="554"/>
      <c r="L122" s="554"/>
      <c r="M122" s="554"/>
      <c r="N122" s="554"/>
      <c r="O122" s="554"/>
      <c r="P122" s="554"/>
      <c r="Q122" s="554"/>
      <c r="R122" s="554"/>
      <c r="S122" s="554"/>
      <c r="T122" s="554"/>
      <c r="U122" s="554"/>
      <c r="V122" s="554"/>
      <c r="W122" s="554"/>
      <c r="X122" s="554"/>
      <c r="Y122" s="554"/>
      <c r="Z122" s="554"/>
      <c r="AA122" s="554"/>
      <c r="AB122" s="554"/>
      <c r="AC122" s="554"/>
      <c r="AD122" s="554"/>
      <c r="AE122" s="554"/>
      <c r="AF122" s="554"/>
      <c r="AG122" s="554"/>
      <c r="AH122" s="554"/>
      <c r="AI122" s="554"/>
      <c r="AJ122" s="554"/>
      <c r="AK122" s="296" t="s">
        <v>10317</v>
      </c>
    </row>
  </sheetData>
  <dataConsolidate/>
  <mergeCells count="82">
    <mergeCell ref="A122:AJ122"/>
    <mergeCell ref="H46:AI46"/>
    <mergeCell ref="H47:AI47"/>
    <mergeCell ref="H48:AI48"/>
    <mergeCell ref="H54:AI54"/>
    <mergeCell ref="A55:AJ55"/>
    <mergeCell ref="B59:AI59"/>
    <mergeCell ref="B61:AI61"/>
    <mergeCell ref="B96:AI96"/>
    <mergeCell ref="B113:AI113"/>
    <mergeCell ref="C115:AI115"/>
    <mergeCell ref="A121:AJ121"/>
    <mergeCell ref="H42:AI42"/>
    <mergeCell ref="B28:P28"/>
    <mergeCell ref="Q28:Z28"/>
    <mergeCell ref="AA28:AC28"/>
    <mergeCell ref="AD28:AF28"/>
    <mergeCell ref="AG28:AI28"/>
    <mergeCell ref="B30:AI30"/>
    <mergeCell ref="H34:AI34"/>
    <mergeCell ref="H35:AI35"/>
    <mergeCell ref="H36:AI36"/>
    <mergeCell ref="H40:AI40"/>
    <mergeCell ref="H41:AI41"/>
    <mergeCell ref="B26:P26"/>
    <mergeCell ref="Q26:Z26"/>
    <mergeCell ref="AA26:AC26"/>
    <mergeCell ref="AD26:AF26"/>
    <mergeCell ref="AG26:AI26"/>
    <mergeCell ref="B27:P27"/>
    <mergeCell ref="Q27:Z27"/>
    <mergeCell ref="AA27:AC27"/>
    <mergeCell ref="AD27:AF27"/>
    <mergeCell ref="AG27:AI27"/>
    <mergeCell ref="B24:P24"/>
    <mergeCell ref="Q24:Z24"/>
    <mergeCell ref="AA24:AC24"/>
    <mergeCell ref="AD24:AF24"/>
    <mergeCell ref="AG24:AI24"/>
    <mergeCell ref="B25:P25"/>
    <mergeCell ref="Q25:Z25"/>
    <mergeCell ref="AA25:AC25"/>
    <mergeCell ref="AD25:AF25"/>
    <mergeCell ref="AG25:AI25"/>
    <mergeCell ref="B22:P22"/>
    <mergeCell ref="Q22:Z22"/>
    <mergeCell ref="AA22:AC22"/>
    <mergeCell ref="AD22:AF22"/>
    <mergeCell ref="AG22:AI22"/>
    <mergeCell ref="B23:P23"/>
    <mergeCell ref="Q23:Z23"/>
    <mergeCell ref="AA23:AC23"/>
    <mergeCell ref="AD23:AF23"/>
    <mergeCell ref="AG23:AI23"/>
    <mergeCell ref="B20:P20"/>
    <mergeCell ref="Q20:Z20"/>
    <mergeCell ref="AA20:AC20"/>
    <mergeCell ref="AD20:AF20"/>
    <mergeCell ref="AG20:AI20"/>
    <mergeCell ref="B21:P21"/>
    <mergeCell ref="Q21:Z21"/>
    <mergeCell ref="AA21:AC21"/>
    <mergeCell ref="AD21:AF21"/>
    <mergeCell ref="AG21:AI21"/>
    <mergeCell ref="AG18:AI18"/>
    <mergeCell ref="B19:P19"/>
    <mergeCell ref="Q19:Z19"/>
    <mergeCell ref="AA19:AC19"/>
    <mergeCell ref="AD19:AF19"/>
    <mergeCell ref="AG19:AI19"/>
    <mergeCell ref="AD18:AF18"/>
    <mergeCell ref="B14:F14"/>
    <mergeCell ref="B16:F16"/>
    <mergeCell ref="B18:P18"/>
    <mergeCell ref="Q18:Z18"/>
    <mergeCell ref="AA18:AC18"/>
    <mergeCell ref="B6:AI6"/>
    <mergeCell ref="B8:AI8"/>
    <mergeCell ref="B10:F10"/>
    <mergeCell ref="H10:AI10"/>
    <mergeCell ref="B12:F12"/>
    <mergeCell ref="H12:AI12"/>
  </mergeCells>
  <phoneticPr fontId="46"/>
  <printOptions horizontalCentered="1" verticalCentered="1"/>
  <pageMargins left="0.51181102362204722" right="0.51181102362204722" top="0.31496062992125984" bottom="0.31496062992125984" header="0" footer="0"/>
  <pageSetup paperSize="9" scale="94" orientation="portrait" r:id="rId1"/>
  <rowBreaks count="1" manualBreakCount="1">
    <brk id="55" max="3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5CC65-3A20-40C3-BAEF-C61FAC2F1A77}">
  <sheetPr codeName="Sheet16"/>
  <dimension ref="A1:AS122"/>
  <sheetViews>
    <sheetView showGridLines="0" view="pageBreakPreview" zoomScaleNormal="100" zoomScaleSheetLayoutView="100" workbookViewId="0"/>
  </sheetViews>
  <sheetFormatPr defaultColWidth="2.5" defaultRowHeight="13.5" x14ac:dyDescent="0.15"/>
  <cols>
    <col min="1" max="1" width="5.5" style="272" customWidth="1"/>
    <col min="2" max="35" width="2.5" style="272" customWidth="1"/>
    <col min="36" max="36" width="5.5" style="272" customWidth="1"/>
    <col min="37" max="37" width="2.5" style="272"/>
    <col min="38" max="45" width="2.25" style="272" customWidth="1"/>
    <col min="46" max="48" width="2.5" style="272" customWidth="1"/>
    <col min="49" max="16384" width="2.5" style="272"/>
  </cols>
  <sheetData>
    <row r="1" spans="1:45" x14ac:dyDescent="0.15">
      <c r="A1" s="269"/>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t="s">
        <v>87</v>
      </c>
    </row>
    <row r="2" spans="1:45" x14ac:dyDescent="0.15">
      <c r="A2" s="273"/>
      <c r="B2" s="274"/>
      <c r="C2" s="274"/>
      <c r="D2" s="274"/>
      <c r="E2" s="274"/>
      <c r="F2" s="274"/>
      <c r="G2" s="274"/>
      <c r="H2" s="274"/>
      <c r="I2" s="274"/>
      <c r="J2" s="274"/>
      <c r="K2" s="274"/>
      <c r="L2" s="274"/>
      <c r="M2" s="274"/>
      <c r="N2" s="274"/>
      <c r="O2" s="274"/>
      <c r="P2" s="274"/>
      <c r="Q2" s="274"/>
      <c r="R2" s="274"/>
      <c r="S2" s="274"/>
      <c r="T2" s="274"/>
      <c r="U2" s="274"/>
      <c r="V2" s="274"/>
      <c r="W2" s="274"/>
      <c r="X2" s="274"/>
      <c r="Y2" s="275" t="s">
        <v>88</v>
      </c>
      <c r="Z2" s="275"/>
      <c r="AA2" s="275"/>
      <c r="AB2" s="276" t="s">
        <v>10318</v>
      </c>
      <c r="AC2" s="275"/>
      <c r="AD2" s="275"/>
      <c r="AE2" s="275"/>
      <c r="AF2" s="275"/>
      <c r="AG2" s="275"/>
      <c r="AH2" s="275"/>
      <c r="AI2" s="275"/>
      <c r="AJ2" s="277"/>
    </row>
    <row r="3" spans="1:45" ht="5.25" customHeight="1" x14ac:dyDescent="0.15">
      <c r="A3" s="273"/>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7"/>
    </row>
    <row r="4" spans="1:45" x14ac:dyDescent="0.15">
      <c r="A4" s="273"/>
      <c r="B4" s="274"/>
      <c r="C4" s="274"/>
      <c r="D4" s="274"/>
      <c r="E4" s="274"/>
      <c r="F4" s="274"/>
      <c r="G4" s="274"/>
      <c r="H4" s="274"/>
      <c r="I4" s="274"/>
      <c r="J4" s="274"/>
      <c r="K4" s="274"/>
      <c r="L4" s="274"/>
      <c r="M4" s="274"/>
      <c r="N4" s="274"/>
      <c r="O4" s="274"/>
      <c r="P4" s="274"/>
      <c r="Q4" s="274"/>
      <c r="R4" s="274"/>
      <c r="S4" s="274"/>
      <c r="T4" s="274"/>
      <c r="U4" s="274"/>
      <c r="V4" s="274"/>
      <c r="W4" s="274"/>
      <c r="X4" s="274"/>
      <c r="Y4" s="275" t="s">
        <v>89</v>
      </c>
      <c r="Z4" s="275"/>
      <c r="AA4" s="275"/>
      <c r="AB4" s="276" t="str">
        <f>IF(ISBLANK(発行依頼書!W5),"",発行依頼書!W5)</f>
        <v>年   月   日</v>
      </c>
      <c r="AC4" s="275"/>
      <c r="AD4" s="275"/>
      <c r="AE4" s="275"/>
      <c r="AF4" s="275"/>
      <c r="AG4" s="275"/>
      <c r="AH4" s="275"/>
      <c r="AI4" s="275"/>
      <c r="AJ4" s="277"/>
    </row>
    <row r="5" spans="1:45" ht="9.6" customHeight="1" x14ac:dyDescent="0.15">
      <c r="A5" s="273"/>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7"/>
    </row>
    <row r="6" spans="1:45" s="280" customFormat="1" ht="26.25" customHeight="1" x14ac:dyDescent="0.25">
      <c r="A6" s="278"/>
      <c r="B6" s="530" t="s">
        <v>10324</v>
      </c>
      <c r="C6" s="530"/>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279"/>
    </row>
    <row r="7" spans="1:45" ht="9" customHeight="1" x14ac:dyDescent="0.15">
      <c r="A7" s="273"/>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77"/>
    </row>
    <row r="8" spans="1:45" ht="15.6" customHeight="1" x14ac:dyDescent="0.15">
      <c r="A8" s="273"/>
      <c r="B8" s="531" t="str">
        <f>IF(ISBLANK(発行依頼書!P8),"",発行依頼書!P8 &amp; " " &amp; 発行依頼書!W8)</f>
        <v/>
      </c>
      <c r="C8" s="531"/>
      <c r="D8" s="53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277"/>
    </row>
    <row r="9" spans="1:45" ht="9" customHeight="1" x14ac:dyDescent="0.15">
      <c r="A9" s="273"/>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77"/>
    </row>
    <row r="10" spans="1:45" ht="15" customHeight="1" x14ac:dyDescent="0.15">
      <c r="A10" s="273"/>
      <c r="B10" s="532" t="str">
        <f>発行依頼書!K7</f>
        <v>工事名称</v>
      </c>
      <c r="C10" s="533"/>
      <c r="D10" s="533"/>
      <c r="E10" s="533"/>
      <c r="F10" s="533"/>
      <c r="G10" s="274"/>
      <c r="H10" s="534" t="str">
        <f>IF(ISBLANK(発行依頼書!D7),"",発行依頼書!D7)</f>
        <v/>
      </c>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277"/>
    </row>
    <row r="11" spans="1:45" ht="6" customHeight="1" x14ac:dyDescent="0.15">
      <c r="A11" s="273"/>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7"/>
    </row>
    <row r="12" spans="1:45" ht="15" customHeight="1" x14ac:dyDescent="0.15">
      <c r="A12" s="273"/>
      <c r="B12" s="533" t="s">
        <v>24</v>
      </c>
      <c r="C12" s="533"/>
      <c r="D12" s="533"/>
      <c r="E12" s="533"/>
      <c r="F12" s="533"/>
      <c r="G12" s="274"/>
      <c r="H12" s="534" t="str">
        <f>IF(ISBLANK(発行依頼書!D8),"",発行依頼書!D8 &amp; 発行依頼書!F8)</f>
        <v/>
      </c>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277"/>
    </row>
    <row r="13" spans="1:45" ht="6" customHeight="1" x14ac:dyDescent="0.15">
      <c r="A13" s="273"/>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7"/>
    </row>
    <row r="14" spans="1:45" ht="15" customHeight="1" x14ac:dyDescent="0.15">
      <c r="A14" s="273"/>
      <c r="B14" s="533" t="s">
        <v>18</v>
      </c>
      <c r="C14" s="533"/>
      <c r="D14" s="533"/>
      <c r="E14" s="533"/>
      <c r="F14" s="533"/>
      <c r="G14" s="274"/>
      <c r="H14" s="282" t="str">
        <f>IF(ISBLANK(発行依頼書!P9),"",発行依頼書!P9)</f>
        <v>年   月   日</v>
      </c>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7"/>
    </row>
    <row r="15" spans="1:45" ht="6" customHeight="1" x14ac:dyDescent="0.15">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7"/>
    </row>
    <row r="16" spans="1:45" ht="15" customHeight="1" x14ac:dyDescent="0.15">
      <c r="A16" s="273"/>
      <c r="B16" s="533" t="s">
        <v>10248</v>
      </c>
      <c r="C16" s="533"/>
      <c r="D16" s="533"/>
      <c r="E16" s="533"/>
      <c r="F16" s="533"/>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7"/>
      <c r="AL16" s="283"/>
      <c r="AM16" s="283"/>
      <c r="AN16" s="283"/>
      <c r="AO16" s="284" t="s">
        <v>504</v>
      </c>
      <c r="AP16" s="284" t="s">
        <v>10</v>
      </c>
      <c r="AQ16" s="284" t="s">
        <v>11</v>
      </c>
      <c r="AR16" s="284" t="s">
        <v>10249</v>
      </c>
      <c r="AS16" s="284" t="s">
        <v>10250</v>
      </c>
    </row>
    <row r="17" spans="1:45" ht="6" customHeight="1" x14ac:dyDescent="0.15">
      <c r="A17" s="273"/>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7"/>
      <c r="AL17" s="283"/>
      <c r="AM17" s="283"/>
      <c r="AN17" s="283"/>
      <c r="AO17" s="283"/>
      <c r="AP17" s="283"/>
      <c r="AQ17" s="283"/>
      <c r="AR17" s="283"/>
      <c r="AS17" s="283"/>
    </row>
    <row r="18" spans="1:45" ht="17.25" customHeight="1" x14ac:dyDescent="0.15">
      <c r="A18" s="273"/>
      <c r="B18" s="504" t="s">
        <v>10251</v>
      </c>
      <c r="C18" s="505"/>
      <c r="D18" s="505"/>
      <c r="E18" s="505"/>
      <c r="F18" s="505"/>
      <c r="G18" s="505"/>
      <c r="H18" s="505"/>
      <c r="I18" s="505"/>
      <c r="J18" s="505"/>
      <c r="K18" s="505"/>
      <c r="L18" s="505"/>
      <c r="M18" s="505"/>
      <c r="N18" s="505"/>
      <c r="O18" s="505"/>
      <c r="P18" s="506"/>
      <c r="Q18" s="507" t="s">
        <v>10252</v>
      </c>
      <c r="R18" s="505"/>
      <c r="S18" s="505"/>
      <c r="T18" s="505"/>
      <c r="U18" s="505"/>
      <c r="V18" s="505"/>
      <c r="W18" s="505"/>
      <c r="X18" s="505"/>
      <c r="Y18" s="505"/>
      <c r="Z18" s="505"/>
      <c r="AA18" s="505"/>
      <c r="AB18" s="505"/>
      <c r="AC18" s="505"/>
      <c r="AD18" s="505"/>
      <c r="AE18" s="506"/>
      <c r="AF18" s="507" t="s">
        <v>560</v>
      </c>
      <c r="AG18" s="505"/>
      <c r="AH18" s="505"/>
      <c r="AI18" s="508"/>
      <c r="AJ18" s="277"/>
      <c r="AL18" s="284" t="s">
        <v>613</v>
      </c>
      <c r="AM18" s="283">
        <f>IF(AN18&gt;0,4,0)</f>
        <v>4</v>
      </c>
      <c r="AN18" s="283">
        <f>IF(RIGHT(発行依頼書!$Q$13,2)="り）",2,IF(RIGHT(発行依頼書!$Q$13,2)="し）",1,0))</f>
        <v>2</v>
      </c>
      <c r="AO18" s="285" t="str">
        <f>発行依頼書!K13</f>
        <v>請負業者</v>
      </c>
      <c r="AP18" s="283">
        <f>IF(AN18=2,発行依頼書!D13,"")</f>
        <v>0</v>
      </c>
      <c r="AQ18" s="283" t="str">
        <f>IF(AN18=2,発行依頼書!D14&amp;発行依頼書!F14,"")</f>
        <v/>
      </c>
      <c r="AR18" s="283">
        <f>IF(AN18=2,IF(ISBLANK(発行依頼書!D15),発行依頼書!H15,発行依頼書!D15&amp;"  "&amp;発行依頼書!H15),"")</f>
        <v>0</v>
      </c>
      <c r="AS18" s="283" t="str">
        <f>IF(LEFT(AO18,1)="防","（責任範囲：防水工事の施工）",IF(LEFT(AO18,1)="シ","（責任範囲：床シート工事の施工）",""))</f>
        <v/>
      </c>
    </row>
    <row r="19" spans="1:45" ht="17.25" customHeight="1" x14ac:dyDescent="0.15">
      <c r="A19" s="273"/>
      <c r="B19" s="566" t="str">
        <f>IF(ISBLANK(発行依頼書!O16),"",発行依頼書!O16)</f>
        <v/>
      </c>
      <c r="C19" s="520"/>
      <c r="D19" s="520"/>
      <c r="E19" s="520"/>
      <c r="F19" s="520"/>
      <c r="G19" s="520"/>
      <c r="H19" s="520"/>
      <c r="I19" s="520"/>
      <c r="J19" s="520"/>
      <c r="K19" s="520"/>
      <c r="L19" s="520"/>
      <c r="M19" s="520"/>
      <c r="N19" s="520"/>
      <c r="O19" s="520"/>
      <c r="P19" s="521"/>
      <c r="Q19" s="519" t="str">
        <f>IF(ISBLANK(発行依頼書!R16),"",発行依頼書!R16)</f>
        <v/>
      </c>
      <c r="R19" s="520"/>
      <c r="S19" s="520"/>
      <c r="T19" s="520"/>
      <c r="U19" s="520"/>
      <c r="V19" s="520"/>
      <c r="W19" s="520"/>
      <c r="X19" s="520"/>
      <c r="Y19" s="520"/>
      <c r="Z19" s="520"/>
      <c r="AA19" s="520"/>
      <c r="AB19" s="520"/>
      <c r="AC19" s="520"/>
      <c r="AD19" s="520"/>
      <c r="AE19" s="521"/>
      <c r="AF19" s="519" t="str">
        <f>IF(ISBLANK(発行依頼書!X16),"",TEXT(発行依頼書!X16,"0年"))</f>
        <v/>
      </c>
      <c r="AG19" s="520"/>
      <c r="AH19" s="520"/>
      <c r="AI19" s="522"/>
      <c r="AJ19" s="277"/>
      <c r="AL19" s="284" t="s">
        <v>506</v>
      </c>
      <c r="AM19" s="283">
        <f>IF(AN19&gt;0,2,0)</f>
        <v>2</v>
      </c>
      <c r="AN19" s="283">
        <f>IF(RIGHT(発行依頼書!$T$13,2)="り）",2,IF(RIGHT(発行依頼書!$T$13,2)="し）",1,0))</f>
        <v>2</v>
      </c>
      <c r="AO19" s="285" t="str">
        <f>発行依頼書!K17</f>
        <v>防水施工業者</v>
      </c>
      <c r="AP19" s="283">
        <f>IF(AN19=2,発行依頼書!D17,"")</f>
        <v>0</v>
      </c>
      <c r="AQ19" s="283" t="str">
        <f>IF(AN19=2,発行依頼書!D18&amp;発行依頼書!F18,"")</f>
        <v/>
      </c>
      <c r="AR19" s="283">
        <f>IF(AN19=2,IF(ISBLANK(発行依頼書!D19),発行依頼書!H19,発行依頼書!D19&amp;"  "&amp;発行依頼書!H19),"")</f>
        <v>0</v>
      </c>
      <c r="AS19" s="283" t="str">
        <f>IF(LEFT(AO19,1)="防","（責任範囲：防水工事の施工）",IF(LEFT(AO19,1)="シ","（責任範囲：床シート工事の施工）",""))</f>
        <v>（責任範囲：防水工事の施工）</v>
      </c>
    </row>
    <row r="20" spans="1:45" ht="17.25" customHeight="1" x14ac:dyDescent="0.15">
      <c r="A20" s="273"/>
      <c r="B20" s="567" t="str">
        <f>IF(ISBLANK(発行依頼書!O17),"",発行依頼書!O17)</f>
        <v/>
      </c>
      <c r="C20" s="513"/>
      <c r="D20" s="513"/>
      <c r="E20" s="513"/>
      <c r="F20" s="513"/>
      <c r="G20" s="513"/>
      <c r="H20" s="513"/>
      <c r="I20" s="513"/>
      <c r="J20" s="513"/>
      <c r="K20" s="513"/>
      <c r="L20" s="513"/>
      <c r="M20" s="513"/>
      <c r="N20" s="513"/>
      <c r="O20" s="513"/>
      <c r="P20" s="514"/>
      <c r="Q20" s="512" t="str">
        <f>IF(ISBLANK(発行依頼書!R17),"",発行依頼書!R17)</f>
        <v/>
      </c>
      <c r="R20" s="513"/>
      <c r="S20" s="513"/>
      <c r="T20" s="513"/>
      <c r="U20" s="513"/>
      <c r="V20" s="513"/>
      <c r="W20" s="513"/>
      <c r="X20" s="513"/>
      <c r="Y20" s="513"/>
      <c r="Z20" s="513"/>
      <c r="AA20" s="513"/>
      <c r="AB20" s="513"/>
      <c r="AC20" s="513"/>
      <c r="AD20" s="513"/>
      <c r="AE20" s="514"/>
      <c r="AF20" s="512" t="str">
        <f>IF(ISBLANK(発行依頼書!X17),"",TEXT(発行依頼書!X17,"0年"))</f>
        <v/>
      </c>
      <c r="AG20" s="513"/>
      <c r="AH20" s="513"/>
      <c r="AI20" s="515"/>
      <c r="AJ20" s="277"/>
      <c r="AL20" s="284" t="s">
        <v>507</v>
      </c>
      <c r="AM20" s="283">
        <f>IF(AN20&gt;0,1,0)</f>
        <v>0</v>
      </c>
      <c r="AN20" s="283">
        <f>IF(RIGHT(発行依頼書!$W$13,2)="り）",2,IF(RIGHT(発行依頼書!$W$13,2)="し）",1,0))</f>
        <v>0</v>
      </c>
      <c r="AO20" s="285">
        <f>発行依頼書!K21</f>
        <v>0</v>
      </c>
      <c r="AP20" s="283" t="str">
        <f>IF(AN20=2,発行依頼書!D21,"")</f>
        <v/>
      </c>
      <c r="AQ20" s="283" t="str">
        <f>IF(AN20=2,発行依頼書!D22&amp;発行依頼書!F22,"")</f>
        <v/>
      </c>
      <c r="AR20" s="283" t="str">
        <f>IF(AN20=2,IF(ISBLANK(発行依頼書!D23),発行依頼書!H23,発行依頼書!D23&amp;"  "&amp;発行依頼書!H23),"")</f>
        <v/>
      </c>
      <c r="AS20" s="283" t="str">
        <f>IF(LEFT(AO20,1)="防","（責任範囲：防水工事の施工）",IF(LEFT(AO20,1)="シ","（責任範囲：床シート工事の施工）",""))</f>
        <v/>
      </c>
    </row>
    <row r="21" spans="1:45" ht="17.25" customHeight="1" x14ac:dyDescent="0.15">
      <c r="A21" s="273"/>
      <c r="B21" s="567" t="str">
        <f>IF(ISBLANK(発行依頼書!O18),"",発行依頼書!O18)</f>
        <v/>
      </c>
      <c r="C21" s="513"/>
      <c r="D21" s="513"/>
      <c r="E21" s="513"/>
      <c r="F21" s="513"/>
      <c r="G21" s="513"/>
      <c r="H21" s="513"/>
      <c r="I21" s="513"/>
      <c r="J21" s="513"/>
      <c r="K21" s="513"/>
      <c r="L21" s="513"/>
      <c r="M21" s="513"/>
      <c r="N21" s="513"/>
      <c r="O21" s="513"/>
      <c r="P21" s="514"/>
      <c r="Q21" s="512" t="str">
        <f>IF(ISBLANK(発行依頼書!R18),"",発行依頼書!R18)</f>
        <v/>
      </c>
      <c r="R21" s="513"/>
      <c r="S21" s="513"/>
      <c r="T21" s="513"/>
      <c r="U21" s="513"/>
      <c r="V21" s="513"/>
      <c r="W21" s="513"/>
      <c r="X21" s="513"/>
      <c r="Y21" s="513"/>
      <c r="Z21" s="513"/>
      <c r="AA21" s="513"/>
      <c r="AB21" s="513"/>
      <c r="AC21" s="513"/>
      <c r="AD21" s="513"/>
      <c r="AE21" s="514"/>
      <c r="AF21" s="512" t="str">
        <f>IF(ISBLANK(発行依頼書!X18),"",TEXT(発行依頼書!X18,"0年"))</f>
        <v/>
      </c>
      <c r="AG21" s="513"/>
      <c r="AH21" s="513"/>
      <c r="AI21" s="515"/>
      <c r="AJ21" s="277"/>
      <c r="AL21" s="284" t="s">
        <v>614</v>
      </c>
      <c r="AM21" s="283">
        <f>SUM(AM18:AM20)</f>
        <v>6</v>
      </c>
      <c r="AN21" s="283">
        <f>IF(AN18&gt;0,1,0)+IF(AN19&gt;0,1,0)+IF(AN20&gt;0,1,0)</f>
        <v>2</v>
      </c>
      <c r="AO21" s="283" t="s">
        <v>10253</v>
      </c>
      <c r="AP21" s="285" t="s">
        <v>10320</v>
      </c>
      <c r="AQ21" s="285" t="s">
        <v>10321</v>
      </c>
      <c r="AR21" s="285" t="s">
        <v>10322</v>
      </c>
      <c r="AS21" s="283" t="s">
        <v>10254</v>
      </c>
    </row>
    <row r="22" spans="1:45" ht="17.25" customHeight="1" x14ac:dyDescent="0.15">
      <c r="A22" s="273"/>
      <c r="B22" s="567" t="str">
        <f>IF(ISBLANK(発行依頼書!O19),"",発行依頼書!O19)</f>
        <v/>
      </c>
      <c r="C22" s="513"/>
      <c r="D22" s="513"/>
      <c r="E22" s="513"/>
      <c r="F22" s="513"/>
      <c r="G22" s="513"/>
      <c r="H22" s="513"/>
      <c r="I22" s="513"/>
      <c r="J22" s="513"/>
      <c r="K22" s="513"/>
      <c r="L22" s="513"/>
      <c r="M22" s="513"/>
      <c r="N22" s="513"/>
      <c r="O22" s="513"/>
      <c r="P22" s="514"/>
      <c r="Q22" s="512" t="str">
        <f>IF(ISBLANK(発行依頼書!R19),"",発行依頼書!R19)</f>
        <v/>
      </c>
      <c r="R22" s="513"/>
      <c r="S22" s="513"/>
      <c r="T22" s="513"/>
      <c r="U22" s="513"/>
      <c r="V22" s="513"/>
      <c r="W22" s="513"/>
      <c r="X22" s="513"/>
      <c r="Y22" s="513"/>
      <c r="Z22" s="513"/>
      <c r="AA22" s="513"/>
      <c r="AB22" s="513"/>
      <c r="AC22" s="513"/>
      <c r="AD22" s="513"/>
      <c r="AE22" s="514"/>
      <c r="AF22" s="512" t="str">
        <f>IF(ISBLANK(発行依頼書!X19),"",TEXT(発行依頼書!X19,"0年"))</f>
        <v/>
      </c>
      <c r="AG22" s="513"/>
      <c r="AH22" s="513"/>
      <c r="AI22" s="515"/>
      <c r="AJ22" s="277"/>
    </row>
    <row r="23" spans="1:45" ht="17.25" customHeight="1" x14ac:dyDescent="0.15">
      <c r="A23" s="273"/>
      <c r="B23" s="567" t="str">
        <f>IF(ISBLANK(発行依頼書!O20),"",発行依頼書!O20)</f>
        <v/>
      </c>
      <c r="C23" s="513"/>
      <c r="D23" s="513"/>
      <c r="E23" s="513"/>
      <c r="F23" s="513"/>
      <c r="G23" s="513"/>
      <c r="H23" s="513"/>
      <c r="I23" s="513"/>
      <c r="J23" s="513"/>
      <c r="K23" s="513"/>
      <c r="L23" s="513"/>
      <c r="M23" s="513"/>
      <c r="N23" s="513"/>
      <c r="O23" s="513"/>
      <c r="P23" s="514"/>
      <c r="Q23" s="512" t="str">
        <f>IF(ISBLANK(発行依頼書!R20),"",発行依頼書!R20)</f>
        <v/>
      </c>
      <c r="R23" s="513"/>
      <c r="S23" s="513"/>
      <c r="T23" s="513"/>
      <c r="U23" s="513"/>
      <c r="V23" s="513"/>
      <c r="W23" s="513"/>
      <c r="X23" s="513"/>
      <c r="Y23" s="513"/>
      <c r="Z23" s="513"/>
      <c r="AA23" s="513"/>
      <c r="AB23" s="513"/>
      <c r="AC23" s="513"/>
      <c r="AD23" s="513"/>
      <c r="AE23" s="514"/>
      <c r="AF23" s="512" t="str">
        <f>IF(ISBLANK(発行依頼書!X20),"",TEXT(発行依頼書!X20,"0年"))</f>
        <v/>
      </c>
      <c r="AG23" s="513"/>
      <c r="AH23" s="513"/>
      <c r="AI23" s="515"/>
      <c r="AJ23" s="277"/>
    </row>
    <row r="24" spans="1:45" ht="17.25" customHeight="1" x14ac:dyDescent="0.15">
      <c r="A24" s="273"/>
      <c r="B24" s="567" t="str">
        <f>IF(ISBLANK(発行依頼書!O21),"",発行依頼書!O21)</f>
        <v/>
      </c>
      <c r="C24" s="513"/>
      <c r="D24" s="513"/>
      <c r="E24" s="513"/>
      <c r="F24" s="513"/>
      <c r="G24" s="513"/>
      <c r="H24" s="513"/>
      <c r="I24" s="513"/>
      <c r="J24" s="513"/>
      <c r="K24" s="513"/>
      <c r="L24" s="513"/>
      <c r="M24" s="513"/>
      <c r="N24" s="513"/>
      <c r="O24" s="513"/>
      <c r="P24" s="514"/>
      <c r="Q24" s="512" t="str">
        <f>IF(ISBLANK(発行依頼書!R21),"",発行依頼書!R21)</f>
        <v/>
      </c>
      <c r="R24" s="513"/>
      <c r="S24" s="513"/>
      <c r="T24" s="513"/>
      <c r="U24" s="513"/>
      <c r="V24" s="513"/>
      <c r="W24" s="513"/>
      <c r="X24" s="513"/>
      <c r="Y24" s="513"/>
      <c r="Z24" s="513"/>
      <c r="AA24" s="513"/>
      <c r="AB24" s="513"/>
      <c r="AC24" s="513"/>
      <c r="AD24" s="513"/>
      <c r="AE24" s="514"/>
      <c r="AF24" s="512" t="str">
        <f>IF(ISBLANK(発行依頼書!X21),"",TEXT(発行依頼書!X21,"0年"))</f>
        <v/>
      </c>
      <c r="AG24" s="513"/>
      <c r="AH24" s="513"/>
      <c r="AI24" s="515"/>
      <c r="AJ24" s="277"/>
    </row>
    <row r="25" spans="1:45" ht="17.25" customHeight="1" x14ac:dyDescent="0.15">
      <c r="A25" s="273"/>
      <c r="B25" s="567" t="str">
        <f>IF(ISBLANK(発行依頼書!O22),"",発行依頼書!O22)</f>
        <v/>
      </c>
      <c r="C25" s="513"/>
      <c r="D25" s="513"/>
      <c r="E25" s="513"/>
      <c r="F25" s="513"/>
      <c r="G25" s="513"/>
      <c r="H25" s="513"/>
      <c r="I25" s="513"/>
      <c r="J25" s="513"/>
      <c r="K25" s="513"/>
      <c r="L25" s="513"/>
      <c r="M25" s="513"/>
      <c r="N25" s="513"/>
      <c r="O25" s="513"/>
      <c r="P25" s="514"/>
      <c r="Q25" s="512" t="str">
        <f>IF(ISBLANK(発行依頼書!R22),"",発行依頼書!R22)</f>
        <v/>
      </c>
      <c r="R25" s="513"/>
      <c r="S25" s="513"/>
      <c r="T25" s="513"/>
      <c r="U25" s="513"/>
      <c r="V25" s="513"/>
      <c r="W25" s="513"/>
      <c r="X25" s="513"/>
      <c r="Y25" s="513"/>
      <c r="Z25" s="513"/>
      <c r="AA25" s="513"/>
      <c r="AB25" s="513"/>
      <c r="AC25" s="513"/>
      <c r="AD25" s="513"/>
      <c r="AE25" s="514"/>
      <c r="AF25" s="512" t="str">
        <f>IF(ISBLANK(発行依頼書!X22),"",TEXT(発行依頼書!X22,"0年"))</f>
        <v/>
      </c>
      <c r="AG25" s="513"/>
      <c r="AH25" s="513"/>
      <c r="AI25" s="515"/>
      <c r="AJ25" s="277"/>
    </row>
    <row r="26" spans="1:45" ht="17.25" customHeight="1" x14ac:dyDescent="0.15">
      <c r="A26" s="273"/>
      <c r="B26" s="567" t="str">
        <f>IF(ISBLANK(発行依頼書!O23),"",発行依頼書!O23)</f>
        <v/>
      </c>
      <c r="C26" s="513"/>
      <c r="D26" s="513"/>
      <c r="E26" s="513"/>
      <c r="F26" s="513"/>
      <c r="G26" s="513"/>
      <c r="H26" s="513"/>
      <c r="I26" s="513"/>
      <c r="J26" s="513"/>
      <c r="K26" s="513"/>
      <c r="L26" s="513"/>
      <c r="M26" s="513"/>
      <c r="N26" s="513"/>
      <c r="O26" s="513"/>
      <c r="P26" s="514"/>
      <c r="Q26" s="512" t="str">
        <f>IF(ISBLANK(発行依頼書!R23),"",発行依頼書!R23)</f>
        <v/>
      </c>
      <c r="R26" s="513"/>
      <c r="S26" s="513"/>
      <c r="T26" s="513"/>
      <c r="U26" s="513"/>
      <c r="V26" s="513"/>
      <c r="W26" s="513"/>
      <c r="X26" s="513"/>
      <c r="Y26" s="513"/>
      <c r="Z26" s="513"/>
      <c r="AA26" s="513"/>
      <c r="AB26" s="513"/>
      <c r="AC26" s="513"/>
      <c r="AD26" s="513"/>
      <c r="AE26" s="514"/>
      <c r="AF26" s="512" t="str">
        <f>IF(ISBLANK(発行依頼書!X23),"",TEXT(発行依頼書!X23,"0年"))</f>
        <v/>
      </c>
      <c r="AG26" s="513"/>
      <c r="AH26" s="513"/>
      <c r="AI26" s="515"/>
      <c r="AJ26" s="277"/>
    </row>
    <row r="27" spans="1:45" ht="17.25" customHeight="1" x14ac:dyDescent="0.15">
      <c r="A27" s="273"/>
      <c r="B27" s="567" t="str">
        <f>IF(ISBLANK(発行依頼書!O24),"",発行依頼書!O24)</f>
        <v/>
      </c>
      <c r="C27" s="513"/>
      <c r="D27" s="513"/>
      <c r="E27" s="513"/>
      <c r="F27" s="513"/>
      <c r="G27" s="513"/>
      <c r="H27" s="513"/>
      <c r="I27" s="513"/>
      <c r="J27" s="513"/>
      <c r="K27" s="513"/>
      <c r="L27" s="513"/>
      <c r="M27" s="513"/>
      <c r="N27" s="513"/>
      <c r="O27" s="513"/>
      <c r="P27" s="514"/>
      <c r="Q27" s="512" t="str">
        <f>IF(ISBLANK(発行依頼書!R24),"",発行依頼書!R24)</f>
        <v/>
      </c>
      <c r="R27" s="513"/>
      <c r="S27" s="513"/>
      <c r="T27" s="513"/>
      <c r="U27" s="513"/>
      <c r="V27" s="513"/>
      <c r="W27" s="513"/>
      <c r="X27" s="513"/>
      <c r="Y27" s="513"/>
      <c r="Z27" s="513"/>
      <c r="AA27" s="513"/>
      <c r="AB27" s="513"/>
      <c r="AC27" s="513"/>
      <c r="AD27" s="513"/>
      <c r="AE27" s="514"/>
      <c r="AF27" s="512" t="str">
        <f>IF(ISBLANK(発行依頼書!X24),"",TEXT(発行依頼書!X24,"0年"))</f>
        <v/>
      </c>
      <c r="AG27" s="513"/>
      <c r="AH27" s="513"/>
      <c r="AI27" s="515"/>
      <c r="AJ27" s="277"/>
    </row>
    <row r="28" spans="1:45" ht="17.25" customHeight="1" x14ac:dyDescent="0.15">
      <c r="A28" s="273"/>
      <c r="B28" s="568" t="str">
        <f>IF(ISBLANK(発行依頼書!O25),"",発行依頼書!O25)</f>
        <v/>
      </c>
      <c r="C28" s="527"/>
      <c r="D28" s="527"/>
      <c r="E28" s="527"/>
      <c r="F28" s="527"/>
      <c r="G28" s="527"/>
      <c r="H28" s="527"/>
      <c r="I28" s="527"/>
      <c r="J28" s="527"/>
      <c r="K28" s="527"/>
      <c r="L28" s="527"/>
      <c r="M28" s="527"/>
      <c r="N28" s="527"/>
      <c r="O28" s="527"/>
      <c r="P28" s="528"/>
      <c r="Q28" s="526" t="str">
        <f>IF(ISBLANK(発行依頼書!R25),"",発行依頼書!R25)</f>
        <v/>
      </c>
      <c r="R28" s="527"/>
      <c r="S28" s="527"/>
      <c r="T28" s="527"/>
      <c r="U28" s="527"/>
      <c r="V28" s="527"/>
      <c r="W28" s="527"/>
      <c r="X28" s="527"/>
      <c r="Y28" s="527"/>
      <c r="Z28" s="527"/>
      <c r="AA28" s="527"/>
      <c r="AB28" s="527"/>
      <c r="AC28" s="527"/>
      <c r="AD28" s="527"/>
      <c r="AE28" s="528"/>
      <c r="AF28" s="526" t="str">
        <f>IF(ISBLANK(発行依頼書!X25),"",TEXT(発行依頼書!X25,"0年"))</f>
        <v/>
      </c>
      <c r="AG28" s="527"/>
      <c r="AH28" s="527"/>
      <c r="AI28" s="529"/>
      <c r="AJ28" s="277"/>
    </row>
    <row r="29" spans="1:45" ht="12" customHeight="1" x14ac:dyDescent="0.15">
      <c r="A29" s="273"/>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7"/>
    </row>
    <row r="30" spans="1:45" ht="51" customHeight="1" x14ac:dyDescent="0.15">
      <c r="A30" s="273"/>
      <c r="B30" s="553" t="s">
        <v>10325</v>
      </c>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277"/>
    </row>
    <row r="31" spans="1:45" ht="19.5" customHeight="1" x14ac:dyDescent="0.15">
      <c r="A31" s="273"/>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7"/>
    </row>
    <row r="32" spans="1:45" x14ac:dyDescent="0.15">
      <c r="A32" s="286"/>
      <c r="B32" s="287" t="str">
        <f>IF($AM$21=0,AO$21,IF($AM$21=1,AO$20,IF($AM$21&lt;4,AO$19,AO$18)))</f>
        <v>請負業者</v>
      </c>
      <c r="C32" s="288"/>
      <c r="D32" s="288"/>
      <c r="E32" s="288"/>
      <c r="F32" s="288"/>
      <c r="G32" s="288"/>
      <c r="H32" s="288" t="str">
        <f>IF($AM$21=0,AS$21,IF($AM$21=1,AS$20,IF($AM$21&lt;4,AS$19,AS$18)))</f>
        <v/>
      </c>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9"/>
    </row>
    <row r="33" spans="1:36" ht="6" customHeight="1" x14ac:dyDescent="0.15">
      <c r="A33" s="273"/>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7"/>
    </row>
    <row r="34" spans="1:36" ht="18.75" customHeight="1" x14ac:dyDescent="0.15">
      <c r="A34" s="273"/>
      <c r="B34" s="274"/>
      <c r="C34" s="274"/>
      <c r="D34" s="274"/>
      <c r="E34" s="274"/>
      <c r="F34" s="274"/>
      <c r="G34" s="274"/>
      <c r="H34" s="548" t="str">
        <f>IF($AM$21=0,AQ$21,IF($AM$21=1,AQ$20,IF($AM$21&lt;4,AQ$19,AQ$18)))</f>
        <v/>
      </c>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277"/>
    </row>
    <row r="35" spans="1:36" ht="18.75" customHeight="1" x14ac:dyDescent="0.15">
      <c r="A35" s="273"/>
      <c r="B35" s="274"/>
      <c r="C35" s="274"/>
      <c r="D35" s="274"/>
      <c r="E35" s="274"/>
      <c r="F35" s="274"/>
      <c r="G35" s="274"/>
      <c r="H35" s="548">
        <f>IF($AM$21=0,AP$21,IF($AM$21=1,AP$20,IF($AM$21&lt;4,AP$19,AP$18)))</f>
        <v>0</v>
      </c>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c r="AF35" s="548"/>
      <c r="AG35" s="548"/>
      <c r="AH35" s="548"/>
      <c r="AI35" s="548"/>
      <c r="AJ35" s="277"/>
    </row>
    <row r="36" spans="1:36" ht="18.75" customHeight="1" x14ac:dyDescent="0.15">
      <c r="A36" s="273"/>
      <c r="B36" s="274"/>
      <c r="C36" s="274"/>
      <c r="D36" s="274"/>
      <c r="E36" s="274"/>
      <c r="F36" s="274"/>
      <c r="G36" s="274"/>
      <c r="H36" s="548">
        <f>IF($AM$21=0,AR$21,IF($AM$21=1,AR$20,IF($AM$21&lt;4,AR$19,AR$18)))</f>
        <v>0</v>
      </c>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277"/>
    </row>
    <row r="37" spans="1:36" ht="19.5" customHeight="1" x14ac:dyDescent="0.15">
      <c r="A37" s="273"/>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7"/>
    </row>
    <row r="38" spans="1:36" x14ac:dyDescent="0.15">
      <c r="A38" s="286"/>
      <c r="B38" s="287" t="str">
        <f>IF($AM$21&gt;5,AO$19,IF($AM$21=5,AO$20,IF($AM$21=3,AO$20,IF($AN$21&lt;1,"",AO$21))))</f>
        <v>防水施工業者</v>
      </c>
      <c r="C38" s="288"/>
      <c r="D38" s="288"/>
      <c r="E38" s="288"/>
      <c r="F38" s="288"/>
      <c r="G38" s="288"/>
      <c r="H38" s="288" t="str">
        <f>IF($AM$21&gt;5,AS$19,IF($AM$21=5,AS$20,IF($AM$21=3,AS$20,IF($AN$21&lt;1,"",AS$21))))</f>
        <v>（責任範囲：防水工事の施工）</v>
      </c>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9"/>
    </row>
    <row r="39" spans="1:36" ht="6" customHeight="1"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7"/>
    </row>
    <row r="40" spans="1:36" ht="18.75" customHeight="1" x14ac:dyDescent="0.15">
      <c r="A40" s="273"/>
      <c r="B40" s="274"/>
      <c r="C40" s="274"/>
      <c r="D40" s="274"/>
      <c r="E40" s="274"/>
      <c r="F40" s="274"/>
      <c r="G40" s="274"/>
      <c r="H40" s="548" t="str">
        <f>IF($AM$21&gt;5,AQ$19,IF($AM$21=5,AQ$20,IF($AM$21=3,AQ$20,IF($AN$21&lt;1,"",AQ$21))))</f>
        <v/>
      </c>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8"/>
      <c r="AF40" s="548"/>
      <c r="AG40" s="548"/>
      <c r="AH40" s="548"/>
      <c r="AI40" s="548"/>
      <c r="AJ40" s="277"/>
    </row>
    <row r="41" spans="1:36" ht="18.75" customHeight="1" x14ac:dyDescent="0.15">
      <c r="A41" s="273"/>
      <c r="B41" s="274"/>
      <c r="C41" s="274"/>
      <c r="D41" s="274"/>
      <c r="E41" s="274"/>
      <c r="F41" s="274"/>
      <c r="G41" s="274"/>
      <c r="H41" s="548">
        <f>IF($AM$21&gt;5,AP$19,IF($AM$21=5,AP$20,IF($AM$21=3,AP$20,IF($AN$21&lt;1,"",AP$21))))</f>
        <v>0</v>
      </c>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8"/>
      <c r="AF41" s="548"/>
      <c r="AG41" s="548"/>
      <c r="AH41" s="548"/>
      <c r="AI41" s="548"/>
      <c r="AJ41" s="277"/>
    </row>
    <row r="42" spans="1:36" ht="18.75" customHeight="1" x14ac:dyDescent="0.15">
      <c r="A42" s="273"/>
      <c r="B42" s="274"/>
      <c r="C42" s="274"/>
      <c r="D42" s="274"/>
      <c r="E42" s="274"/>
      <c r="F42" s="274"/>
      <c r="G42" s="274"/>
      <c r="H42" s="548">
        <f>IF($AM$21&gt;5,AR$19,IF($AM$21=5,AR$20,IF($AM$21=3,AR$20,IF($AN$21&lt;1,"",AR$21))))</f>
        <v>0</v>
      </c>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277"/>
    </row>
    <row r="43" spans="1:36" ht="19.5" customHeight="1" x14ac:dyDescent="0.15">
      <c r="A43" s="273"/>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7"/>
    </row>
    <row r="44" spans="1:36" x14ac:dyDescent="0.15">
      <c r="A44" s="290"/>
      <c r="B44" s="287" t="str">
        <f>IF($AM$21=7,AO$20,IF($AN$21&lt;2,"",AO$21))</f>
        <v>材料製造業者</v>
      </c>
      <c r="C44" s="288"/>
      <c r="D44" s="288"/>
      <c r="E44" s="288"/>
      <c r="F44" s="288"/>
      <c r="G44" s="288"/>
      <c r="H44" s="288" t="str">
        <f>IF($AM$21=7,AS$20,IF($AN$21&lt;2,"",AS$21))</f>
        <v>（責任範囲：標準仕様及び材料の品質）</v>
      </c>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9"/>
    </row>
    <row r="45" spans="1:36" ht="6" customHeight="1" x14ac:dyDescent="0.15">
      <c r="A45" s="290"/>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7"/>
    </row>
    <row r="46" spans="1:36" ht="18.75" customHeight="1" x14ac:dyDescent="0.15">
      <c r="A46" s="290"/>
      <c r="B46" s="274"/>
      <c r="C46" s="274"/>
      <c r="D46" s="274"/>
      <c r="E46" s="274"/>
      <c r="F46" s="274"/>
      <c r="G46" s="274"/>
      <c r="H46" s="548" t="str">
        <f>IF($AM$21=7,AQ$20,IF($AN$21&lt;2,"",AQ$21))</f>
        <v>東京都千代田区外神田〇－〇－〇</v>
      </c>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277"/>
    </row>
    <row r="47" spans="1:36" ht="18.75" customHeight="1" x14ac:dyDescent="0.15">
      <c r="A47" s="290"/>
      <c r="B47" s="274"/>
      <c r="C47" s="274"/>
      <c r="D47" s="274"/>
      <c r="E47" s="274"/>
      <c r="F47" s="274"/>
      <c r="G47" s="274"/>
      <c r="H47" s="548" t="str">
        <f>IF($AM$21=7,AP$20,IF($AN$21&lt;2,"",AP$21))</f>
        <v>田島ルーフィング株式会社　防水営業部　〇〇〇〇</v>
      </c>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277"/>
    </row>
    <row r="48" spans="1:36" ht="18.75" customHeight="1" x14ac:dyDescent="0.15">
      <c r="A48" s="290"/>
      <c r="B48" s="274"/>
      <c r="C48" s="274"/>
      <c r="D48" s="274"/>
      <c r="E48" s="274"/>
      <c r="F48" s="274"/>
      <c r="G48" s="274"/>
      <c r="H48" s="548" t="str">
        <f>IF($AM$21=7,AR$20,IF($AN$21&lt;2,"",AR$21))</f>
        <v>支店長 ○○ ○○</v>
      </c>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8"/>
      <c r="AF48" s="548"/>
      <c r="AG48" s="548"/>
      <c r="AH48" s="548"/>
      <c r="AI48" s="548"/>
      <c r="AJ48" s="277"/>
    </row>
    <row r="49" spans="1:36" ht="19.5" customHeight="1" x14ac:dyDescent="0.15">
      <c r="A49" s="273"/>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7"/>
    </row>
    <row r="50" spans="1:36" x14ac:dyDescent="0.15">
      <c r="A50" s="290"/>
      <c r="B50" s="287" t="str">
        <f>IF($AN$21&lt;3,"",AO$21)</f>
        <v/>
      </c>
      <c r="C50" s="288"/>
      <c r="D50" s="288"/>
      <c r="E50" s="288"/>
      <c r="F50" s="288"/>
      <c r="G50" s="288"/>
      <c r="H50" s="288" t="str">
        <f>IF($AN$21&lt;3,"",AS$21)</f>
        <v/>
      </c>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9"/>
    </row>
    <row r="51" spans="1:36" ht="6" customHeight="1" x14ac:dyDescent="0.15">
      <c r="A51" s="290"/>
      <c r="B51" s="274"/>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7"/>
    </row>
    <row r="52" spans="1:36" ht="18.75" customHeight="1" x14ac:dyDescent="0.15">
      <c r="A52" s="290"/>
      <c r="B52" s="274"/>
      <c r="C52" s="274"/>
      <c r="D52" s="274"/>
      <c r="E52" s="274"/>
      <c r="F52" s="274"/>
      <c r="G52" s="274"/>
      <c r="H52" s="291" t="str">
        <f>IF($AN$21&lt;3,"",AQ$21)</f>
        <v/>
      </c>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7"/>
    </row>
    <row r="53" spans="1:36" ht="18.75" customHeight="1" x14ac:dyDescent="0.15">
      <c r="A53" s="290"/>
      <c r="B53" s="274"/>
      <c r="C53" s="274"/>
      <c r="D53" s="274"/>
      <c r="E53" s="274"/>
      <c r="F53" s="274"/>
      <c r="G53" s="274"/>
      <c r="H53" s="291" t="str">
        <f>IF($AN$21&lt;3,"",AP$21)</f>
        <v/>
      </c>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7"/>
    </row>
    <row r="54" spans="1:36" ht="22.5" customHeight="1" x14ac:dyDescent="0.15">
      <c r="A54" s="273"/>
      <c r="B54" s="274"/>
      <c r="C54" s="274"/>
      <c r="D54" s="274"/>
      <c r="E54" s="274"/>
      <c r="F54" s="274"/>
      <c r="G54" s="274"/>
      <c r="H54" s="292" t="str">
        <f>IF($AN$21&lt;3,"",AR$21)</f>
        <v/>
      </c>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7"/>
    </row>
    <row r="55" spans="1:36" ht="33" customHeight="1" x14ac:dyDescent="0.15">
      <c r="A55" s="556" t="s">
        <v>10256</v>
      </c>
      <c r="B55" s="557"/>
      <c r="C55" s="557"/>
      <c r="D55" s="557"/>
      <c r="E55" s="557"/>
      <c r="F55" s="557"/>
      <c r="G55" s="557"/>
      <c r="H55" s="557"/>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8"/>
    </row>
    <row r="56" spans="1:36" s="296" customFormat="1" ht="7.5" customHeight="1" x14ac:dyDescent="0.15">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5" t="s">
        <v>87</v>
      </c>
    </row>
    <row r="57" spans="1:36" s="296" customFormat="1" ht="11.25" customHeight="1" x14ac:dyDescent="0.15">
      <c r="A57" s="297"/>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9" t="s">
        <v>10319</v>
      </c>
      <c r="AJ57" s="300"/>
    </row>
    <row r="58" spans="1:36" s="296" customFormat="1" ht="11.25" customHeight="1" x14ac:dyDescent="0.15">
      <c r="A58" s="297"/>
      <c r="B58" s="298"/>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9" t="s">
        <v>10257</v>
      </c>
      <c r="AJ58" s="300"/>
    </row>
    <row r="59" spans="1:36" s="296" customFormat="1" ht="14.25" x14ac:dyDescent="0.15">
      <c r="A59" s="301"/>
      <c r="B59" s="559" t="s">
        <v>10258</v>
      </c>
      <c r="C59" s="559"/>
      <c r="D59" s="559"/>
      <c r="E59" s="559"/>
      <c r="F59" s="559"/>
      <c r="G59" s="559"/>
      <c r="H59" s="559"/>
      <c r="I59" s="559"/>
      <c r="J59" s="559"/>
      <c r="K59" s="559"/>
      <c r="L59" s="559"/>
      <c r="M59" s="559"/>
      <c r="N59" s="559"/>
      <c r="O59" s="559"/>
      <c r="P59" s="559"/>
      <c r="Q59" s="559"/>
      <c r="R59" s="559"/>
      <c r="S59" s="559"/>
      <c r="T59" s="559"/>
      <c r="U59" s="559"/>
      <c r="V59" s="559"/>
      <c r="W59" s="559"/>
      <c r="X59" s="559"/>
      <c r="Y59" s="559"/>
      <c r="Z59" s="559"/>
      <c r="AA59" s="559"/>
      <c r="AB59" s="559"/>
      <c r="AC59" s="559"/>
      <c r="AD59" s="559"/>
      <c r="AE59" s="559"/>
      <c r="AF59" s="559"/>
      <c r="AG59" s="559"/>
      <c r="AH59" s="559"/>
      <c r="AI59" s="559"/>
      <c r="AJ59" s="302"/>
    </row>
    <row r="60" spans="1:36" s="296" customFormat="1" ht="13.5" customHeight="1" x14ac:dyDescent="0.15">
      <c r="A60" s="297"/>
      <c r="B60" s="298"/>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300"/>
    </row>
    <row r="61" spans="1:36" s="296" customFormat="1" ht="42" customHeight="1" x14ac:dyDescent="0.15">
      <c r="A61" s="303"/>
      <c r="B61" s="560" t="s">
        <v>10326</v>
      </c>
      <c r="C61" s="560"/>
      <c r="D61" s="560"/>
      <c r="E61" s="560"/>
      <c r="F61" s="560"/>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304"/>
    </row>
    <row r="62" spans="1:36" s="296" customFormat="1" x14ac:dyDescent="0.15">
      <c r="A62" s="303"/>
      <c r="B62" s="298" t="s">
        <v>10260</v>
      </c>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304"/>
    </row>
    <row r="63" spans="1:36" s="296" customFormat="1" x14ac:dyDescent="0.15">
      <c r="A63" s="303"/>
      <c r="B63" s="298"/>
      <c r="C63" s="298" t="s">
        <v>10261</v>
      </c>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8"/>
      <c r="AJ63" s="304"/>
    </row>
    <row r="64" spans="1:36" s="296" customFormat="1" x14ac:dyDescent="0.15">
      <c r="A64" s="297"/>
      <c r="B64" s="298" t="s">
        <v>10262</v>
      </c>
      <c r="C64" s="298"/>
      <c r="D64" s="298"/>
      <c r="E64" s="298"/>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300"/>
    </row>
    <row r="65" spans="1:36" s="296" customFormat="1" x14ac:dyDescent="0.15">
      <c r="A65" s="303"/>
      <c r="B65" s="298"/>
      <c r="C65" s="298" t="s">
        <v>10263</v>
      </c>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304"/>
    </row>
    <row r="66" spans="1:36" s="296" customFormat="1" x14ac:dyDescent="0.15">
      <c r="A66" s="303"/>
      <c r="B66" s="298"/>
      <c r="C66" s="298" t="s">
        <v>10327</v>
      </c>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304"/>
    </row>
    <row r="67" spans="1:36" s="296" customFormat="1" x14ac:dyDescent="0.15">
      <c r="A67" s="303"/>
      <c r="B67" s="298"/>
      <c r="C67" s="298" t="s">
        <v>10328</v>
      </c>
      <c r="D67" s="298"/>
      <c r="E67" s="298"/>
      <c r="F67" s="298"/>
      <c r="G67" s="298"/>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304"/>
    </row>
    <row r="68" spans="1:36" s="296" customFormat="1" x14ac:dyDescent="0.15">
      <c r="A68" s="303"/>
      <c r="B68" s="298"/>
      <c r="C68" s="298" t="s">
        <v>10266</v>
      </c>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304"/>
    </row>
    <row r="69" spans="1:36" s="296" customFormat="1" x14ac:dyDescent="0.15">
      <c r="A69" s="303"/>
      <c r="B69" s="298"/>
      <c r="C69" s="298" t="s">
        <v>10329</v>
      </c>
      <c r="D69" s="298"/>
      <c r="E69" s="298"/>
      <c r="F69" s="298"/>
      <c r="G69" s="298"/>
      <c r="H69" s="298"/>
      <c r="I69" s="298"/>
      <c r="J69" s="298"/>
      <c r="K69" s="298"/>
      <c r="L69" s="298"/>
      <c r="M69" s="298"/>
      <c r="N69" s="298"/>
      <c r="O69" s="298"/>
      <c r="P69" s="298"/>
      <c r="Q69" s="298"/>
      <c r="R69" s="298"/>
      <c r="S69" s="298"/>
      <c r="T69" s="298"/>
      <c r="U69" s="298"/>
      <c r="V69" s="298"/>
      <c r="W69" s="298"/>
      <c r="X69" s="298"/>
      <c r="Y69" s="298"/>
      <c r="Z69" s="298"/>
      <c r="AA69" s="298"/>
      <c r="AB69" s="298"/>
      <c r="AC69" s="298"/>
      <c r="AD69" s="298"/>
      <c r="AE69" s="298"/>
      <c r="AF69" s="298"/>
      <c r="AG69" s="298"/>
      <c r="AH69" s="298"/>
      <c r="AI69" s="298"/>
      <c r="AJ69" s="304"/>
    </row>
    <row r="70" spans="1:36" s="296" customFormat="1" x14ac:dyDescent="0.15">
      <c r="A70" s="303"/>
      <c r="B70" s="298"/>
      <c r="C70" s="298" t="s">
        <v>10330</v>
      </c>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304"/>
    </row>
    <row r="71" spans="1:36" s="296" customFormat="1" x14ac:dyDescent="0.15">
      <c r="A71" s="297"/>
      <c r="B71" s="298" t="s">
        <v>10269</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300"/>
    </row>
    <row r="72" spans="1:36" s="296" customFormat="1" x14ac:dyDescent="0.15">
      <c r="A72" s="303"/>
      <c r="B72" s="298"/>
      <c r="C72" s="298" t="s">
        <v>10331</v>
      </c>
      <c r="D72" s="298"/>
      <c r="E72" s="298"/>
      <c r="F72" s="298"/>
      <c r="G72" s="298"/>
      <c r="H72" s="298"/>
      <c r="I72" s="298"/>
      <c r="J72" s="298"/>
      <c r="K72" s="298"/>
      <c r="L72" s="298"/>
      <c r="M72" s="298"/>
      <c r="N72" s="298"/>
      <c r="O72" s="298"/>
      <c r="P72" s="298"/>
      <c r="Q72" s="298"/>
      <c r="R72" s="298"/>
      <c r="S72" s="298"/>
      <c r="T72" s="298"/>
      <c r="U72" s="298"/>
      <c r="V72" s="298"/>
      <c r="W72" s="298"/>
      <c r="X72" s="298"/>
      <c r="Y72" s="298"/>
      <c r="Z72" s="298"/>
      <c r="AA72" s="298"/>
      <c r="AB72" s="298"/>
      <c r="AC72" s="298"/>
      <c r="AD72" s="298"/>
      <c r="AE72" s="298"/>
      <c r="AF72" s="298"/>
      <c r="AG72" s="298"/>
      <c r="AH72" s="298"/>
      <c r="AI72" s="298"/>
      <c r="AJ72" s="304"/>
    </row>
    <row r="73" spans="1:36" s="296" customFormat="1" x14ac:dyDescent="0.15">
      <c r="A73" s="303"/>
      <c r="B73" s="298"/>
      <c r="C73" s="298" t="s">
        <v>10332</v>
      </c>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304"/>
    </row>
    <row r="74" spans="1:36" s="296" customFormat="1" x14ac:dyDescent="0.15">
      <c r="A74" s="303"/>
      <c r="B74" s="298"/>
      <c r="C74" s="298" t="s">
        <v>10333</v>
      </c>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8"/>
      <c r="AJ74" s="304"/>
    </row>
    <row r="75" spans="1:36" s="296" customFormat="1" x14ac:dyDescent="0.15">
      <c r="A75" s="303"/>
      <c r="B75" s="298"/>
      <c r="C75" s="298" t="s">
        <v>10334</v>
      </c>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304"/>
    </row>
    <row r="76" spans="1:36" s="296" customFormat="1" x14ac:dyDescent="0.15">
      <c r="A76" s="303"/>
      <c r="B76" s="298"/>
      <c r="C76" s="298" t="s">
        <v>10335</v>
      </c>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304"/>
    </row>
    <row r="77" spans="1:36" s="296" customFormat="1" x14ac:dyDescent="0.15">
      <c r="A77" s="303"/>
      <c r="B77" s="298"/>
      <c r="C77" s="298" t="s">
        <v>10336</v>
      </c>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304"/>
    </row>
    <row r="78" spans="1:36" s="296" customFormat="1" x14ac:dyDescent="0.15">
      <c r="A78" s="303"/>
      <c r="B78" s="298"/>
      <c r="C78" s="298" t="s">
        <v>10337</v>
      </c>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304"/>
    </row>
    <row r="79" spans="1:36" s="296" customFormat="1" x14ac:dyDescent="0.15">
      <c r="A79" s="303"/>
      <c r="B79" s="298"/>
      <c r="C79" s="298" t="s">
        <v>10338</v>
      </c>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304"/>
    </row>
    <row r="80" spans="1:36" s="296" customFormat="1" x14ac:dyDescent="0.15">
      <c r="A80" s="303"/>
      <c r="B80" s="298" t="s">
        <v>10339</v>
      </c>
      <c r="C80" s="298"/>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298"/>
      <c r="AH80" s="298"/>
      <c r="AI80" s="298"/>
      <c r="AJ80" s="304"/>
    </row>
    <row r="81" spans="1:36" s="296" customFormat="1" x14ac:dyDescent="0.15">
      <c r="A81" s="297"/>
      <c r="B81" s="298"/>
      <c r="C81" s="298" t="s">
        <v>10340</v>
      </c>
      <c r="D81" s="298"/>
      <c r="E81" s="298"/>
      <c r="F81" s="298"/>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300"/>
    </row>
    <row r="82" spans="1:36" s="296" customFormat="1" x14ac:dyDescent="0.15">
      <c r="A82" s="303"/>
      <c r="B82" s="298"/>
      <c r="C82" s="298" t="s">
        <v>10278</v>
      </c>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8"/>
      <c r="AJ82" s="304"/>
    </row>
    <row r="83" spans="1:36" s="296" customFormat="1" x14ac:dyDescent="0.15">
      <c r="A83" s="303"/>
      <c r="B83" s="298"/>
      <c r="C83" s="298" t="s">
        <v>10341</v>
      </c>
      <c r="D83" s="298"/>
      <c r="E83" s="298"/>
      <c r="F83" s="298"/>
      <c r="G83" s="298"/>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8"/>
      <c r="AJ83" s="304"/>
    </row>
    <row r="84" spans="1:36" s="296" customFormat="1" x14ac:dyDescent="0.15">
      <c r="A84" s="303"/>
      <c r="B84" s="298"/>
      <c r="C84" s="298" t="s">
        <v>10342</v>
      </c>
      <c r="D84" s="298"/>
      <c r="E84" s="298"/>
      <c r="F84" s="298"/>
      <c r="G84" s="298"/>
      <c r="H84" s="298"/>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304"/>
    </row>
    <row r="85" spans="1:36" s="296" customFormat="1" x14ac:dyDescent="0.15">
      <c r="A85" s="303"/>
      <c r="B85" s="298"/>
      <c r="C85" s="298" t="s">
        <v>10343</v>
      </c>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304"/>
    </row>
    <row r="86" spans="1:36" s="296" customFormat="1" x14ac:dyDescent="0.15">
      <c r="A86" s="303"/>
      <c r="B86" s="298" t="s">
        <v>10281</v>
      </c>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304"/>
    </row>
    <row r="87" spans="1:36" s="296" customFormat="1" x14ac:dyDescent="0.15">
      <c r="A87" s="303"/>
      <c r="B87" s="298"/>
      <c r="C87" s="298" t="s">
        <v>10344</v>
      </c>
      <c r="D87" s="298"/>
      <c r="E87" s="298"/>
      <c r="F87" s="298"/>
      <c r="G87" s="298"/>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304"/>
    </row>
    <row r="88" spans="1:36" s="296" customFormat="1" x14ac:dyDescent="0.15">
      <c r="A88" s="297"/>
      <c r="B88" s="298"/>
      <c r="C88" s="298" t="s">
        <v>10345</v>
      </c>
      <c r="D88" s="298"/>
      <c r="E88" s="298"/>
      <c r="F88" s="298"/>
      <c r="G88" s="298"/>
      <c r="H88" s="298"/>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300"/>
    </row>
    <row r="89" spans="1:36" s="296" customFormat="1" x14ac:dyDescent="0.15">
      <c r="A89" s="303"/>
      <c r="B89" s="298"/>
      <c r="C89" s="298" t="s">
        <v>10346</v>
      </c>
      <c r="D89" s="298"/>
      <c r="E89" s="298"/>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304"/>
    </row>
    <row r="90" spans="1:36" s="296" customFormat="1" x14ac:dyDescent="0.15">
      <c r="A90" s="303"/>
      <c r="B90" s="298"/>
      <c r="C90" s="298" t="s">
        <v>10347</v>
      </c>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304"/>
    </row>
    <row r="91" spans="1:36" s="296" customFormat="1" x14ac:dyDescent="0.15">
      <c r="A91" s="303"/>
      <c r="B91" s="298"/>
      <c r="C91" s="309" t="s">
        <v>10348</v>
      </c>
      <c r="D91" s="298"/>
      <c r="E91" s="298"/>
      <c r="F91" s="298"/>
      <c r="G91" s="298"/>
      <c r="H91" s="298"/>
      <c r="I91" s="298"/>
      <c r="J91" s="298"/>
      <c r="K91" s="298"/>
      <c r="L91" s="298"/>
      <c r="M91" s="298"/>
      <c r="N91" s="298"/>
      <c r="O91" s="298"/>
      <c r="P91" s="298"/>
      <c r="Q91" s="298"/>
      <c r="R91" s="298"/>
      <c r="S91" s="298"/>
      <c r="T91" s="298"/>
      <c r="U91" s="298"/>
      <c r="V91" s="298"/>
      <c r="W91" s="298"/>
      <c r="X91" s="298"/>
      <c r="Y91" s="298"/>
      <c r="Z91" s="298"/>
      <c r="AA91" s="298"/>
      <c r="AB91" s="298"/>
      <c r="AC91" s="298"/>
      <c r="AD91" s="298"/>
      <c r="AE91" s="298"/>
      <c r="AF91" s="298"/>
      <c r="AG91" s="298"/>
      <c r="AH91" s="298"/>
      <c r="AI91" s="298"/>
      <c r="AJ91" s="304"/>
    </row>
    <row r="92" spans="1:36" s="296" customFormat="1" x14ac:dyDescent="0.15">
      <c r="A92" s="303"/>
      <c r="B92" s="298"/>
      <c r="C92" s="309" t="s">
        <v>10349</v>
      </c>
      <c r="D92" s="298"/>
      <c r="E92" s="298"/>
      <c r="F92" s="298"/>
      <c r="G92" s="298"/>
      <c r="H92" s="298"/>
      <c r="I92" s="298"/>
      <c r="J92" s="298"/>
      <c r="K92" s="298"/>
      <c r="L92" s="298"/>
      <c r="M92" s="298"/>
      <c r="N92" s="298"/>
      <c r="O92" s="298"/>
      <c r="P92" s="298"/>
      <c r="Q92" s="298"/>
      <c r="R92" s="298"/>
      <c r="S92" s="298"/>
      <c r="T92" s="298"/>
      <c r="U92" s="298"/>
      <c r="V92" s="298"/>
      <c r="W92" s="298"/>
      <c r="X92" s="298"/>
      <c r="Y92" s="298"/>
      <c r="Z92" s="298"/>
      <c r="AA92" s="298"/>
      <c r="AB92" s="298"/>
      <c r="AC92" s="298"/>
      <c r="AD92" s="298"/>
      <c r="AE92" s="298"/>
      <c r="AF92" s="298"/>
      <c r="AG92" s="298"/>
      <c r="AH92" s="298"/>
      <c r="AI92" s="298"/>
      <c r="AJ92" s="304"/>
    </row>
    <row r="93" spans="1:36" s="296" customFormat="1" x14ac:dyDescent="0.15">
      <c r="A93" s="303"/>
      <c r="B93" s="298"/>
      <c r="C93" s="298" t="s">
        <v>10350</v>
      </c>
      <c r="D93" s="298"/>
      <c r="E93" s="298"/>
      <c r="F93" s="298"/>
      <c r="G93" s="298"/>
      <c r="H93" s="298"/>
      <c r="I93" s="298"/>
      <c r="J93" s="298"/>
      <c r="K93" s="298"/>
      <c r="L93" s="298"/>
      <c r="M93" s="298"/>
      <c r="N93" s="298"/>
      <c r="O93" s="298"/>
      <c r="P93" s="298"/>
      <c r="Q93" s="298"/>
      <c r="R93" s="298"/>
      <c r="S93" s="298"/>
      <c r="T93" s="298"/>
      <c r="U93" s="298"/>
      <c r="V93" s="298"/>
      <c r="W93" s="298"/>
      <c r="X93" s="298"/>
      <c r="Y93" s="298"/>
      <c r="Z93" s="298"/>
      <c r="AA93" s="298"/>
      <c r="AB93" s="298"/>
      <c r="AC93" s="298"/>
      <c r="AD93" s="298"/>
      <c r="AE93" s="298"/>
      <c r="AF93" s="298"/>
      <c r="AG93" s="298"/>
      <c r="AH93" s="298"/>
      <c r="AI93" s="298"/>
      <c r="AJ93" s="304"/>
    </row>
    <row r="94" spans="1:36" s="296" customFormat="1" x14ac:dyDescent="0.15">
      <c r="A94" s="303"/>
      <c r="B94" s="298"/>
      <c r="C94" s="298" t="s">
        <v>10288</v>
      </c>
      <c r="D94" s="298"/>
      <c r="E94" s="298"/>
      <c r="F94" s="298"/>
      <c r="G94" s="298"/>
      <c r="H94" s="298"/>
      <c r="I94" s="298"/>
      <c r="J94" s="298"/>
      <c r="K94" s="298"/>
      <c r="L94" s="298"/>
      <c r="M94" s="298"/>
      <c r="N94" s="298"/>
      <c r="O94" s="298"/>
      <c r="P94" s="298"/>
      <c r="Q94" s="298"/>
      <c r="R94" s="298"/>
      <c r="S94" s="298"/>
      <c r="T94" s="298"/>
      <c r="U94" s="298"/>
      <c r="V94" s="298"/>
      <c r="W94" s="298"/>
      <c r="X94" s="298"/>
      <c r="Y94" s="298"/>
      <c r="Z94" s="298"/>
      <c r="AA94" s="298"/>
      <c r="AB94" s="298"/>
      <c r="AC94" s="298"/>
      <c r="AD94" s="298"/>
      <c r="AE94" s="298"/>
      <c r="AF94" s="298"/>
      <c r="AG94" s="298"/>
      <c r="AH94" s="298"/>
      <c r="AI94" s="298"/>
      <c r="AJ94" s="304"/>
    </row>
    <row r="95" spans="1:36" s="296" customFormat="1" ht="18" customHeight="1" x14ac:dyDescent="0.15">
      <c r="A95" s="301"/>
      <c r="B95" s="298"/>
      <c r="C95" s="298"/>
      <c r="D95" s="298"/>
      <c r="E95" s="298"/>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302"/>
    </row>
    <row r="96" spans="1:36" s="296" customFormat="1" ht="14.25" x14ac:dyDescent="0.15">
      <c r="A96" s="303"/>
      <c r="B96" s="559" t="s">
        <v>10289</v>
      </c>
      <c r="C96" s="559"/>
      <c r="D96" s="559"/>
      <c r="E96" s="559"/>
      <c r="F96" s="559"/>
      <c r="G96" s="559"/>
      <c r="H96" s="559"/>
      <c r="I96" s="559"/>
      <c r="J96" s="559"/>
      <c r="K96" s="559"/>
      <c r="L96" s="559"/>
      <c r="M96" s="559"/>
      <c r="N96" s="559"/>
      <c r="O96" s="559"/>
      <c r="P96" s="559"/>
      <c r="Q96" s="559"/>
      <c r="R96" s="559"/>
      <c r="S96" s="559"/>
      <c r="T96" s="559"/>
      <c r="U96" s="559"/>
      <c r="V96" s="559"/>
      <c r="W96" s="559"/>
      <c r="X96" s="559"/>
      <c r="Y96" s="559"/>
      <c r="Z96" s="559"/>
      <c r="AA96" s="559"/>
      <c r="AB96" s="559"/>
      <c r="AC96" s="559"/>
      <c r="AD96" s="559"/>
      <c r="AE96" s="559"/>
      <c r="AF96" s="559"/>
      <c r="AG96" s="559"/>
      <c r="AH96" s="559"/>
      <c r="AI96" s="559"/>
      <c r="AJ96" s="304"/>
    </row>
    <row r="97" spans="1:36" s="296" customFormat="1" ht="9" customHeight="1" x14ac:dyDescent="0.15">
      <c r="A97" s="303"/>
      <c r="B97" s="298"/>
      <c r="C97" s="298"/>
      <c r="D97" s="298"/>
      <c r="E97" s="298"/>
      <c r="F97" s="298"/>
      <c r="G97" s="298"/>
      <c r="H97" s="298"/>
      <c r="I97" s="298"/>
      <c r="J97" s="298"/>
      <c r="K97" s="298"/>
      <c r="L97" s="298"/>
      <c r="M97" s="298"/>
      <c r="N97" s="298"/>
      <c r="O97" s="298"/>
      <c r="P97" s="298"/>
      <c r="Q97" s="298"/>
      <c r="R97" s="298"/>
      <c r="S97" s="298"/>
      <c r="T97" s="298"/>
      <c r="U97" s="298"/>
      <c r="V97" s="298"/>
      <c r="W97" s="298"/>
      <c r="X97" s="298"/>
      <c r="Y97" s="298"/>
      <c r="Z97" s="298"/>
      <c r="AA97" s="298"/>
      <c r="AB97" s="298"/>
      <c r="AC97" s="298"/>
      <c r="AD97" s="298"/>
      <c r="AE97" s="298"/>
      <c r="AF97" s="298"/>
      <c r="AG97" s="298"/>
      <c r="AH97" s="298"/>
      <c r="AI97" s="298"/>
      <c r="AJ97" s="304"/>
    </row>
    <row r="98" spans="1:36" s="296" customFormat="1" x14ac:dyDescent="0.15">
      <c r="A98" s="303"/>
      <c r="B98" s="298" t="s">
        <v>10351</v>
      </c>
      <c r="C98" s="298"/>
      <c r="D98" s="298"/>
      <c r="E98" s="298"/>
      <c r="F98" s="298"/>
      <c r="G98" s="298"/>
      <c r="H98" s="298"/>
      <c r="I98" s="298"/>
      <c r="J98" s="298"/>
      <c r="K98" s="298"/>
      <c r="L98" s="298"/>
      <c r="M98" s="298"/>
      <c r="N98" s="298"/>
      <c r="O98" s="298"/>
      <c r="P98" s="298"/>
      <c r="Q98" s="298"/>
      <c r="R98" s="298"/>
      <c r="S98" s="298"/>
      <c r="T98" s="298"/>
      <c r="U98" s="298"/>
      <c r="V98" s="298"/>
      <c r="W98" s="298"/>
      <c r="X98" s="298"/>
      <c r="Y98" s="298"/>
      <c r="Z98" s="298"/>
      <c r="AA98" s="298"/>
      <c r="AB98" s="298"/>
      <c r="AC98" s="298"/>
      <c r="AD98" s="298"/>
      <c r="AE98" s="298"/>
      <c r="AF98" s="298"/>
      <c r="AG98" s="298"/>
      <c r="AH98" s="298"/>
      <c r="AI98" s="298"/>
      <c r="AJ98" s="304"/>
    </row>
    <row r="99" spans="1:36" s="296" customFormat="1" x14ac:dyDescent="0.15">
      <c r="A99" s="303"/>
      <c r="B99" s="305"/>
      <c r="C99" s="298" t="s">
        <v>10352</v>
      </c>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304"/>
    </row>
    <row r="100" spans="1:36" s="296" customFormat="1" x14ac:dyDescent="0.15">
      <c r="A100" s="303"/>
      <c r="B100" s="305"/>
      <c r="C100" s="298" t="s">
        <v>10292</v>
      </c>
      <c r="D100" s="298"/>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304"/>
    </row>
    <row r="101" spans="1:36" s="296" customFormat="1" x14ac:dyDescent="0.15">
      <c r="A101" s="303"/>
      <c r="B101" s="305"/>
      <c r="C101" s="298" t="s">
        <v>10353</v>
      </c>
      <c r="D101" s="298"/>
      <c r="E101" s="298"/>
      <c r="F101" s="298"/>
      <c r="G101" s="298"/>
      <c r="H101" s="298"/>
      <c r="I101" s="298"/>
      <c r="J101" s="298"/>
      <c r="K101" s="298"/>
      <c r="L101" s="298"/>
      <c r="M101" s="298"/>
      <c r="N101" s="298"/>
      <c r="O101" s="298"/>
      <c r="P101" s="298"/>
      <c r="Q101" s="298"/>
      <c r="R101" s="298"/>
      <c r="S101" s="298"/>
      <c r="T101" s="298"/>
      <c r="U101" s="298"/>
      <c r="V101" s="298"/>
      <c r="W101" s="298"/>
      <c r="X101" s="298"/>
      <c r="Y101" s="298"/>
      <c r="Z101" s="298"/>
      <c r="AA101" s="298"/>
      <c r="AB101" s="298"/>
      <c r="AC101" s="298"/>
      <c r="AD101" s="298"/>
      <c r="AE101" s="298"/>
      <c r="AF101" s="298"/>
      <c r="AG101" s="298"/>
      <c r="AH101" s="298"/>
      <c r="AI101" s="298"/>
      <c r="AJ101" s="304"/>
    </row>
    <row r="102" spans="1:36" s="296" customFormat="1" x14ac:dyDescent="0.15">
      <c r="A102" s="303"/>
      <c r="B102" s="305"/>
      <c r="C102" s="298" t="s">
        <v>10354</v>
      </c>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304"/>
    </row>
    <row r="103" spans="1:36" s="296" customFormat="1" x14ac:dyDescent="0.15">
      <c r="A103" s="303"/>
      <c r="B103" s="305"/>
      <c r="C103" s="298" t="s">
        <v>10355</v>
      </c>
      <c r="D103" s="298"/>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8"/>
      <c r="AB103" s="298"/>
      <c r="AC103" s="298"/>
      <c r="AD103" s="298"/>
      <c r="AE103" s="298"/>
      <c r="AF103" s="298"/>
      <c r="AG103" s="298"/>
      <c r="AH103" s="298"/>
      <c r="AI103" s="298"/>
      <c r="AJ103" s="304"/>
    </row>
    <row r="104" spans="1:36" s="296" customFormat="1" x14ac:dyDescent="0.15">
      <c r="A104" s="303"/>
      <c r="B104" s="305"/>
      <c r="C104" s="298" t="s">
        <v>10356</v>
      </c>
      <c r="D104" s="298"/>
      <c r="E104" s="298"/>
      <c r="F104" s="298"/>
      <c r="G104" s="298"/>
      <c r="H104" s="298"/>
      <c r="I104" s="298"/>
      <c r="J104" s="298"/>
      <c r="K104" s="298"/>
      <c r="L104" s="298"/>
      <c r="M104" s="298"/>
      <c r="N104" s="298"/>
      <c r="O104" s="298"/>
      <c r="P104" s="298"/>
      <c r="Q104" s="298"/>
      <c r="R104" s="298"/>
      <c r="S104" s="298"/>
      <c r="T104" s="298"/>
      <c r="U104" s="298"/>
      <c r="V104" s="298"/>
      <c r="W104" s="298"/>
      <c r="X104" s="298"/>
      <c r="Y104" s="298"/>
      <c r="Z104" s="298"/>
      <c r="AA104" s="298"/>
      <c r="AB104" s="298"/>
      <c r="AC104" s="298"/>
      <c r="AD104" s="298"/>
      <c r="AE104" s="298"/>
      <c r="AF104" s="298"/>
      <c r="AG104" s="298"/>
      <c r="AH104" s="298"/>
      <c r="AI104" s="298"/>
      <c r="AJ104" s="304"/>
    </row>
    <row r="105" spans="1:36" s="296" customFormat="1" x14ac:dyDescent="0.15">
      <c r="A105" s="303"/>
      <c r="B105" s="305"/>
      <c r="C105" s="298" t="s">
        <v>10357</v>
      </c>
      <c r="D105" s="298"/>
      <c r="E105" s="298"/>
      <c r="F105" s="298"/>
      <c r="G105" s="298"/>
      <c r="H105" s="298"/>
      <c r="I105" s="298"/>
      <c r="J105" s="298"/>
      <c r="K105" s="298"/>
      <c r="L105" s="298"/>
      <c r="M105" s="298"/>
      <c r="N105" s="298"/>
      <c r="O105" s="298"/>
      <c r="P105" s="298"/>
      <c r="Q105" s="298"/>
      <c r="R105" s="298"/>
      <c r="S105" s="298"/>
      <c r="T105" s="298"/>
      <c r="U105" s="298"/>
      <c r="V105" s="298"/>
      <c r="W105" s="298"/>
      <c r="X105" s="298"/>
      <c r="Y105" s="298"/>
      <c r="Z105" s="298"/>
      <c r="AA105" s="298"/>
      <c r="AB105" s="298"/>
      <c r="AC105" s="298"/>
      <c r="AD105" s="298"/>
      <c r="AE105" s="298"/>
      <c r="AF105" s="298"/>
      <c r="AG105" s="298"/>
      <c r="AH105" s="298"/>
      <c r="AI105" s="298"/>
      <c r="AJ105" s="304"/>
    </row>
    <row r="106" spans="1:36" s="296" customFormat="1" x14ac:dyDescent="0.15">
      <c r="A106" s="303"/>
      <c r="B106" s="305"/>
      <c r="C106" s="298" t="s">
        <v>10358</v>
      </c>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304"/>
    </row>
    <row r="107" spans="1:36" s="296" customFormat="1" ht="13.9" customHeight="1" x14ac:dyDescent="0.15">
      <c r="A107" s="303"/>
      <c r="B107" s="305"/>
      <c r="C107" s="306" t="s">
        <v>10359</v>
      </c>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0"/>
      <c r="AH107" s="310"/>
      <c r="AI107" s="310"/>
      <c r="AJ107" s="311"/>
    </row>
    <row r="108" spans="1:36" s="296" customFormat="1" ht="13.9" customHeight="1" x14ac:dyDescent="0.15">
      <c r="A108" s="303"/>
      <c r="B108" s="305"/>
      <c r="C108" s="312" t="s">
        <v>10360</v>
      </c>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10"/>
      <c r="AH108" s="310"/>
      <c r="AI108" s="307"/>
      <c r="AJ108" s="304"/>
    </row>
    <row r="109" spans="1:36" s="296" customFormat="1" ht="13.9" customHeight="1" x14ac:dyDescent="0.15">
      <c r="A109" s="303"/>
      <c r="B109" s="305"/>
      <c r="C109" s="306" t="s">
        <v>10361</v>
      </c>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0"/>
      <c r="AF109" s="310"/>
      <c r="AG109" s="310"/>
      <c r="AH109" s="310"/>
      <c r="AI109" s="310"/>
      <c r="AJ109" s="304"/>
    </row>
    <row r="110" spans="1:36" s="296" customFormat="1" x14ac:dyDescent="0.15">
      <c r="A110" s="297"/>
      <c r="B110" s="305"/>
      <c r="C110" s="298" t="s">
        <v>10362</v>
      </c>
      <c r="D110" s="307"/>
      <c r="E110" s="307"/>
      <c r="F110" s="307"/>
      <c r="G110" s="307"/>
      <c r="H110" s="307"/>
      <c r="I110" s="307"/>
      <c r="J110" s="307"/>
      <c r="K110" s="307"/>
      <c r="L110" s="307"/>
      <c r="M110" s="307"/>
      <c r="N110" s="307"/>
      <c r="O110" s="307"/>
      <c r="P110" s="307"/>
      <c r="Q110" s="307"/>
      <c r="R110" s="307"/>
      <c r="S110" s="307"/>
      <c r="T110" s="307"/>
      <c r="U110" s="307"/>
      <c r="V110" s="307"/>
      <c r="W110" s="307"/>
      <c r="X110" s="307"/>
      <c r="Y110" s="307"/>
      <c r="Z110" s="307"/>
      <c r="AA110" s="307"/>
      <c r="AB110" s="307"/>
      <c r="AC110" s="307"/>
      <c r="AD110" s="307"/>
      <c r="AE110" s="307"/>
      <c r="AF110" s="307"/>
      <c r="AG110" s="307"/>
      <c r="AH110" s="307"/>
      <c r="AI110" s="307"/>
      <c r="AJ110" s="300"/>
    </row>
    <row r="111" spans="1:36" s="296" customFormat="1" x14ac:dyDescent="0.15">
      <c r="A111" s="297"/>
      <c r="B111" s="298"/>
      <c r="C111" s="298" t="s">
        <v>10363</v>
      </c>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300"/>
    </row>
    <row r="112" spans="1:36" s="296" customFormat="1" ht="18" customHeight="1" x14ac:dyDescent="0.15">
      <c r="A112" s="297"/>
      <c r="B112" s="298"/>
      <c r="C112" s="298"/>
      <c r="D112" s="298"/>
      <c r="E112" s="298"/>
      <c r="F112" s="298"/>
      <c r="G112" s="298"/>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300"/>
    </row>
    <row r="113" spans="1:37" s="296" customFormat="1" ht="14.25" x14ac:dyDescent="0.15">
      <c r="A113" s="297"/>
      <c r="B113" s="561" t="s">
        <v>10364</v>
      </c>
      <c r="C113" s="561"/>
      <c r="D113" s="561"/>
      <c r="E113" s="561"/>
      <c r="F113" s="561"/>
      <c r="G113" s="561"/>
      <c r="H113" s="561"/>
      <c r="I113" s="561"/>
      <c r="J113" s="561"/>
      <c r="K113" s="561"/>
      <c r="L113" s="561"/>
      <c r="M113" s="561"/>
      <c r="N113" s="561"/>
      <c r="O113" s="561"/>
      <c r="P113" s="561"/>
      <c r="Q113" s="561"/>
      <c r="R113" s="561"/>
      <c r="S113" s="561"/>
      <c r="T113" s="561"/>
      <c r="U113" s="561"/>
      <c r="V113" s="561"/>
      <c r="W113" s="561"/>
      <c r="X113" s="561"/>
      <c r="Y113" s="561"/>
      <c r="Z113" s="561"/>
      <c r="AA113" s="561"/>
      <c r="AB113" s="561"/>
      <c r="AC113" s="561"/>
      <c r="AD113" s="561"/>
      <c r="AE113" s="561"/>
      <c r="AF113" s="561"/>
      <c r="AG113" s="561"/>
      <c r="AH113" s="561"/>
      <c r="AI113" s="561"/>
      <c r="AJ113" s="300"/>
    </row>
    <row r="114" spans="1:37" s="296" customFormat="1" ht="9" customHeight="1" x14ac:dyDescent="0.15">
      <c r="A114" s="297"/>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0"/>
    </row>
    <row r="115" spans="1:37" s="296" customFormat="1" ht="30.6" customHeight="1" x14ac:dyDescent="0.15">
      <c r="A115" s="297"/>
      <c r="B115" s="308"/>
      <c r="C115" s="562" t="s">
        <v>10365</v>
      </c>
      <c r="D115" s="562"/>
      <c r="E115" s="562"/>
      <c r="F115" s="562"/>
      <c r="G115" s="562"/>
      <c r="H115" s="562"/>
      <c r="I115" s="562"/>
      <c r="J115" s="562"/>
      <c r="K115" s="562"/>
      <c r="L115" s="562"/>
      <c r="M115" s="562"/>
      <c r="N115" s="562"/>
      <c r="O115" s="562"/>
      <c r="P115" s="562"/>
      <c r="Q115" s="562"/>
      <c r="R115" s="562"/>
      <c r="S115" s="562"/>
      <c r="T115" s="562"/>
      <c r="U115" s="562"/>
      <c r="V115" s="562"/>
      <c r="W115" s="562"/>
      <c r="X115" s="562"/>
      <c r="Y115" s="562"/>
      <c r="Z115" s="562"/>
      <c r="AA115" s="562"/>
      <c r="AB115" s="562"/>
      <c r="AC115" s="562"/>
      <c r="AD115" s="562"/>
      <c r="AE115" s="562"/>
      <c r="AF115" s="562"/>
      <c r="AG115" s="562"/>
      <c r="AH115" s="562"/>
      <c r="AI115" s="562"/>
      <c r="AJ115" s="300"/>
    </row>
    <row r="116" spans="1:37" s="296" customFormat="1" hidden="1" x14ac:dyDescent="0.15">
      <c r="A116" s="297"/>
      <c r="B116" s="298"/>
      <c r="C116" s="298"/>
      <c r="D116" s="298"/>
      <c r="E116" s="298"/>
      <c r="F116" s="298"/>
      <c r="G116" s="298"/>
      <c r="H116" s="298"/>
      <c r="I116" s="298"/>
      <c r="J116" s="298"/>
      <c r="K116" s="298"/>
      <c r="L116" s="298"/>
      <c r="M116" s="298"/>
      <c r="N116" s="298"/>
      <c r="O116" s="298"/>
      <c r="P116" s="298"/>
      <c r="Q116" s="298"/>
      <c r="R116" s="298"/>
      <c r="S116" s="298"/>
      <c r="T116" s="298"/>
      <c r="U116" s="298"/>
      <c r="V116" s="298"/>
      <c r="W116" s="298"/>
      <c r="X116" s="298"/>
      <c r="Y116" s="298"/>
      <c r="Z116" s="298"/>
      <c r="AA116" s="298"/>
      <c r="AB116" s="298"/>
      <c r="AC116" s="298"/>
      <c r="AD116" s="298"/>
      <c r="AE116" s="298"/>
      <c r="AF116" s="298"/>
      <c r="AG116" s="298"/>
      <c r="AH116" s="298"/>
      <c r="AI116" s="298"/>
      <c r="AJ116" s="300"/>
    </row>
    <row r="117" spans="1:37" s="296" customFormat="1" hidden="1" x14ac:dyDescent="0.15">
      <c r="A117" s="297"/>
      <c r="B117" s="298"/>
      <c r="C117" s="298"/>
      <c r="D117" s="298"/>
      <c r="E117" s="298"/>
      <c r="F117" s="298"/>
      <c r="G117" s="298"/>
      <c r="H117" s="298"/>
      <c r="I117" s="298"/>
      <c r="J117" s="298"/>
      <c r="K117" s="298"/>
      <c r="L117" s="298"/>
      <c r="M117" s="298"/>
      <c r="N117" s="298"/>
      <c r="O117" s="298"/>
      <c r="P117" s="298"/>
      <c r="Q117" s="298"/>
      <c r="R117" s="298"/>
      <c r="S117" s="298"/>
      <c r="T117" s="298"/>
      <c r="U117" s="298"/>
      <c r="V117" s="298"/>
      <c r="W117" s="298"/>
      <c r="X117" s="298"/>
      <c r="Y117" s="298"/>
      <c r="Z117" s="298"/>
      <c r="AA117" s="298"/>
      <c r="AB117" s="298"/>
      <c r="AC117" s="298"/>
      <c r="AD117" s="298"/>
      <c r="AE117" s="298"/>
      <c r="AF117" s="298"/>
      <c r="AG117" s="298"/>
      <c r="AH117" s="298"/>
      <c r="AI117" s="298"/>
      <c r="AJ117" s="300"/>
    </row>
    <row r="118" spans="1:37" s="296" customFormat="1" hidden="1" x14ac:dyDescent="0.15">
      <c r="A118" s="297"/>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298"/>
      <c r="X118" s="298"/>
      <c r="Y118" s="298"/>
      <c r="Z118" s="298"/>
      <c r="AA118" s="298"/>
      <c r="AB118" s="298"/>
      <c r="AC118" s="298"/>
      <c r="AD118" s="298"/>
      <c r="AE118" s="298"/>
      <c r="AF118" s="298"/>
      <c r="AG118" s="298"/>
      <c r="AH118" s="298"/>
      <c r="AI118" s="298"/>
      <c r="AJ118" s="300"/>
    </row>
    <row r="119" spans="1:37" s="296" customFormat="1" hidden="1" x14ac:dyDescent="0.15">
      <c r="A119" s="297"/>
      <c r="B119" s="298"/>
      <c r="C119" s="298"/>
      <c r="D119" s="298"/>
      <c r="E119" s="298"/>
      <c r="F119" s="298"/>
      <c r="G119" s="298"/>
      <c r="H119" s="298"/>
      <c r="I119" s="298"/>
      <c r="J119" s="298"/>
      <c r="K119" s="298"/>
      <c r="L119" s="298"/>
      <c r="M119" s="298"/>
      <c r="N119" s="298"/>
      <c r="O119" s="298"/>
      <c r="P119" s="298"/>
      <c r="Q119" s="298"/>
      <c r="R119" s="298"/>
      <c r="S119" s="298"/>
      <c r="T119" s="298"/>
      <c r="U119" s="298"/>
      <c r="V119" s="298"/>
      <c r="W119" s="298"/>
      <c r="X119" s="298"/>
      <c r="Y119" s="298"/>
      <c r="Z119" s="298"/>
      <c r="AA119" s="298"/>
      <c r="AB119" s="298"/>
      <c r="AC119" s="298"/>
      <c r="AD119" s="298"/>
      <c r="AE119" s="298"/>
      <c r="AF119" s="298"/>
      <c r="AG119" s="298"/>
      <c r="AH119" s="298"/>
      <c r="AI119" s="298"/>
      <c r="AJ119" s="300"/>
    </row>
    <row r="120" spans="1:37" s="296" customFormat="1" hidden="1" x14ac:dyDescent="0.15">
      <c r="A120" s="297"/>
      <c r="B120" s="298"/>
      <c r="C120" s="298"/>
      <c r="D120" s="298"/>
      <c r="E120" s="298"/>
      <c r="F120" s="298"/>
      <c r="G120" s="298"/>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300"/>
    </row>
    <row r="121" spans="1:37" s="296" customFormat="1" x14ac:dyDescent="0.15">
      <c r="A121" s="563" t="s">
        <v>10316</v>
      </c>
      <c r="B121" s="564"/>
      <c r="C121" s="564"/>
      <c r="D121" s="564"/>
      <c r="E121" s="564"/>
      <c r="F121" s="564"/>
      <c r="G121" s="564"/>
      <c r="H121" s="564"/>
      <c r="I121" s="564"/>
      <c r="J121" s="564"/>
      <c r="K121" s="564"/>
      <c r="L121" s="564"/>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5"/>
    </row>
    <row r="122" spans="1:37" s="296" customFormat="1" x14ac:dyDescent="0.15">
      <c r="A122" s="554"/>
      <c r="B122" s="554"/>
      <c r="C122" s="554"/>
      <c r="D122" s="554"/>
      <c r="E122" s="554"/>
      <c r="F122" s="554"/>
      <c r="G122" s="554"/>
      <c r="H122" s="554"/>
      <c r="I122" s="554"/>
      <c r="J122" s="554"/>
      <c r="K122" s="554"/>
      <c r="L122" s="554"/>
      <c r="M122" s="554"/>
      <c r="N122" s="554"/>
      <c r="O122" s="554"/>
      <c r="P122" s="554"/>
      <c r="Q122" s="554"/>
      <c r="R122" s="554"/>
      <c r="S122" s="554"/>
      <c r="T122" s="554"/>
      <c r="U122" s="554"/>
      <c r="V122" s="554"/>
      <c r="W122" s="554"/>
      <c r="X122" s="554"/>
      <c r="Y122" s="554"/>
      <c r="Z122" s="554"/>
      <c r="AA122" s="554"/>
      <c r="AB122" s="554"/>
      <c r="AC122" s="554"/>
      <c r="AD122" s="554"/>
      <c r="AE122" s="554"/>
      <c r="AF122" s="554"/>
      <c r="AG122" s="554"/>
      <c r="AH122" s="554"/>
      <c r="AI122" s="554"/>
      <c r="AJ122" s="554"/>
      <c r="AK122" s="296" t="s">
        <v>10317</v>
      </c>
    </row>
  </sheetData>
  <mergeCells count="59">
    <mergeCell ref="C115:AI115"/>
    <mergeCell ref="A121:AJ121"/>
    <mergeCell ref="A122:AJ122"/>
    <mergeCell ref="H48:AI48"/>
    <mergeCell ref="A55:AJ55"/>
    <mergeCell ref="B59:AI59"/>
    <mergeCell ref="B61:AI61"/>
    <mergeCell ref="B96:AI96"/>
    <mergeCell ref="B113:AI113"/>
    <mergeCell ref="H47:AI47"/>
    <mergeCell ref="B28:P28"/>
    <mergeCell ref="Q28:AE28"/>
    <mergeCell ref="AF28:AI28"/>
    <mergeCell ref="B30:AI30"/>
    <mergeCell ref="H34:AI34"/>
    <mergeCell ref="H35:AI35"/>
    <mergeCell ref="H36:AI36"/>
    <mergeCell ref="H40:AI40"/>
    <mergeCell ref="H41:AI41"/>
    <mergeCell ref="H42:AI42"/>
    <mergeCell ref="H46:AI46"/>
    <mergeCell ref="B26:P26"/>
    <mergeCell ref="Q26:AE26"/>
    <mergeCell ref="AF26:AI26"/>
    <mergeCell ref="B27:P27"/>
    <mergeCell ref="Q27:AE27"/>
    <mergeCell ref="AF27:AI27"/>
    <mergeCell ref="B24:P24"/>
    <mergeCell ref="Q24:AE24"/>
    <mergeCell ref="AF24:AI24"/>
    <mergeCell ref="B25:P25"/>
    <mergeCell ref="Q25:AE25"/>
    <mergeCell ref="AF25:AI25"/>
    <mergeCell ref="B22:P22"/>
    <mergeCell ref="Q22:AE22"/>
    <mergeCell ref="AF22:AI22"/>
    <mergeCell ref="B23:P23"/>
    <mergeCell ref="Q23:AE23"/>
    <mergeCell ref="AF23:AI23"/>
    <mergeCell ref="B20:P20"/>
    <mergeCell ref="Q20:AE20"/>
    <mergeCell ref="AF20:AI20"/>
    <mergeCell ref="B21:P21"/>
    <mergeCell ref="Q21:AE21"/>
    <mergeCell ref="AF21:AI21"/>
    <mergeCell ref="B19:P19"/>
    <mergeCell ref="Q19:AE19"/>
    <mergeCell ref="AF19:AI19"/>
    <mergeCell ref="B6:AI6"/>
    <mergeCell ref="B8:AI8"/>
    <mergeCell ref="B10:F10"/>
    <mergeCell ref="H10:AI10"/>
    <mergeCell ref="B12:F12"/>
    <mergeCell ref="H12:AI12"/>
    <mergeCell ref="B14:F14"/>
    <mergeCell ref="B16:F16"/>
    <mergeCell ref="B18:P18"/>
    <mergeCell ref="Q18:AE18"/>
    <mergeCell ref="AF18:AI18"/>
  </mergeCells>
  <phoneticPr fontId="46"/>
  <printOptions horizontalCentered="1" verticalCentered="1"/>
  <pageMargins left="0.51181102362204722" right="0.51181102362204722" top="0.31496062992125984" bottom="0.31496062992125984" header="0" footer="0"/>
  <pageSetup paperSize="9" scale="94" orientation="portrait" r:id="rId1"/>
  <rowBreaks count="1" manualBreakCount="1">
    <brk id="55" max="3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29995-2952-43FA-B2C6-FDF470362086}">
  <sheetPr codeName="Sheet13"/>
  <dimension ref="A1:AS122"/>
  <sheetViews>
    <sheetView showGridLines="0" view="pageBreakPreview" zoomScaleNormal="100" zoomScaleSheetLayoutView="100" workbookViewId="0"/>
  </sheetViews>
  <sheetFormatPr defaultColWidth="2.5" defaultRowHeight="13.5" x14ac:dyDescent="0.15"/>
  <cols>
    <col min="1" max="1" width="5.5" style="272" customWidth="1"/>
    <col min="2" max="35" width="2.5" style="272" customWidth="1"/>
    <col min="36" max="36" width="5.5" style="272" customWidth="1"/>
    <col min="37" max="37" width="2.5" style="272"/>
    <col min="38" max="45" width="2.25" style="272" customWidth="1"/>
    <col min="46" max="48" width="2.5" style="272" customWidth="1"/>
    <col min="49" max="16384" width="2.5" style="272"/>
  </cols>
  <sheetData>
    <row r="1" spans="1:45" x14ac:dyDescent="0.15">
      <c r="A1" s="269"/>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t="s">
        <v>87</v>
      </c>
    </row>
    <row r="2" spans="1:45" x14ac:dyDescent="0.15">
      <c r="A2" s="273"/>
      <c r="B2" s="274"/>
      <c r="C2" s="274"/>
      <c r="D2" s="274"/>
      <c r="E2" s="274"/>
      <c r="F2" s="274"/>
      <c r="G2" s="274"/>
      <c r="H2" s="274"/>
      <c r="I2" s="274"/>
      <c r="J2" s="274"/>
      <c r="K2" s="274"/>
      <c r="L2" s="274"/>
      <c r="M2" s="274"/>
      <c r="N2" s="274"/>
      <c r="O2" s="274"/>
      <c r="P2" s="274"/>
      <c r="Q2" s="274"/>
      <c r="R2" s="274"/>
      <c r="S2" s="274"/>
      <c r="T2" s="274"/>
      <c r="U2" s="274"/>
      <c r="V2" s="274"/>
      <c r="W2" s="274"/>
      <c r="X2" s="274"/>
      <c r="Y2" s="275" t="s">
        <v>88</v>
      </c>
      <c r="Z2" s="275"/>
      <c r="AA2" s="275"/>
      <c r="AB2" s="276" t="s">
        <v>10318</v>
      </c>
      <c r="AC2" s="275"/>
      <c r="AD2" s="275"/>
      <c r="AE2" s="275"/>
      <c r="AF2" s="275"/>
      <c r="AG2" s="275"/>
      <c r="AH2" s="275"/>
      <c r="AI2" s="275"/>
      <c r="AJ2" s="277"/>
    </row>
    <row r="3" spans="1:45" ht="5.25" customHeight="1" x14ac:dyDescent="0.15">
      <c r="A3" s="273"/>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7"/>
    </row>
    <row r="4" spans="1:45" x14ac:dyDescent="0.15">
      <c r="A4" s="273"/>
      <c r="B4" s="274"/>
      <c r="C4" s="274"/>
      <c r="D4" s="274"/>
      <c r="E4" s="274"/>
      <c r="F4" s="274"/>
      <c r="G4" s="274"/>
      <c r="H4" s="274"/>
      <c r="I4" s="274"/>
      <c r="J4" s="274"/>
      <c r="K4" s="274"/>
      <c r="L4" s="274"/>
      <c r="M4" s="274"/>
      <c r="N4" s="274"/>
      <c r="O4" s="274"/>
      <c r="P4" s="274"/>
      <c r="Q4" s="274"/>
      <c r="R4" s="274"/>
      <c r="S4" s="274"/>
      <c r="T4" s="274"/>
      <c r="U4" s="274"/>
      <c r="V4" s="274"/>
      <c r="W4" s="274"/>
      <c r="X4" s="274"/>
      <c r="Y4" s="275" t="s">
        <v>89</v>
      </c>
      <c r="Z4" s="275"/>
      <c r="AA4" s="275"/>
      <c r="AB4" s="276" t="str">
        <f>IF(ISBLANK(発行依頼書!W5),"",発行依頼書!W5)</f>
        <v>年   月   日</v>
      </c>
      <c r="AC4" s="275"/>
      <c r="AD4" s="275"/>
      <c r="AE4" s="275"/>
      <c r="AF4" s="275"/>
      <c r="AG4" s="275"/>
      <c r="AH4" s="275"/>
      <c r="AI4" s="275"/>
      <c r="AJ4" s="277"/>
    </row>
    <row r="5" spans="1:45" ht="9.6" customHeight="1" x14ac:dyDescent="0.15">
      <c r="A5" s="273"/>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7"/>
    </row>
    <row r="6" spans="1:45" s="280" customFormat="1" ht="26.25" customHeight="1" x14ac:dyDescent="0.25">
      <c r="A6" s="278"/>
      <c r="B6" s="569" t="s">
        <v>10247</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279"/>
    </row>
    <row r="7" spans="1:45" ht="9" customHeight="1" x14ac:dyDescent="0.15">
      <c r="A7" s="273"/>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77"/>
    </row>
    <row r="8" spans="1:45" ht="15.6" customHeight="1" x14ac:dyDescent="0.15">
      <c r="A8" s="273"/>
      <c r="B8" s="531" t="str">
        <f>IF(ISBLANK(発行依頼書!P8),"",発行依頼書!P8 &amp; " " &amp; 発行依頼書!W8)</f>
        <v/>
      </c>
      <c r="C8" s="531"/>
      <c r="D8" s="53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277"/>
    </row>
    <row r="9" spans="1:45" ht="9" customHeight="1" x14ac:dyDescent="0.15">
      <c r="A9" s="273"/>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77"/>
    </row>
    <row r="10" spans="1:45" ht="15" customHeight="1" x14ac:dyDescent="0.15">
      <c r="A10" s="273"/>
      <c r="B10" s="532" t="str">
        <f>発行依頼書!K7</f>
        <v>工事名称</v>
      </c>
      <c r="C10" s="533"/>
      <c r="D10" s="533"/>
      <c r="E10" s="533"/>
      <c r="F10" s="533"/>
      <c r="G10" s="274"/>
      <c r="H10" s="534" t="str">
        <f>IF(ISBLANK(発行依頼書!D7),"",発行依頼書!D7)</f>
        <v/>
      </c>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277"/>
    </row>
    <row r="11" spans="1:45" ht="6" customHeight="1" x14ac:dyDescent="0.15">
      <c r="A11" s="273"/>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7"/>
    </row>
    <row r="12" spans="1:45" ht="15" customHeight="1" x14ac:dyDescent="0.15">
      <c r="A12" s="273"/>
      <c r="B12" s="533" t="s">
        <v>24</v>
      </c>
      <c r="C12" s="533"/>
      <c r="D12" s="533"/>
      <c r="E12" s="533"/>
      <c r="F12" s="533"/>
      <c r="G12" s="274"/>
      <c r="H12" s="534" t="str">
        <f>IF(ISBLANK(発行依頼書!D8),"",発行依頼書!D8 &amp; 発行依頼書!F8)</f>
        <v/>
      </c>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277"/>
    </row>
    <row r="13" spans="1:45" ht="6" customHeight="1" x14ac:dyDescent="0.15">
      <c r="A13" s="273"/>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7"/>
    </row>
    <row r="14" spans="1:45" ht="15" customHeight="1" x14ac:dyDescent="0.15">
      <c r="A14" s="273"/>
      <c r="B14" s="533" t="s">
        <v>18</v>
      </c>
      <c r="C14" s="533"/>
      <c r="D14" s="533"/>
      <c r="E14" s="533"/>
      <c r="F14" s="533"/>
      <c r="G14" s="274"/>
      <c r="H14" s="282" t="str">
        <f>IF(ISBLANK(発行依頼書!P9),"",発行依頼書!P9)</f>
        <v>年   月   日</v>
      </c>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7"/>
    </row>
    <row r="15" spans="1:45" ht="6" customHeight="1" x14ac:dyDescent="0.15">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7"/>
    </row>
    <row r="16" spans="1:45" ht="15" customHeight="1" x14ac:dyDescent="0.15">
      <c r="A16" s="273"/>
      <c r="B16" s="533" t="s">
        <v>10248</v>
      </c>
      <c r="C16" s="533"/>
      <c r="D16" s="533"/>
      <c r="E16" s="533"/>
      <c r="F16" s="533"/>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7"/>
      <c r="AL16" s="283"/>
      <c r="AM16" s="283"/>
      <c r="AN16" s="283"/>
      <c r="AO16" s="284" t="s">
        <v>504</v>
      </c>
      <c r="AP16" s="284" t="s">
        <v>10</v>
      </c>
      <c r="AQ16" s="284" t="s">
        <v>11</v>
      </c>
      <c r="AR16" s="284" t="s">
        <v>10249</v>
      </c>
      <c r="AS16" s="284" t="s">
        <v>10250</v>
      </c>
    </row>
    <row r="17" spans="1:45" ht="6" customHeight="1" x14ac:dyDescent="0.15">
      <c r="A17" s="273"/>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7"/>
      <c r="AL17" s="283"/>
      <c r="AM17" s="283"/>
      <c r="AN17" s="283"/>
      <c r="AO17" s="283"/>
      <c r="AP17" s="283"/>
      <c r="AQ17" s="283"/>
      <c r="AR17" s="283"/>
      <c r="AS17" s="283"/>
    </row>
    <row r="18" spans="1:45" ht="17.25" customHeight="1" x14ac:dyDescent="0.15">
      <c r="A18" s="273"/>
      <c r="B18" s="504" t="s">
        <v>10251</v>
      </c>
      <c r="C18" s="505"/>
      <c r="D18" s="505"/>
      <c r="E18" s="505"/>
      <c r="F18" s="505"/>
      <c r="G18" s="505"/>
      <c r="H18" s="505"/>
      <c r="I18" s="505"/>
      <c r="J18" s="505"/>
      <c r="K18" s="505"/>
      <c r="L18" s="505"/>
      <c r="M18" s="505"/>
      <c r="N18" s="505"/>
      <c r="O18" s="505"/>
      <c r="P18" s="506"/>
      <c r="Q18" s="507" t="s">
        <v>10252</v>
      </c>
      <c r="R18" s="505"/>
      <c r="S18" s="505"/>
      <c r="T18" s="505"/>
      <c r="U18" s="505"/>
      <c r="V18" s="505"/>
      <c r="W18" s="505"/>
      <c r="X18" s="505"/>
      <c r="Y18" s="505"/>
      <c r="Z18" s="506"/>
      <c r="AA18" s="535" t="s">
        <v>10323</v>
      </c>
      <c r="AB18" s="536"/>
      <c r="AC18" s="537"/>
      <c r="AD18" s="507" t="s">
        <v>5</v>
      </c>
      <c r="AE18" s="505"/>
      <c r="AF18" s="506"/>
      <c r="AG18" s="538" t="s">
        <v>560</v>
      </c>
      <c r="AH18" s="538"/>
      <c r="AI18" s="539"/>
      <c r="AJ18" s="277"/>
      <c r="AL18" s="284" t="s">
        <v>613</v>
      </c>
      <c r="AM18" s="283">
        <f>IF(AN18&gt;0,4,0)</f>
        <v>4</v>
      </c>
      <c r="AN18" s="283">
        <f>IF(RIGHT(発行依頼書!$Q$13,2)="り）",2,IF(RIGHT(発行依頼書!$Q$13,2)="し）",1,0))</f>
        <v>2</v>
      </c>
      <c r="AO18" s="285" t="str">
        <f>発行依頼書!K13</f>
        <v>請負業者</v>
      </c>
      <c r="AP18" s="283">
        <f>IF(AN18=2,発行依頼書!D13,"")</f>
        <v>0</v>
      </c>
      <c r="AQ18" s="283" t="str">
        <f>IF(AN18=2,発行依頼書!D14&amp;発行依頼書!F14,"")</f>
        <v/>
      </c>
      <c r="AR18" s="283">
        <f>IF(AN18=2,IF(ISBLANK(発行依頼書!D15),発行依頼書!H15,発行依頼書!D15&amp;"  "&amp;発行依頼書!H15),"")</f>
        <v>0</v>
      </c>
      <c r="AS18" s="283" t="str">
        <f>IF(LEFT(AO18,1)="防","（責任範囲：防水工事の施工）",IF(LEFT(AO18,1)="シ","（責任範囲：床シート工事の施工）",""))</f>
        <v/>
      </c>
    </row>
    <row r="19" spans="1:45" ht="17.25" customHeight="1" x14ac:dyDescent="0.15">
      <c r="A19" s="273"/>
      <c r="B19" s="540" t="str">
        <f>IF(ISBLANK(発行依頼書!O16),"",発行依頼書!O16)</f>
        <v/>
      </c>
      <c r="C19" s="541"/>
      <c r="D19" s="541"/>
      <c r="E19" s="541"/>
      <c r="F19" s="541"/>
      <c r="G19" s="541"/>
      <c r="H19" s="541"/>
      <c r="I19" s="541"/>
      <c r="J19" s="541"/>
      <c r="K19" s="541"/>
      <c r="L19" s="541"/>
      <c r="M19" s="541"/>
      <c r="N19" s="541"/>
      <c r="O19" s="541"/>
      <c r="P19" s="541"/>
      <c r="Q19" s="541" t="str">
        <f>IF(ISBLANK(発行依頼書!R16),"",発行依頼書!R16)</f>
        <v/>
      </c>
      <c r="R19" s="541"/>
      <c r="S19" s="541"/>
      <c r="T19" s="541"/>
      <c r="U19" s="541"/>
      <c r="V19" s="541"/>
      <c r="W19" s="541"/>
      <c r="X19" s="541"/>
      <c r="Y19" s="541"/>
      <c r="Z19" s="541"/>
      <c r="AA19" s="542" t="str">
        <f>IF(ISBLANK(発行依頼書!U16),"",IF(発行依頼書!$U$26=0,TEXT(発行依頼書!U16,"#,##0"),IF(発行依頼書!$U$26=1,TEXT(発行依頼書!U16,"#,##0.0"),TEXT(発行依頼書!U16,"#,##0.00"))))</f>
        <v/>
      </c>
      <c r="AB19" s="542"/>
      <c r="AC19" s="542"/>
      <c r="AD19" s="541" t="str">
        <f>IF(ISBLANK(発行依頼書!W16),"",発行依頼書!W16)</f>
        <v/>
      </c>
      <c r="AE19" s="541"/>
      <c r="AF19" s="541"/>
      <c r="AG19" s="541" t="str">
        <f>IF(ISBLANK(発行依頼書!X16),"",TEXT(発行依頼書!X16,"0年"))</f>
        <v/>
      </c>
      <c r="AH19" s="541"/>
      <c r="AI19" s="543"/>
      <c r="AJ19" s="277"/>
      <c r="AL19" s="284" t="s">
        <v>506</v>
      </c>
      <c r="AM19" s="283">
        <f>IF(AN19&gt;0,2,0)</f>
        <v>2</v>
      </c>
      <c r="AN19" s="283">
        <f>IF(RIGHT(発行依頼書!$T$13,2)="り）",2,IF(RIGHT(発行依頼書!$T$13,2)="し）",1,0))</f>
        <v>2</v>
      </c>
      <c r="AO19" s="285" t="str">
        <f>発行依頼書!K17</f>
        <v>防水施工業者</v>
      </c>
      <c r="AP19" s="283">
        <f>IF(AN19=2,発行依頼書!D17,"")</f>
        <v>0</v>
      </c>
      <c r="AQ19" s="283" t="str">
        <f>IF(AN19=2,発行依頼書!D18&amp;発行依頼書!F18,"")</f>
        <v/>
      </c>
      <c r="AR19" s="283">
        <f>IF(AN19=2,IF(ISBLANK(発行依頼書!D19),発行依頼書!H19,発行依頼書!D19&amp;"  "&amp;発行依頼書!H19),"")</f>
        <v>0</v>
      </c>
      <c r="AS19" s="283" t="str">
        <f>IF(LEFT(AO19,1)="防","（責任範囲：防水工事の施工）",IF(LEFT(AO19,1)="シ","（責任範囲：床シート工事の施工）",""))</f>
        <v>（責任範囲：防水工事の施工）</v>
      </c>
    </row>
    <row r="20" spans="1:45" ht="17.25" customHeight="1" x14ac:dyDescent="0.15">
      <c r="A20" s="273"/>
      <c r="B20" s="544" t="str">
        <f>IF(ISBLANK(発行依頼書!O17),"",発行依頼書!O17)</f>
        <v/>
      </c>
      <c r="C20" s="545"/>
      <c r="D20" s="545"/>
      <c r="E20" s="545"/>
      <c r="F20" s="545"/>
      <c r="G20" s="545"/>
      <c r="H20" s="545"/>
      <c r="I20" s="545"/>
      <c r="J20" s="545"/>
      <c r="K20" s="545"/>
      <c r="L20" s="545"/>
      <c r="M20" s="545"/>
      <c r="N20" s="545"/>
      <c r="O20" s="545"/>
      <c r="P20" s="545"/>
      <c r="Q20" s="545" t="str">
        <f>IF(ISBLANK(発行依頼書!R17),"",発行依頼書!R17)</f>
        <v/>
      </c>
      <c r="R20" s="545"/>
      <c r="S20" s="545"/>
      <c r="T20" s="545"/>
      <c r="U20" s="545"/>
      <c r="V20" s="545"/>
      <c r="W20" s="545"/>
      <c r="X20" s="545"/>
      <c r="Y20" s="545"/>
      <c r="Z20" s="545"/>
      <c r="AA20" s="546" t="str">
        <f>IF(ISBLANK(発行依頼書!U17),"",IF(発行依頼書!$U$26=0,TEXT(発行依頼書!U17,"#,##0"),IF(発行依頼書!$U$26=1,TEXT(発行依頼書!U17,"#,##0.0"),TEXT(発行依頼書!U17,"#,##0.00"))))</f>
        <v/>
      </c>
      <c r="AB20" s="546"/>
      <c r="AC20" s="546"/>
      <c r="AD20" s="545" t="str">
        <f>IF(ISBLANK(発行依頼書!W17),"",発行依頼書!W17)</f>
        <v/>
      </c>
      <c r="AE20" s="545"/>
      <c r="AF20" s="545"/>
      <c r="AG20" s="545" t="str">
        <f>IF(ISBLANK(発行依頼書!X17),"",TEXT(発行依頼書!X17,"0年"))</f>
        <v/>
      </c>
      <c r="AH20" s="545"/>
      <c r="AI20" s="547"/>
      <c r="AJ20" s="277"/>
      <c r="AL20" s="284" t="s">
        <v>507</v>
      </c>
      <c r="AM20" s="283">
        <f>IF(AN20&gt;0,1,0)</f>
        <v>0</v>
      </c>
      <c r="AN20" s="283">
        <f>IF(RIGHT(発行依頼書!$W$13,2)="り）",2,IF(RIGHT(発行依頼書!$W$13,2)="し）",1,0))</f>
        <v>0</v>
      </c>
      <c r="AO20" s="285">
        <f>発行依頼書!K21</f>
        <v>0</v>
      </c>
      <c r="AP20" s="283" t="str">
        <f>IF(AN20=2,発行依頼書!D21,"")</f>
        <v/>
      </c>
      <c r="AQ20" s="283" t="str">
        <f>IF(AN20=2,発行依頼書!D22&amp;発行依頼書!F22,"")</f>
        <v/>
      </c>
      <c r="AR20" s="283" t="str">
        <f>IF(AN20=2,IF(ISBLANK(発行依頼書!D23),発行依頼書!H23,発行依頼書!D23&amp;"  "&amp;発行依頼書!H23),"")</f>
        <v/>
      </c>
      <c r="AS20" s="283" t="str">
        <f>IF(LEFT(AO20,1)="防","（責任範囲：防水工事の施工）",IF(LEFT(AO20,1)="シ","（責任範囲：床シート工事の施工）",""))</f>
        <v/>
      </c>
    </row>
    <row r="21" spans="1:45" ht="17.25" customHeight="1" x14ac:dyDescent="0.15">
      <c r="A21" s="273"/>
      <c r="B21" s="544" t="str">
        <f>IF(ISBLANK(発行依頼書!O18),"",発行依頼書!O18)</f>
        <v/>
      </c>
      <c r="C21" s="545"/>
      <c r="D21" s="545"/>
      <c r="E21" s="545"/>
      <c r="F21" s="545"/>
      <c r="G21" s="545"/>
      <c r="H21" s="545"/>
      <c r="I21" s="545"/>
      <c r="J21" s="545"/>
      <c r="K21" s="545"/>
      <c r="L21" s="545"/>
      <c r="M21" s="545"/>
      <c r="N21" s="545"/>
      <c r="O21" s="545"/>
      <c r="P21" s="545"/>
      <c r="Q21" s="545" t="str">
        <f>IF(ISBLANK(発行依頼書!R18),"",発行依頼書!R18)</f>
        <v/>
      </c>
      <c r="R21" s="545"/>
      <c r="S21" s="545"/>
      <c r="T21" s="545"/>
      <c r="U21" s="545"/>
      <c r="V21" s="545"/>
      <c r="W21" s="545"/>
      <c r="X21" s="545"/>
      <c r="Y21" s="545"/>
      <c r="Z21" s="545"/>
      <c r="AA21" s="546" t="str">
        <f>IF(ISBLANK(発行依頼書!U18),"",IF(発行依頼書!$U$26=0,TEXT(発行依頼書!U18,"#,##0"),IF(発行依頼書!$U$26=1,TEXT(発行依頼書!U18,"#,##0.0"),TEXT(発行依頼書!U18,"#,##0.00"))))</f>
        <v/>
      </c>
      <c r="AB21" s="546"/>
      <c r="AC21" s="546"/>
      <c r="AD21" s="545" t="str">
        <f>IF(ISBLANK(発行依頼書!W18),"",発行依頼書!W18)</f>
        <v/>
      </c>
      <c r="AE21" s="545"/>
      <c r="AF21" s="545"/>
      <c r="AG21" s="545" t="str">
        <f>IF(ISBLANK(発行依頼書!X18),"",TEXT(発行依頼書!X18,"0年"))</f>
        <v/>
      </c>
      <c r="AH21" s="545"/>
      <c r="AI21" s="547"/>
      <c r="AJ21" s="277"/>
      <c r="AL21" s="284" t="s">
        <v>614</v>
      </c>
      <c r="AM21" s="283">
        <f>SUM(AM18:AM20)</f>
        <v>6</v>
      </c>
      <c r="AN21" s="283">
        <f>IF(AN18&gt;0,1,0)+IF(AN19&gt;0,1,0)+IF(AN20&gt;0,1,0)</f>
        <v>2</v>
      </c>
      <c r="AO21" s="283" t="s">
        <v>10253</v>
      </c>
      <c r="AP21" s="285" t="s">
        <v>10320</v>
      </c>
      <c r="AQ21" s="285" t="s">
        <v>10321</v>
      </c>
      <c r="AR21" s="285" t="s">
        <v>10322</v>
      </c>
      <c r="AS21" s="283" t="s">
        <v>10254</v>
      </c>
    </row>
    <row r="22" spans="1:45" ht="17.25" customHeight="1" x14ac:dyDescent="0.15">
      <c r="A22" s="273"/>
      <c r="B22" s="544" t="str">
        <f>IF(ISBLANK(発行依頼書!O19),"",発行依頼書!O19)</f>
        <v/>
      </c>
      <c r="C22" s="545"/>
      <c r="D22" s="545"/>
      <c r="E22" s="545"/>
      <c r="F22" s="545"/>
      <c r="G22" s="545"/>
      <c r="H22" s="545"/>
      <c r="I22" s="545"/>
      <c r="J22" s="545"/>
      <c r="K22" s="545"/>
      <c r="L22" s="545"/>
      <c r="M22" s="545"/>
      <c r="N22" s="545"/>
      <c r="O22" s="545"/>
      <c r="P22" s="545"/>
      <c r="Q22" s="545" t="str">
        <f>IF(ISBLANK(発行依頼書!R19),"",発行依頼書!R19)</f>
        <v/>
      </c>
      <c r="R22" s="545"/>
      <c r="S22" s="545"/>
      <c r="T22" s="545"/>
      <c r="U22" s="545"/>
      <c r="V22" s="545"/>
      <c r="W22" s="545"/>
      <c r="X22" s="545"/>
      <c r="Y22" s="545"/>
      <c r="Z22" s="545"/>
      <c r="AA22" s="546" t="str">
        <f>IF(ISBLANK(発行依頼書!U19),"",IF(発行依頼書!$U$26=0,TEXT(発行依頼書!U19,"#,##0"),IF(発行依頼書!$U$26=1,TEXT(発行依頼書!U19,"#,##0.0"),TEXT(発行依頼書!U19,"#,##0.00"))))</f>
        <v/>
      </c>
      <c r="AB22" s="546"/>
      <c r="AC22" s="546"/>
      <c r="AD22" s="545" t="str">
        <f>IF(ISBLANK(発行依頼書!W19),"",発行依頼書!W19)</f>
        <v/>
      </c>
      <c r="AE22" s="545"/>
      <c r="AF22" s="545"/>
      <c r="AG22" s="545" t="str">
        <f>IF(ISBLANK(発行依頼書!X19),"",TEXT(発行依頼書!X19,"0年"))</f>
        <v/>
      </c>
      <c r="AH22" s="545"/>
      <c r="AI22" s="547"/>
      <c r="AJ22" s="277"/>
    </row>
    <row r="23" spans="1:45" ht="17.25" customHeight="1" x14ac:dyDescent="0.15">
      <c r="A23" s="273"/>
      <c r="B23" s="544" t="str">
        <f>IF(ISBLANK(発行依頼書!O20),"",発行依頼書!O20)</f>
        <v/>
      </c>
      <c r="C23" s="545"/>
      <c r="D23" s="545"/>
      <c r="E23" s="545"/>
      <c r="F23" s="545"/>
      <c r="G23" s="545"/>
      <c r="H23" s="545"/>
      <c r="I23" s="545"/>
      <c r="J23" s="545"/>
      <c r="K23" s="545"/>
      <c r="L23" s="545"/>
      <c r="M23" s="545"/>
      <c r="N23" s="545"/>
      <c r="O23" s="545"/>
      <c r="P23" s="545"/>
      <c r="Q23" s="545" t="str">
        <f>IF(ISBLANK(発行依頼書!R20),"",発行依頼書!R20)</f>
        <v/>
      </c>
      <c r="R23" s="545"/>
      <c r="S23" s="545"/>
      <c r="T23" s="545"/>
      <c r="U23" s="545"/>
      <c r="V23" s="545"/>
      <c r="W23" s="545"/>
      <c r="X23" s="545"/>
      <c r="Y23" s="545"/>
      <c r="Z23" s="545"/>
      <c r="AA23" s="546" t="str">
        <f>IF(ISBLANK(発行依頼書!U20),"",IF(発行依頼書!$U$26=0,TEXT(発行依頼書!U20,"#,##0"),IF(発行依頼書!$U$26=1,TEXT(発行依頼書!U20,"#,##0.0"),TEXT(発行依頼書!U20,"#,##0.00"))))</f>
        <v/>
      </c>
      <c r="AB23" s="546"/>
      <c r="AC23" s="546"/>
      <c r="AD23" s="545" t="str">
        <f>IF(ISBLANK(発行依頼書!W20),"",発行依頼書!W20)</f>
        <v/>
      </c>
      <c r="AE23" s="545"/>
      <c r="AF23" s="545"/>
      <c r="AG23" s="545" t="str">
        <f>IF(ISBLANK(発行依頼書!X20),"",TEXT(発行依頼書!X20,"0年"))</f>
        <v/>
      </c>
      <c r="AH23" s="545"/>
      <c r="AI23" s="547"/>
      <c r="AJ23" s="277"/>
    </row>
    <row r="24" spans="1:45" ht="17.25" customHeight="1" x14ac:dyDescent="0.15">
      <c r="A24" s="273"/>
      <c r="B24" s="544" t="str">
        <f>IF(ISBLANK(発行依頼書!O21),"",発行依頼書!O21)</f>
        <v/>
      </c>
      <c r="C24" s="545"/>
      <c r="D24" s="545"/>
      <c r="E24" s="545"/>
      <c r="F24" s="545"/>
      <c r="G24" s="545"/>
      <c r="H24" s="545"/>
      <c r="I24" s="545"/>
      <c r="J24" s="545"/>
      <c r="K24" s="545"/>
      <c r="L24" s="545"/>
      <c r="M24" s="545"/>
      <c r="N24" s="545"/>
      <c r="O24" s="545"/>
      <c r="P24" s="545"/>
      <c r="Q24" s="545" t="str">
        <f>IF(ISBLANK(発行依頼書!R21),"",発行依頼書!R21)</f>
        <v/>
      </c>
      <c r="R24" s="545"/>
      <c r="S24" s="545"/>
      <c r="T24" s="545"/>
      <c r="U24" s="545"/>
      <c r="V24" s="545"/>
      <c r="W24" s="545"/>
      <c r="X24" s="545"/>
      <c r="Y24" s="545"/>
      <c r="Z24" s="545"/>
      <c r="AA24" s="546" t="str">
        <f>IF(ISBLANK(発行依頼書!U21),"",IF(発行依頼書!$U$26=0,TEXT(発行依頼書!U21,"#,##0"),IF(発行依頼書!$U$26=1,TEXT(発行依頼書!U21,"#,##0.0"),TEXT(発行依頼書!U21,"#,##0.00"))))</f>
        <v/>
      </c>
      <c r="AB24" s="546"/>
      <c r="AC24" s="546"/>
      <c r="AD24" s="545" t="str">
        <f>IF(ISBLANK(発行依頼書!W21),"",発行依頼書!W21)</f>
        <v/>
      </c>
      <c r="AE24" s="545"/>
      <c r="AF24" s="545"/>
      <c r="AG24" s="545" t="str">
        <f>IF(ISBLANK(発行依頼書!X21),"",TEXT(発行依頼書!X21,"0年"))</f>
        <v/>
      </c>
      <c r="AH24" s="545"/>
      <c r="AI24" s="547"/>
      <c r="AJ24" s="277"/>
    </row>
    <row r="25" spans="1:45" ht="17.25" customHeight="1" x14ac:dyDescent="0.15">
      <c r="A25" s="273"/>
      <c r="B25" s="544" t="str">
        <f>IF(ISBLANK(発行依頼書!O22),"",発行依頼書!O22)</f>
        <v/>
      </c>
      <c r="C25" s="545"/>
      <c r="D25" s="545"/>
      <c r="E25" s="545"/>
      <c r="F25" s="545"/>
      <c r="G25" s="545"/>
      <c r="H25" s="545"/>
      <c r="I25" s="545"/>
      <c r="J25" s="545"/>
      <c r="K25" s="545"/>
      <c r="L25" s="545"/>
      <c r="M25" s="545"/>
      <c r="N25" s="545"/>
      <c r="O25" s="545"/>
      <c r="P25" s="545"/>
      <c r="Q25" s="545" t="str">
        <f>IF(ISBLANK(発行依頼書!R22),"",発行依頼書!R22)</f>
        <v/>
      </c>
      <c r="R25" s="545"/>
      <c r="S25" s="545"/>
      <c r="T25" s="545"/>
      <c r="U25" s="545"/>
      <c r="V25" s="545"/>
      <c r="W25" s="545"/>
      <c r="X25" s="545"/>
      <c r="Y25" s="545"/>
      <c r="Z25" s="545"/>
      <c r="AA25" s="546" t="str">
        <f>IF(ISBLANK(発行依頼書!U22),"",IF(発行依頼書!$U$26=0,TEXT(発行依頼書!U22,"#,##0"),IF(発行依頼書!$U$26=1,TEXT(発行依頼書!U22,"#,##0.0"),TEXT(発行依頼書!U22,"#,##0.00"))))</f>
        <v/>
      </c>
      <c r="AB25" s="546"/>
      <c r="AC25" s="546"/>
      <c r="AD25" s="545" t="str">
        <f>IF(ISBLANK(発行依頼書!W22),"",発行依頼書!W22)</f>
        <v/>
      </c>
      <c r="AE25" s="545"/>
      <c r="AF25" s="545"/>
      <c r="AG25" s="545" t="str">
        <f>IF(ISBLANK(発行依頼書!X22),"",TEXT(発行依頼書!X22,"0年"))</f>
        <v/>
      </c>
      <c r="AH25" s="545"/>
      <c r="AI25" s="547"/>
      <c r="AJ25" s="277"/>
    </row>
    <row r="26" spans="1:45" ht="17.25" customHeight="1" x14ac:dyDescent="0.15">
      <c r="A26" s="273"/>
      <c r="B26" s="544" t="str">
        <f>IF(ISBLANK(発行依頼書!O23),"",発行依頼書!O23)</f>
        <v/>
      </c>
      <c r="C26" s="545"/>
      <c r="D26" s="545"/>
      <c r="E26" s="545"/>
      <c r="F26" s="545"/>
      <c r="G26" s="545"/>
      <c r="H26" s="545"/>
      <c r="I26" s="545"/>
      <c r="J26" s="545"/>
      <c r="K26" s="545"/>
      <c r="L26" s="545"/>
      <c r="M26" s="545"/>
      <c r="N26" s="545"/>
      <c r="O26" s="545"/>
      <c r="P26" s="545"/>
      <c r="Q26" s="545" t="str">
        <f>IF(ISBLANK(発行依頼書!R23),"",発行依頼書!R23)</f>
        <v/>
      </c>
      <c r="R26" s="545"/>
      <c r="S26" s="545"/>
      <c r="T26" s="545"/>
      <c r="U26" s="545"/>
      <c r="V26" s="545"/>
      <c r="W26" s="545"/>
      <c r="X26" s="545"/>
      <c r="Y26" s="545"/>
      <c r="Z26" s="545"/>
      <c r="AA26" s="546" t="str">
        <f>IF(ISBLANK(発行依頼書!U23),"",IF(発行依頼書!$U$26=0,TEXT(発行依頼書!U23,"#,##0"),IF(発行依頼書!$U$26=1,TEXT(発行依頼書!U23,"#,##0.0"),TEXT(発行依頼書!U23,"#,##0.00"))))</f>
        <v/>
      </c>
      <c r="AB26" s="546"/>
      <c r="AC26" s="546"/>
      <c r="AD26" s="545" t="str">
        <f>IF(ISBLANK(発行依頼書!W23),"",発行依頼書!W23)</f>
        <v/>
      </c>
      <c r="AE26" s="545"/>
      <c r="AF26" s="545"/>
      <c r="AG26" s="545" t="str">
        <f>IF(ISBLANK(発行依頼書!X23),"",TEXT(発行依頼書!X23,"0年"))</f>
        <v/>
      </c>
      <c r="AH26" s="545"/>
      <c r="AI26" s="547"/>
      <c r="AJ26" s="277"/>
    </row>
    <row r="27" spans="1:45" ht="17.25" customHeight="1" x14ac:dyDescent="0.15">
      <c r="A27" s="273"/>
      <c r="B27" s="544" t="str">
        <f>IF(ISBLANK(発行依頼書!O24),"",発行依頼書!O24)</f>
        <v/>
      </c>
      <c r="C27" s="545"/>
      <c r="D27" s="545"/>
      <c r="E27" s="545"/>
      <c r="F27" s="545"/>
      <c r="G27" s="545"/>
      <c r="H27" s="545"/>
      <c r="I27" s="545"/>
      <c r="J27" s="545"/>
      <c r="K27" s="545"/>
      <c r="L27" s="545"/>
      <c r="M27" s="545"/>
      <c r="N27" s="545"/>
      <c r="O27" s="545"/>
      <c r="P27" s="545"/>
      <c r="Q27" s="545" t="str">
        <f>IF(ISBLANK(発行依頼書!R24),"",発行依頼書!R24)</f>
        <v/>
      </c>
      <c r="R27" s="545"/>
      <c r="S27" s="545"/>
      <c r="T27" s="545"/>
      <c r="U27" s="545"/>
      <c r="V27" s="545"/>
      <c r="W27" s="545"/>
      <c r="X27" s="545"/>
      <c r="Y27" s="545"/>
      <c r="Z27" s="545"/>
      <c r="AA27" s="546" t="str">
        <f>IF(ISBLANK(発行依頼書!U24),"",IF(発行依頼書!$U$26=0,TEXT(発行依頼書!U24,"#,##0"),IF(発行依頼書!$U$26=1,TEXT(発行依頼書!U24,"#,##0.0"),TEXT(発行依頼書!U24,"#,##0.00"))))</f>
        <v/>
      </c>
      <c r="AB27" s="546"/>
      <c r="AC27" s="546"/>
      <c r="AD27" s="545" t="str">
        <f>IF(ISBLANK(発行依頼書!W24),"",発行依頼書!W24)</f>
        <v/>
      </c>
      <c r="AE27" s="545"/>
      <c r="AF27" s="545"/>
      <c r="AG27" s="545" t="str">
        <f>IF(ISBLANK(発行依頼書!X24),"",TEXT(発行依頼書!X24,"0年"))</f>
        <v/>
      </c>
      <c r="AH27" s="545"/>
      <c r="AI27" s="547"/>
      <c r="AJ27" s="277"/>
    </row>
    <row r="28" spans="1:45" ht="17.25" customHeight="1" x14ac:dyDescent="0.15">
      <c r="A28" s="273"/>
      <c r="B28" s="549" t="str">
        <f>IF(ISBLANK(発行依頼書!O25),"",発行依頼書!O25)</f>
        <v/>
      </c>
      <c r="C28" s="550"/>
      <c r="D28" s="550"/>
      <c r="E28" s="550"/>
      <c r="F28" s="550"/>
      <c r="G28" s="550"/>
      <c r="H28" s="550"/>
      <c r="I28" s="550"/>
      <c r="J28" s="550"/>
      <c r="K28" s="550"/>
      <c r="L28" s="550"/>
      <c r="M28" s="550"/>
      <c r="N28" s="550"/>
      <c r="O28" s="550"/>
      <c r="P28" s="550"/>
      <c r="Q28" s="550" t="str">
        <f>IF(ISBLANK(発行依頼書!R25),"",発行依頼書!R25)</f>
        <v/>
      </c>
      <c r="R28" s="550"/>
      <c r="S28" s="550"/>
      <c r="T28" s="550"/>
      <c r="U28" s="550"/>
      <c r="V28" s="550"/>
      <c r="W28" s="550"/>
      <c r="X28" s="550"/>
      <c r="Y28" s="550"/>
      <c r="Z28" s="550"/>
      <c r="AA28" s="551" t="str">
        <f>IF(ISBLANK(発行依頼書!U25),"",IF(発行依頼書!$U$26=0,TEXT(発行依頼書!U25,"#,##0"),IF(発行依頼書!$U$26=1,TEXT(発行依頼書!U25,"#,##0.0"),TEXT(発行依頼書!U25,"#,##0.00"))))</f>
        <v/>
      </c>
      <c r="AB28" s="551"/>
      <c r="AC28" s="551"/>
      <c r="AD28" s="550" t="str">
        <f>IF(ISBLANK(発行依頼書!W25),"",発行依頼書!W25)</f>
        <v/>
      </c>
      <c r="AE28" s="550"/>
      <c r="AF28" s="550"/>
      <c r="AG28" s="550" t="str">
        <f>IF(ISBLANK(発行依頼書!X25),"",TEXT(発行依頼書!X25,"0年"))</f>
        <v/>
      </c>
      <c r="AH28" s="550"/>
      <c r="AI28" s="552"/>
      <c r="AJ28" s="277"/>
    </row>
    <row r="29" spans="1:45" ht="12" customHeight="1" x14ac:dyDescent="0.15">
      <c r="A29" s="273"/>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7"/>
    </row>
    <row r="30" spans="1:45" ht="51" customHeight="1" x14ac:dyDescent="0.15">
      <c r="A30" s="273"/>
      <c r="B30" s="553" t="s">
        <v>10255</v>
      </c>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277"/>
    </row>
    <row r="31" spans="1:45" ht="19.5" customHeight="1" x14ac:dyDescent="0.15">
      <c r="A31" s="273"/>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7"/>
    </row>
    <row r="32" spans="1:45" x14ac:dyDescent="0.15">
      <c r="A32" s="286"/>
      <c r="B32" s="287" t="str">
        <f>IF($AM$21=0,AO$21,IF($AM$21=1,AO$20,IF($AM$21&lt;4,AO$19,AO$18)))</f>
        <v>請負業者</v>
      </c>
      <c r="C32" s="288"/>
      <c r="D32" s="288"/>
      <c r="E32" s="288"/>
      <c r="F32" s="288"/>
      <c r="G32" s="288"/>
      <c r="H32" s="288" t="str">
        <f>IF($AM$21=0,AS$21,IF($AM$21=1,AS$20,IF($AM$21&lt;4,AS$19,AS$18)))</f>
        <v/>
      </c>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9"/>
    </row>
    <row r="33" spans="1:36" ht="6" customHeight="1" x14ac:dyDescent="0.15">
      <c r="A33" s="273"/>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7"/>
    </row>
    <row r="34" spans="1:36" ht="18.75" customHeight="1" x14ac:dyDescent="0.15">
      <c r="A34" s="273"/>
      <c r="B34" s="274"/>
      <c r="C34" s="274"/>
      <c r="D34" s="274"/>
      <c r="E34" s="274"/>
      <c r="F34" s="274"/>
      <c r="G34" s="274"/>
      <c r="H34" s="548" t="str">
        <f>IF($AM$21=0,AQ$21,IF($AM$21=1,AQ$20,IF($AM$21&lt;4,AQ$19,AQ$18)))</f>
        <v/>
      </c>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277"/>
    </row>
    <row r="35" spans="1:36" ht="18.75" customHeight="1" x14ac:dyDescent="0.15">
      <c r="A35" s="273"/>
      <c r="B35" s="274"/>
      <c r="C35" s="274"/>
      <c r="D35" s="274"/>
      <c r="E35" s="274"/>
      <c r="F35" s="274"/>
      <c r="G35" s="274"/>
      <c r="H35" s="548">
        <f>IF($AM$21=0,AP$21,IF($AM$21=1,AP$20,IF($AM$21&lt;4,AP$19,AP$18)))</f>
        <v>0</v>
      </c>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c r="AF35" s="548"/>
      <c r="AG35" s="548"/>
      <c r="AH35" s="548"/>
      <c r="AI35" s="548"/>
      <c r="AJ35" s="277"/>
    </row>
    <row r="36" spans="1:36" ht="18.75" customHeight="1" x14ac:dyDescent="0.15">
      <c r="A36" s="273"/>
      <c r="B36" s="274"/>
      <c r="C36" s="274"/>
      <c r="D36" s="274"/>
      <c r="E36" s="274"/>
      <c r="F36" s="274"/>
      <c r="G36" s="274"/>
      <c r="H36" s="548">
        <f>IF($AM$21=0,AR$21,IF($AM$21=1,AR$20,IF($AM$21&lt;4,AR$19,AR$18)))</f>
        <v>0</v>
      </c>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277"/>
    </row>
    <row r="37" spans="1:36" ht="19.5" customHeight="1" x14ac:dyDescent="0.15">
      <c r="A37" s="273"/>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7"/>
    </row>
    <row r="38" spans="1:36" x14ac:dyDescent="0.15">
      <c r="A38" s="286"/>
      <c r="B38" s="287" t="str">
        <f>IF($AM$21&gt;5,AO$19,IF($AM$21=5,AO$20,IF($AM$21=3,AO$20,IF($AN$21&lt;1,"",AO$21))))</f>
        <v>防水施工業者</v>
      </c>
      <c r="C38" s="288"/>
      <c r="D38" s="288"/>
      <c r="E38" s="288"/>
      <c r="F38" s="288"/>
      <c r="G38" s="288"/>
      <c r="H38" s="288" t="str">
        <f>IF($AM$21&gt;5,AS$19,IF($AM$21=5,AS$20,IF($AM$21=3,AS$20,IF($AN$21&lt;1,"",AS$21))))</f>
        <v>（責任範囲：防水工事の施工）</v>
      </c>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9"/>
    </row>
    <row r="39" spans="1:36" ht="6" customHeight="1"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7"/>
    </row>
    <row r="40" spans="1:36" ht="18.75" customHeight="1" x14ac:dyDescent="0.15">
      <c r="A40" s="273"/>
      <c r="B40" s="274"/>
      <c r="C40" s="274"/>
      <c r="D40" s="274"/>
      <c r="E40" s="274"/>
      <c r="F40" s="274"/>
      <c r="G40" s="274"/>
      <c r="H40" s="548" t="str">
        <f>IF($AM$21&gt;5,AQ$19,IF($AM$21=5,AQ$20,IF($AM$21=3,AQ$20,IF($AN$21&lt;1,"",AQ$21))))</f>
        <v/>
      </c>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8"/>
      <c r="AF40" s="548"/>
      <c r="AG40" s="548"/>
      <c r="AH40" s="548"/>
      <c r="AI40" s="548"/>
      <c r="AJ40" s="277"/>
    </row>
    <row r="41" spans="1:36" ht="18.75" customHeight="1" x14ac:dyDescent="0.15">
      <c r="A41" s="273"/>
      <c r="B41" s="274"/>
      <c r="C41" s="274"/>
      <c r="D41" s="274"/>
      <c r="E41" s="274"/>
      <c r="F41" s="274"/>
      <c r="G41" s="274"/>
      <c r="H41" s="548">
        <f>IF($AM$21&gt;5,AP$19,IF($AM$21=5,AP$20,IF($AM$21=3,AP$20,IF($AN$21&lt;1,"",AP$21))))</f>
        <v>0</v>
      </c>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8"/>
      <c r="AF41" s="548"/>
      <c r="AG41" s="548"/>
      <c r="AH41" s="548"/>
      <c r="AI41" s="548"/>
      <c r="AJ41" s="277"/>
    </row>
    <row r="42" spans="1:36" ht="18.75" customHeight="1" x14ac:dyDescent="0.15">
      <c r="A42" s="273"/>
      <c r="B42" s="274"/>
      <c r="C42" s="274"/>
      <c r="D42" s="274"/>
      <c r="E42" s="274"/>
      <c r="F42" s="274"/>
      <c r="G42" s="274"/>
      <c r="H42" s="548">
        <f>IF($AM$21&gt;5,AR$19,IF($AM$21=5,AR$20,IF($AM$21=3,AR$20,IF($AN$21&lt;1,"",AR$21))))</f>
        <v>0</v>
      </c>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277"/>
    </row>
    <row r="43" spans="1:36" ht="19.5" customHeight="1" x14ac:dyDescent="0.15">
      <c r="A43" s="273"/>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7"/>
    </row>
    <row r="44" spans="1:36" x14ac:dyDescent="0.15">
      <c r="A44" s="290"/>
      <c r="B44" s="287" t="str">
        <f>IF($AM$21=7,AO$20,IF($AN$21&lt;2,"",AO$21))</f>
        <v>材料製造業者</v>
      </c>
      <c r="C44" s="288"/>
      <c r="D44" s="288"/>
      <c r="E44" s="288"/>
      <c r="F44" s="288"/>
      <c r="G44" s="288"/>
      <c r="H44" s="288" t="str">
        <f>IF($AM$21=7,AS$20,IF($AN$21&lt;2,"",AS$21))</f>
        <v>（責任範囲：標準仕様及び材料の品質）</v>
      </c>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9"/>
    </row>
    <row r="45" spans="1:36" ht="6" customHeight="1" x14ac:dyDescent="0.15">
      <c r="A45" s="290"/>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7"/>
    </row>
    <row r="46" spans="1:36" ht="18.75" customHeight="1" x14ac:dyDescent="0.15">
      <c r="A46" s="290"/>
      <c r="B46" s="274"/>
      <c r="C46" s="274"/>
      <c r="D46" s="274"/>
      <c r="E46" s="274"/>
      <c r="F46" s="274"/>
      <c r="G46" s="274"/>
      <c r="H46" s="548" t="str">
        <f>IF($AM$21=7,AQ$20,IF($AN$21&lt;2,"",AQ$21))</f>
        <v>東京都千代田区外神田〇－〇－〇</v>
      </c>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277"/>
    </row>
    <row r="47" spans="1:36" ht="18.75" customHeight="1" x14ac:dyDescent="0.15">
      <c r="A47" s="290"/>
      <c r="B47" s="274"/>
      <c r="C47" s="274"/>
      <c r="D47" s="274"/>
      <c r="E47" s="274"/>
      <c r="F47" s="274"/>
      <c r="G47" s="274"/>
      <c r="H47" s="548" t="str">
        <f>IF($AM$21=7,AP$20,IF($AN$21&lt;2,"",AP$21))</f>
        <v>田島ルーフィング株式会社　防水営業部　〇〇〇〇</v>
      </c>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277"/>
    </row>
    <row r="48" spans="1:36" ht="18.75" customHeight="1" x14ac:dyDescent="0.15">
      <c r="A48" s="290"/>
      <c r="B48" s="274"/>
      <c r="C48" s="274"/>
      <c r="D48" s="274"/>
      <c r="E48" s="274"/>
      <c r="F48" s="274"/>
      <c r="G48" s="274"/>
      <c r="H48" s="548" t="str">
        <f>IF($AM$21=7,AR$20,IF($AN$21&lt;2,"",AR$21))</f>
        <v>支店長 ○○ ○○</v>
      </c>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8"/>
      <c r="AF48" s="548"/>
      <c r="AG48" s="548"/>
      <c r="AH48" s="548"/>
      <c r="AI48" s="548"/>
      <c r="AJ48" s="277"/>
    </row>
    <row r="49" spans="1:36" ht="19.5" customHeight="1" x14ac:dyDescent="0.15">
      <c r="A49" s="273"/>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7"/>
    </row>
    <row r="50" spans="1:36" x14ac:dyDescent="0.15">
      <c r="A50" s="290"/>
      <c r="B50" s="287" t="str">
        <f>IF($AN$21&lt;3,"",AO$21)</f>
        <v/>
      </c>
      <c r="C50" s="288"/>
      <c r="D50" s="288"/>
      <c r="E50" s="288"/>
      <c r="F50" s="288"/>
      <c r="G50" s="288"/>
      <c r="H50" s="288" t="str">
        <f>IF($AN$21&lt;3,"",AS$21)</f>
        <v/>
      </c>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9"/>
    </row>
    <row r="51" spans="1:36" ht="6" customHeight="1" x14ac:dyDescent="0.15">
      <c r="A51" s="290"/>
      <c r="B51" s="274"/>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7"/>
    </row>
    <row r="52" spans="1:36" ht="18.75" customHeight="1" x14ac:dyDescent="0.15">
      <c r="A52" s="290"/>
      <c r="B52" s="274"/>
      <c r="C52" s="274"/>
      <c r="D52" s="274"/>
      <c r="E52" s="274"/>
      <c r="F52" s="274"/>
      <c r="G52" s="274"/>
      <c r="H52" s="291" t="str">
        <f>IF($AN$21&lt;3,"",AQ$21)</f>
        <v/>
      </c>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7"/>
    </row>
    <row r="53" spans="1:36" ht="18.75" customHeight="1" x14ac:dyDescent="0.15">
      <c r="A53" s="290"/>
      <c r="B53" s="274"/>
      <c r="C53" s="274"/>
      <c r="D53" s="274"/>
      <c r="E53" s="274"/>
      <c r="F53" s="274"/>
      <c r="G53" s="274"/>
      <c r="H53" s="291" t="str">
        <f>IF($AN$21&lt;3,"",AP$21)</f>
        <v/>
      </c>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7"/>
    </row>
    <row r="54" spans="1:36" ht="22.5" customHeight="1" x14ac:dyDescent="0.15">
      <c r="A54" s="273"/>
      <c r="B54" s="274"/>
      <c r="C54" s="274"/>
      <c r="D54" s="274"/>
      <c r="E54" s="274"/>
      <c r="F54" s="274"/>
      <c r="G54" s="274"/>
      <c r="H54" s="292" t="str">
        <f>IF($AN$21&lt;3,"",AR$21)</f>
        <v/>
      </c>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7"/>
    </row>
    <row r="55" spans="1:36" ht="33" customHeight="1" x14ac:dyDescent="0.15">
      <c r="A55" s="556" t="s">
        <v>10256</v>
      </c>
      <c r="B55" s="557"/>
      <c r="C55" s="557"/>
      <c r="D55" s="557"/>
      <c r="E55" s="557"/>
      <c r="F55" s="557"/>
      <c r="G55" s="557"/>
      <c r="H55" s="557"/>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8"/>
    </row>
    <row r="56" spans="1:36" s="296" customFormat="1" ht="7.5" customHeight="1" x14ac:dyDescent="0.15">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5" t="s">
        <v>87</v>
      </c>
    </row>
    <row r="57" spans="1:36" s="296" customFormat="1" ht="11.25" customHeight="1" x14ac:dyDescent="0.15">
      <c r="A57" s="297"/>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9" t="s">
        <v>10319</v>
      </c>
      <c r="AJ57" s="300"/>
    </row>
    <row r="58" spans="1:36" s="296" customFormat="1" ht="11.25" customHeight="1" x14ac:dyDescent="0.15">
      <c r="A58" s="297"/>
      <c r="B58" s="298"/>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9" t="s">
        <v>10257</v>
      </c>
      <c r="AJ58" s="300"/>
    </row>
    <row r="59" spans="1:36" s="296" customFormat="1" ht="33" customHeight="1" x14ac:dyDescent="0.15">
      <c r="A59" s="301"/>
      <c r="B59" s="559" t="s">
        <v>10258</v>
      </c>
      <c r="C59" s="559"/>
      <c r="D59" s="559"/>
      <c r="E59" s="559"/>
      <c r="F59" s="559"/>
      <c r="G59" s="559"/>
      <c r="H59" s="559"/>
      <c r="I59" s="559"/>
      <c r="J59" s="559"/>
      <c r="K59" s="559"/>
      <c r="L59" s="559"/>
      <c r="M59" s="559"/>
      <c r="N59" s="559"/>
      <c r="O59" s="559"/>
      <c r="P59" s="559"/>
      <c r="Q59" s="559"/>
      <c r="R59" s="559"/>
      <c r="S59" s="559"/>
      <c r="T59" s="559"/>
      <c r="U59" s="559"/>
      <c r="V59" s="559"/>
      <c r="W59" s="559"/>
      <c r="X59" s="559"/>
      <c r="Y59" s="559"/>
      <c r="Z59" s="559"/>
      <c r="AA59" s="559"/>
      <c r="AB59" s="559"/>
      <c r="AC59" s="559"/>
      <c r="AD59" s="559"/>
      <c r="AE59" s="559"/>
      <c r="AF59" s="559"/>
      <c r="AG59" s="559"/>
      <c r="AH59" s="559"/>
      <c r="AI59" s="559"/>
      <c r="AJ59" s="302"/>
    </row>
    <row r="60" spans="1:36" s="296" customFormat="1" ht="13.5" customHeight="1" x14ac:dyDescent="0.15">
      <c r="A60" s="297"/>
      <c r="B60" s="298"/>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300"/>
    </row>
    <row r="61" spans="1:36" s="296" customFormat="1" ht="42" customHeight="1" x14ac:dyDescent="0.15">
      <c r="A61" s="303"/>
      <c r="B61" s="560" t="s">
        <v>10259</v>
      </c>
      <c r="C61" s="560"/>
      <c r="D61" s="560"/>
      <c r="E61" s="560"/>
      <c r="F61" s="560"/>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304"/>
    </row>
    <row r="62" spans="1:36" s="296" customFormat="1" ht="11.25" customHeight="1" x14ac:dyDescent="0.15">
      <c r="A62" s="303"/>
      <c r="B62" s="298" t="s">
        <v>10260</v>
      </c>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304"/>
    </row>
    <row r="63" spans="1:36" s="296" customFormat="1" ht="11.25" customHeight="1" x14ac:dyDescent="0.15">
      <c r="A63" s="303"/>
      <c r="B63" s="298"/>
      <c r="C63" s="298" t="s">
        <v>10261</v>
      </c>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8"/>
      <c r="AJ63" s="304"/>
    </row>
    <row r="64" spans="1:36" s="296" customFormat="1" ht="11.25" customHeight="1" x14ac:dyDescent="0.15">
      <c r="A64" s="297"/>
      <c r="B64" s="298" t="s">
        <v>10262</v>
      </c>
      <c r="C64" s="298"/>
      <c r="D64" s="298"/>
      <c r="E64" s="298"/>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300"/>
    </row>
    <row r="65" spans="1:36" s="296" customFormat="1" ht="11.25" customHeight="1" x14ac:dyDescent="0.15">
      <c r="A65" s="303"/>
      <c r="B65" s="298"/>
      <c r="C65" s="298" t="s">
        <v>10263</v>
      </c>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304"/>
    </row>
    <row r="66" spans="1:36" s="296" customFormat="1" ht="11.25" customHeight="1" x14ac:dyDescent="0.15">
      <c r="A66" s="303"/>
      <c r="B66" s="298"/>
      <c r="C66" s="298" t="s">
        <v>10264</v>
      </c>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304"/>
    </row>
    <row r="67" spans="1:36" s="296" customFormat="1" ht="11.25" customHeight="1" x14ac:dyDescent="0.15">
      <c r="A67" s="303"/>
      <c r="B67" s="298"/>
      <c r="C67" s="298" t="s">
        <v>10265</v>
      </c>
      <c r="D67" s="298"/>
      <c r="E67" s="298"/>
      <c r="F67" s="298"/>
      <c r="G67" s="298"/>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304"/>
    </row>
    <row r="68" spans="1:36" s="296" customFormat="1" ht="11.25" customHeight="1" x14ac:dyDescent="0.15">
      <c r="A68" s="303"/>
      <c r="B68" s="298"/>
      <c r="C68" s="298" t="s">
        <v>10266</v>
      </c>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304"/>
    </row>
    <row r="69" spans="1:36" s="296" customFormat="1" ht="11.25" customHeight="1" x14ac:dyDescent="0.15">
      <c r="A69" s="303"/>
      <c r="B69" s="298"/>
      <c r="C69" s="298" t="s">
        <v>10267</v>
      </c>
      <c r="D69" s="298"/>
      <c r="E69" s="298"/>
      <c r="F69" s="298"/>
      <c r="G69" s="298"/>
      <c r="H69" s="298"/>
      <c r="I69" s="298"/>
      <c r="J69" s="298"/>
      <c r="K69" s="298"/>
      <c r="L69" s="298"/>
      <c r="M69" s="298"/>
      <c r="N69" s="298"/>
      <c r="O69" s="298"/>
      <c r="P69" s="298"/>
      <c r="Q69" s="298"/>
      <c r="R69" s="298"/>
      <c r="S69" s="298"/>
      <c r="T69" s="298"/>
      <c r="U69" s="298"/>
      <c r="V69" s="298"/>
      <c r="W69" s="298"/>
      <c r="X69" s="298"/>
      <c r="Y69" s="298"/>
      <c r="Z69" s="298"/>
      <c r="AA69" s="298"/>
      <c r="AB69" s="298"/>
      <c r="AC69" s="298"/>
      <c r="AD69" s="298"/>
      <c r="AE69" s="298"/>
      <c r="AF69" s="298"/>
      <c r="AG69" s="298"/>
      <c r="AH69" s="298"/>
      <c r="AI69" s="298"/>
      <c r="AJ69" s="304"/>
    </row>
    <row r="70" spans="1:36" s="296" customFormat="1" ht="11.25" customHeight="1" x14ac:dyDescent="0.15">
      <c r="A70" s="303"/>
      <c r="B70" s="298"/>
      <c r="C70" s="298" t="s">
        <v>10268</v>
      </c>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304"/>
    </row>
    <row r="71" spans="1:36" s="296" customFormat="1" ht="11.25" customHeight="1" x14ac:dyDescent="0.15">
      <c r="A71" s="303"/>
      <c r="B71" s="298" t="s">
        <v>10269</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304"/>
    </row>
    <row r="72" spans="1:36" s="296" customFormat="1" ht="11.25" customHeight="1" x14ac:dyDescent="0.15">
      <c r="A72" s="303"/>
      <c r="B72" s="298"/>
      <c r="C72" s="298" t="s">
        <v>10270</v>
      </c>
      <c r="D72" s="298"/>
      <c r="E72" s="298"/>
      <c r="F72" s="298"/>
      <c r="G72" s="298"/>
      <c r="H72" s="298"/>
      <c r="I72" s="298"/>
      <c r="J72" s="298"/>
      <c r="K72" s="298"/>
      <c r="L72" s="298"/>
      <c r="M72" s="298"/>
      <c r="N72" s="298"/>
      <c r="O72" s="298"/>
      <c r="P72" s="298"/>
      <c r="Q72" s="298"/>
      <c r="R72" s="298"/>
      <c r="S72" s="298"/>
      <c r="T72" s="298"/>
      <c r="U72" s="298"/>
      <c r="V72" s="298"/>
      <c r="W72" s="298"/>
      <c r="X72" s="298"/>
      <c r="Y72" s="298"/>
      <c r="Z72" s="298"/>
      <c r="AA72" s="298"/>
      <c r="AB72" s="298"/>
      <c r="AC72" s="298"/>
      <c r="AD72" s="298"/>
      <c r="AE72" s="298"/>
      <c r="AF72" s="298"/>
      <c r="AG72" s="298"/>
      <c r="AH72" s="298"/>
      <c r="AI72" s="298"/>
      <c r="AJ72" s="304"/>
    </row>
    <row r="73" spans="1:36" s="296" customFormat="1" ht="11.25" customHeight="1" x14ac:dyDescent="0.15">
      <c r="A73" s="297"/>
      <c r="B73" s="298"/>
      <c r="C73" s="298" t="s">
        <v>10271</v>
      </c>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300"/>
    </row>
    <row r="74" spans="1:36" s="296" customFormat="1" ht="11.25" customHeight="1" x14ac:dyDescent="0.15">
      <c r="A74" s="303"/>
      <c r="B74" s="298"/>
      <c r="C74" s="298" t="s">
        <v>10272</v>
      </c>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8"/>
      <c r="AJ74" s="304"/>
    </row>
    <row r="75" spans="1:36" s="296" customFormat="1" ht="11.25" customHeight="1" x14ac:dyDescent="0.15">
      <c r="A75" s="303"/>
      <c r="B75" s="298"/>
      <c r="C75" s="298" t="s">
        <v>10273</v>
      </c>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304"/>
    </row>
    <row r="76" spans="1:36" s="296" customFormat="1" ht="11.25" customHeight="1" x14ac:dyDescent="0.15">
      <c r="A76" s="303"/>
      <c r="B76" s="298"/>
      <c r="C76" s="298" t="s">
        <v>10274</v>
      </c>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304"/>
    </row>
    <row r="77" spans="1:36" s="296" customFormat="1" ht="11.25" customHeight="1" x14ac:dyDescent="0.15">
      <c r="A77" s="303"/>
      <c r="B77" s="298"/>
      <c r="C77" s="298" t="s">
        <v>10275</v>
      </c>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304"/>
    </row>
    <row r="78" spans="1:36" s="296" customFormat="1" ht="11.25" customHeight="1" x14ac:dyDescent="0.15">
      <c r="A78" s="303"/>
      <c r="B78" s="298"/>
      <c r="C78" s="298" t="s">
        <v>10276</v>
      </c>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304"/>
    </row>
    <row r="79" spans="1:36" s="296" customFormat="1" ht="11.25" customHeight="1" x14ac:dyDescent="0.15">
      <c r="A79" s="303"/>
      <c r="B79" s="298" t="s">
        <v>10277</v>
      </c>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304"/>
    </row>
    <row r="80" spans="1:36" s="296" customFormat="1" ht="11.25" customHeight="1" x14ac:dyDescent="0.15">
      <c r="A80" s="303"/>
      <c r="B80" s="298"/>
      <c r="C80" s="298" t="s">
        <v>10278</v>
      </c>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298"/>
      <c r="AH80" s="298"/>
      <c r="AI80" s="298"/>
      <c r="AJ80" s="304"/>
    </row>
    <row r="81" spans="1:36" s="296" customFormat="1" ht="11.25" customHeight="1" x14ac:dyDescent="0.15">
      <c r="A81" s="303"/>
      <c r="B81" s="298"/>
      <c r="C81" s="298" t="s">
        <v>10279</v>
      </c>
      <c r="D81" s="298"/>
      <c r="E81" s="298"/>
      <c r="F81" s="298"/>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304"/>
    </row>
    <row r="82" spans="1:36" s="296" customFormat="1" ht="11.25" customHeight="1" x14ac:dyDescent="0.15">
      <c r="A82" s="297"/>
      <c r="B82" s="298"/>
      <c r="C82" s="298" t="s">
        <v>10280</v>
      </c>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8"/>
      <c r="AJ82" s="300"/>
    </row>
    <row r="83" spans="1:36" s="296" customFormat="1" ht="11.25" customHeight="1" x14ac:dyDescent="0.15">
      <c r="A83" s="303"/>
      <c r="B83" s="298" t="s">
        <v>10281</v>
      </c>
      <c r="C83" s="298"/>
      <c r="D83" s="298"/>
      <c r="E83" s="298"/>
      <c r="F83" s="298"/>
      <c r="G83" s="298"/>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8"/>
      <c r="AJ83" s="304"/>
    </row>
    <row r="84" spans="1:36" s="296" customFormat="1" ht="11.25" customHeight="1" x14ac:dyDescent="0.15">
      <c r="A84" s="303"/>
      <c r="B84" s="298"/>
      <c r="C84" s="298" t="s">
        <v>10282</v>
      </c>
      <c r="D84" s="298"/>
      <c r="E84" s="298"/>
      <c r="F84" s="298"/>
      <c r="G84" s="298"/>
      <c r="H84" s="298"/>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304"/>
    </row>
    <row r="85" spans="1:36" s="296" customFormat="1" ht="11.25" customHeight="1" x14ac:dyDescent="0.15">
      <c r="A85" s="303"/>
      <c r="B85" s="298"/>
      <c r="C85" s="298" t="s">
        <v>10283</v>
      </c>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304"/>
    </row>
    <row r="86" spans="1:36" s="296" customFormat="1" ht="11.25" customHeight="1" x14ac:dyDescent="0.15">
      <c r="A86" s="303"/>
      <c r="B86" s="298"/>
      <c r="C86" s="298" t="s">
        <v>10284</v>
      </c>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304"/>
    </row>
    <row r="87" spans="1:36" s="296" customFormat="1" ht="11.25" customHeight="1" x14ac:dyDescent="0.15">
      <c r="A87" s="297"/>
      <c r="B87" s="298"/>
      <c r="C87" s="298" t="s">
        <v>10285</v>
      </c>
      <c r="D87" s="298"/>
      <c r="E87" s="298"/>
      <c r="F87" s="298"/>
      <c r="G87" s="298"/>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300"/>
    </row>
    <row r="88" spans="1:36" s="296" customFormat="1" ht="11.25" customHeight="1" x14ac:dyDescent="0.15">
      <c r="A88" s="303"/>
      <c r="B88" s="298"/>
      <c r="C88" s="298" t="s">
        <v>10286</v>
      </c>
      <c r="D88" s="298"/>
      <c r="E88" s="298"/>
      <c r="F88" s="298"/>
      <c r="G88" s="298"/>
      <c r="H88" s="298"/>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304"/>
    </row>
    <row r="89" spans="1:36" s="296" customFormat="1" ht="11.25" customHeight="1" x14ac:dyDescent="0.15">
      <c r="A89" s="303"/>
      <c r="B89" s="298"/>
      <c r="C89" s="298" t="s">
        <v>10287</v>
      </c>
      <c r="D89" s="298"/>
      <c r="E89" s="298"/>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304"/>
    </row>
    <row r="90" spans="1:36" s="296" customFormat="1" ht="11.25" customHeight="1" x14ac:dyDescent="0.15">
      <c r="A90" s="303"/>
      <c r="B90" s="298"/>
      <c r="C90" s="298" t="s">
        <v>10288</v>
      </c>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304"/>
    </row>
    <row r="91" spans="1:36" s="296" customFormat="1" ht="18" customHeight="1" x14ac:dyDescent="0.15">
      <c r="A91" s="301"/>
      <c r="B91" s="298"/>
      <c r="C91" s="298"/>
      <c r="D91" s="298"/>
      <c r="E91" s="298"/>
      <c r="F91" s="298"/>
      <c r="G91" s="298"/>
      <c r="H91" s="298"/>
      <c r="I91" s="298"/>
      <c r="J91" s="298"/>
      <c r="K91" s="298"/>
      <c r="L91" s="298"/>
      <c r="M91" s="298"/>
      <c r="N91" s="298"/>
      <c r="O91" s="298"/>
      <c r="P91" s="298"/>
      <c r="Q91" s="298"/>
      <c r="R91" s="298"/>
      <c r="S91" s="298"/>
      <c r="T91" s="298"/>
      <c r="U91" s="298"/>
      <c r="V91" s="298"/>
      <c r="W91" s="298"/>
      <c r="X91" s="298"/>
      <c r="Y91" s="298"/>
      <c r="Z91" s="298"/>
      <c r="AA91" s="298"/>
      <c r="AB91" s="298"/>
      <c r="AC91" s="298"/>
      <c r="AD91" s="298"/>
      <c r="AE91" s="298"/>
      <c r="AF91" s="298"/>
      <c r="AG91" s="298"/>
      <c r="AH91" s="298"/>
      <c r="AI91" s="298"/>
      <c r="AJ91" s="302"/>
    </row>
    <row r="92" spans="1:36" s="296" customFormat="1" ht="14.25" x14ac:dyDescent="0.15">
      <c r="A92" s="303"/>
      <c r="B92" s="559" t="s">
        <v>10289</v>
      </c>
      <c r="C92" s="559"/>
      <c r="D92" s="559"/>
      <c r="E92" s="559"/>
      <c r="F92" s="559"/>
      <c r="G92" s="559"/>
      <c r="H92" s="559"/>
      <c r="I92" s="559"/>
      <c r="J92" s="559"/>
      <c r="K92" s="559"/>
      <c r="L92" s="559"/>
      <c r="M92" s="559"/>
      <c r="N92" s="559"/>
      <c r="O92" s="559"/>
      <c r="P92" s="559"/>
      <c r="Q92" s="559"/>
      <c r="R92" s="559"/>
      <c r="S92" s="559"/>
      <c r="T92" s="559"/>
      <c r="U92" s="559"/>
      <c r="V92" s="559"/>
      <c r="W92" s="559"/>
      <c r="X92" s="559"/>
      <c r="Y92" s="559"/>
      <c r="Z92" s="559"/>
      <c r="AA92" s="559"/>
      <c r="AB92" s="559"/>
      <c r="AC92" s="559"/>
      <c r="AD92" s="559"/>
      <c r="AE92" s="559"/>
      <c r="AF92" s="559"/>
      <c r="AG92" s="559"/>
      <c r="AH92" s="559"/>
      <c r="AI92" s="559"/>
      <c r="AJ92" s="304"/>
    </row>
    <row r="93" spans="1:36" s="296" customFormat="1" ht="9" customHeight="1" x14ac:dyDescent="0.15">
      <c r="A93" s="303"/>
      <c r="B93" s="298"/>
      <c r="C93" s="298"/>
      <c r="D93" s="298"/>
      <c r="E93" s="298"/>
      <c r="F93" s="298"/>
      <c r="G93" s="298"/>
      <c r="H93" s="298"/>
      <c r="I93" s="298"/>
      <c r="J93" s="298"/>
      <c r="K93" s="298"/>
      <c r="L93" s="298"/>
      <c r="M93" s="298"/>
      <c r="N93" s="298"/>
      <c r="O93" s="298"/>
      <c r="P93" s="298"/>
      <c r="Q93" s="298"/>
      <c r="R93" s="298"/>
      <c r="S93" s="298"/>
      <c r="T93" s="298"/>
      <c r="U93" s="298"/>
      <c r="V93" s="298"/>
      <c r="W93" s="298"/>
      <c r="X93" s="298"/>
      <c r="Y93" s="298"/>
      <c r="Z93" s="298"/>
      <c r="AA93" s="298"/>
      <c r="AB93" s="298"/>
      <c r="AC93" s="298"/>
      <c r="AD93" s="298"/>
      <c r="AE93" s="298"/>
      <c r="AF93" s="298"/>
      <c r="AG93" s="298"/>
      <c r="AH93" s="298"/>
      <c r="AI93" s="298"/>
      <c r="AJ93" s="304"/>
    </row>
    <row r="94" spans="1:36" s="296" customFormat="1" x14ac:dyDescent="0.15">
      <c r="A94" s="303"/>
      <c r="B94" s="298" t="s">
        <v>10290</v>
      </c>
      <c r="C94" s="298"/>
      <c r="D94" s="298"/>
      <c r="E94" s="298"/>
      <c r="F94" s="298"/>
      <c r="G94" s="298"/>
      <c r="H94" s="298"/>
      <c r="I94" s="298"/>
      <c r="J94" s="298"/>
      <c r="K94" s="298"/>
      <c r="L94" s="298"/>
      <c r="M94" s="298"/>
      <c r="N94" s="298"/>
      <c r="O94" s="298"/>
      <c r="P94" s="298"/>
      <c r="Q94" s="298"/>
      <c r="R94" s="298"/>
      <c r="S94" s="298"/>
      <c r="T94" s="298"/>
      <c r="U94" s="298"/>
      <c r="V94" s="298"/>
      <c r="W94" s="298"/>
      <c r="X94" s="298"/>
      <c r="Y94" s="298"/>
      <c r="Z94" s="298"/>
      <c r="AA94" s="298"/>
      <c r="AB94" s="298"/>
      <c r="AC94" s="298"/>
      <c r="AD94" s="298"/>
      <c r="AE94" s="298"/>
      <c r="AF94" s="298"/>
      <c r="AG94" s="298"/>
      <c r="AH94" s="298"/>
      <c r="AI94" s="298"/>
      <c r="AJ94" s="302"/>
    </row>
    <row r="95" spans="1:36" s="296" customFormat="1" ht="11.25" customHeight="1" x14ac:dyDescent="0.15">
      <c r="A95" s="301"/>
      <c r="B95" s="305"/>
      <c r="C95" s="298" t="s">
        <v>10291</v>
      </c>
      <c r="D95" s="298"/>
      <c r="E95" s="298"/>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304"/>
    </row>
    <row r="96" spans="1:36" s="296" customFormat="1" ht="11.25" customHeight="1" x14ac:dyDescent="0.15">
      <c r="A96" s="303"/>
      <c r="B96" s="305"/>
      <c r="C96" s="298" t="s">
        <v>10292</v>
      </c>
      <c r="D96" s="298"/>
      <c r="E96" s="298"/>
      <c r="F96" s="298"/>
      <c r="G96" s="298"/>
      <c r="H96" s="298"/>
      <c r="I96" s="298"/>
      <c r="J96" s="298"/>
      <c r="K96" s="298"/>
      <c r="L96" s="298"/>
      <c r="M96" s="298"/>
      <c r="N96" s="298"/>
      <c r="O96" s="298"/>
      <c r="P96" s="298"/>
      <c r="Q96" s="298"/>
      <c r="R96" s="298"/>
      <c r="S96" s="298"/>
      <c r="T96" s="298"/>
      <c r="U96" s="298"/>
      <c r="V96" s="298"/>
      <c r="W96" s="298"/>
      <c r="X96" s="298"/>
      <c r="Y96" s="298"/>
      <c r="Z96" s="298"/>
      <c r="AA96" s="298"/>
      <c r="AB96" s="298"/>
      <c r="AC96" s="298"/>
      <c r="AD96" s="298"/>
      <c r="AE96" s="298"/>
      <c r="AF96" s="298"/>
      <c r="AG96" s="298"/>
      <c r="AH96" s="298"/>
      <c r="AI96" s="298"/>
      <c r="AJ96" s="304"/>
    </row>
    <row r="97" spans="1:36" s="296" customFormat="1" ht="11.25" customHeight="1" x14ac:dyDescent="0.15">
      <c r="A97" s="303"/>
      <c r="B97" s="305"/>
      <c r="C97" s="298" t="s">
        <v>10293</v>
      </c>
      <c r="D97" s="298"/>
      <c r="E97" s="298"/>
      <c r="F97" s="298"/>
      <c r="G97" s="298"/>
      <c r="H97" s="298"/>
      <c r="I97" s="298"/>
      <c r="J97" s="298"/>
      <c r="K97" s="298"/>
      <c r="L97" s="298"/>
      <c r="M97" s="298"/>
      <c r="N97" s="298"/>
      <c r="O97" s="298"/>
      <c r="P97" s="298"/>
      <c r="Q97" s="298"/>
      <c r="R97" s="298"/>
      <c r="S97" s="298"/>
      <c r="T97" s="298"/>
      <c r="U97" s="298"/>
      <c r="V97" s="298"/>
      <c r="W97" s="298"/>
      <c r="X97" s="298"/>
      <c r="Y97" s="298"/>
      <c r="Z97" s="298"/>
      <c r="AA97" s="298"/>
      <c r="AB97" s="298"/>
      <c r="AC97" s="298"/>
      <c r="AD97" s="298"/>
      <c r="AE97" s="298"/>
      <c r="AF97" s="298"/>
      <c r="AG97" s="298"/>
      <c r="AH97" s="298"/>
      <c r="AI97" s="298"/>
      <c r="AJ97" s="304"/>
    </row>
    <row r="98" spans="1:36" s="296" customFormat="1" ht="11.25" customHeight="1" x14ac:dyDescent="0.15">
      <c r="A98" s="303"/>
      <c r="B98" s="305"/>
      <c r="C98" s="298" t="s">
        <v>10294</v>
      </c>
      <c r="D98" s="298"/>
      <c r="E98" s="298"/>
      <c r="F98" s="298"/>
      <c r="G98" s="298"/>
      <c r="H98" s="298"/>
      <c r="I98" s="298"/>
      <c r="J98" s="298"/>
      <c r="K98" s="298"/>
      <c r="L98" s="298"/>
      <c r="M98" s="298"/>
      <c r="N98" s="298"/>
      <c r="O98" s="298"/>
      <c r="P98" s="298"/>
      <c r="Q98" s="298"/>
      <c r="R98" s="298"/>
      <c r="S98" s="298"/>
      <c r="T98" s="298"/>
      <c r="U98" s="298"/>
      <c r="V98" s="298"/>
      <c r="W98" s="298"/>
      <c r="X98" s="298"/>
      <c r="Y98" s="298"/>
      <c r="Z98" s="298"/>
      <c r="AA98" s="298"/>
      <c r="AB98" s="298"/>
      <c r="AC98" s="298"/>
      <c r="AD98" s="298"/>
      <c r="AE98" s="298"/>
      <c r="AF98" s="298"/>
      <c r="AG98" s="298"/>
      <c r="AH98" s="298"/>
      <c r="AI98" s="298"/>
      <c r="AJ98" s="304"/>
    </row>
    <row r="99" spans="1:36" s="296" customFormat="1" ht="11.25" customHeight="1" x14ac:dyDescent="0.15">
      <c r="A99" s="303"/>
      <c r="B99" s="305"/>
      <c r="C99" s="298" t="s">
        <v>10295</v>
      </c>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304"/>
    </row>
    <row r="100" spans="1:36" s="296" customFormat="1" ht="11.25" customHeight="1" x14ac:dyDescent="0.15">
      <c r="A100" s="303"/>
      <c r="B100" s="305"/>
      <c r="C100" s="298" t="s">
        <v>10296</v>
      </c>
      <c r="D100" s="298"/>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304"/>
    </row>
    <row r="101" spans="1:36" s="296" customFormat="1" ht="11.25" customHeight="1" x14ac:dyDescent="0.15">
      <c r="A101" s="303"/>
      <c r="B101" s="305"/>
      <c r="C101" s="298" t="s">
        <v>10297</v>
      </c>
      <c r="D101" s="298"/>
      <c r="E101" s="298"/>
      <c r="F101" s="298"/>
      <c r="G101" s="298"/>
      <c r="H101" s="298"/>
      <c r="I101" s="298"/>
      <c r="J101" s="298"/>
      <c r="K101" s="298"/>
      <c r="L101" s="298"/>
      <c r="M101" s="298"/>
      <c r="N101" s="298"/>
      <c r="O101" s="298"/>
      <c r="P101" s="298"/>
      <c r="Q101" s="298"/>
      <c r="R101" s="298"/>
      <c r="S101" s="298"/>
      <c r="T101" s="298"/>
      <c r="U101" s="298"/>
      <c r="V101" s="298"/>
      <c r="W101" s="298"/>
      <c r="X101" s="298"/>
      <c r="Y101" s="298"/>
      <c r="Z101" s="298"/>
      <c r="AA101" s="298"/>
      <c r="AB101" s="298"/>
      <c r="AC101" s="298"/>
      <c r="AD101" s="298"/>
      <c r="AE101" s="298"/>
      <c r="AF101" s="298"/>
      <c r="AG101" s="298"/>
      <c r="AH101" s="298"/>
      <c r="AI101" s="298"/>
      <c r="AJ101" s="304"/>
    </row>
    <row r="102" spans="1:36" s="296" customFormat="1" ht="11.25" customHeight="1" x14ac:dyDescent="0.15">
      <c r="A102" s="303"/>
      <c r="B102" s="305"/>
      <c r="C102" s="298" t="s">
        <v>10298</v>
      </c>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304"/>
    </row>
    <row r="103" spans="1:36" s="296" customFormat="1" ht="11.25" customHeight="1" x14ac:dyDescent="0.15">
      <c r="A103" s="303"/>
      <c r="B103" s="305"/>
      <c r="C103" s="298" t="s">
        <v>10299</v>
      </c>
      <c r="D103" s="298"/>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8"/>
      <c r="AB103" s="298"/>
      <c r="AC103" s="298"/>
      <c r="AD103" s="298"/>
      <c r="AE103" s="298"/>
      <c r="AF103" s="298"/>
      <c r="AG103" s="298"/>
      <c r="AH103" s="298"/>
      <c r="AI103" s="298"/>
      <c r="AJ103" s="304"/>
    </row>
    <row r="104" spans="1:36" s="296" customFormat="1" ht="11.25" customHeight="1" x14ac:dyDescent="0.15">
      <c r="A104" s="303"/>
      <c r="B104" s="305"/>
      <c r="C104" s="298" t="s">
        <v>10300</v>
      </c>
      <c r="D104" s="298"/>
      <c r="E104" s="298"/>
      <c r="F104" s="298"/>
      <c r="G104" s="298"/>
      <c r="H104" s="298"/>
      <c r="I104" s="298"/>
      <c r="J104" s="298"/>
      <c r="K104" s="298"/>
      <c r="L104" s="298"/>
      <c r="M104" s="298"/>
      <c r="N104" s="298"/>
      <c r="O104" s="298"/>
      <c r="P104" s="298"/>
      <c r="Q104" s="298"/>
      <c r="R104" s="298"/>
      <c r="S104" s="298"/>
      <c r="T104" s="298"/>
      <c r="U104" s="298"/>
      <c r="V104" s="298"/>
      <c r="W104" s="298"/>
      <c r="X104" s="298"/>
      <c r="Y104" s="298"/>
      <c r="Z104" s="298"/>
      <c r="AA104" s="298"/>
      <c r="AB104" s="298"/>
      <c r="AC104" s="298"/>
      <c r="AD104" s="298"/>
      <c r="AE104" s="298"/>
      <c r="AF104" s="298"/>
      <c r="AG104" s="298"/>
      <c r="AH104" s="298"/>
      <c r="AI104" s="298"/>
      <c r="AJ104" s="304"/>
    </row>
    <row r="105" spans="1:36" s="296" customFormat="1" ht="11.25" customHeight="1" x14ac:dyDescent="0.15">
      <c r="A105" s="303"/>
      <c r="B105" s="305"/>
      <c r="C105" s="298" t="s">
        <v>10301</v>
      </c>
      <c r="D105" s="298"/>
      <c r="E105" s="298"/>
      <c r="F105" s="298"/>
      <c r="G105" s="298"/>
      <c r="H105" s="298"/>
      <c r="I105" s="298"/>
      <c r="J105" s="298"/>
      <c r="K105" s="298"/>
      <c r="L105" s="298"/>
      <c r="M105" s="298"/>
      <c r="N105" s="298"/>
      <c r="O105" s="298"/>
      <c r="P105" s="298"/>
      <c r="Q105" s="298"/>
      <c r="R105" s="298"/>
      <c r="S105" s="298"/>
      <c r="T105" s="298"/>
      <c r="U105" s="298"/>
      <c r="V105" s="298"/>
      <c r="W105" s="298"/>
      <c r="X105" s="298"/>
      <c r="Y105" s="298"/>
      <c r="Z105" s="298"/>
      <c r="AA105" s="298"/>
      <c r="AB105" s="298"/>
      <c r="AC105" s="298"/>
      <c r="AD105" s="298"/>
      <c r="AE105" s="298"/>
      <c r="AF105" s="298"/>
      <c r="AG105" s="298"/>
      <c r="AH105" s="298"/>
      <c r="AI105" s="298"/>
      <c r="AJ105" s="304"/>
    </row>
    <row r="106" spans="1:36" s="296" customFormat="1" ht="11.25" customHeight="1" x14ac:dyDescent="0.15">
      <c r="A106" s="303"/>
      <c r="B106" s="305"/>
      <c r="C106" s="298" t="s">
        <v>10302</v>
      </c>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304"/>
    </row>
    <row r="107" spans="1:36" s="296" customFormat="1" ht="11.25" customHeight="1" x14ac:dyDescent="0.15">
      <c r="A107" s="303"/>
      <c r="B107" s="305"/>
      <c r="C107" s="298" t="s">
        <v>10303</v>
      </c>
      <c r="D107" s="298"/>
      <c r="E107" s="298"/>
      <c r="F107" s="298"/>
      <c r="G107" s="298"/>
      <c r="H107" s="298"/>
      <c r="I107" s="298"/>
      <c r="J107" s="298"/>
      <c r="K107" s="298"/>
      <c r="L107" s="298"/>
      <c r="M107" s="298"/>
      <c r="N107" s="298"/>
      <c r="O107" s="298"/>
      <c r="P107" s="298"/>
      <c r="Q107" s="298"/>
      <c r="R107" s="298"/>
      <c r="S107" s="298"/>
      <c r="T107" s="298"/>
      <c r="U107" s="298"/>
      <c r="V107" s="298"/>
      <c r="W107" s="298"/>
      <c r="X107" s="298"/>
      <c r="Y107" s="298"/>
      <c r="Z107" s="298"/>
      <c r="AA107" s="298"/>
      <c r="AB107" s="298"/>
      <c r="AC107" s="298"/>
      <c r="AD107" s="298"/>
      <c r="AE107" s="298"/>
      <c r="AF107" s="298"/>
      <c r="AG107" s="298"/>
      <c r="AH107" s="298"/>
      <c r="AI107" s="298"/>
      <c r="AJ107" s="304"/>
    </row>
    <row r="108" spans="1:36" s="296" customFormat="1" ht="11.25" customHeight="1" x14ac:dyDescent="0.15">
      <c r="A108" s="303"/>
      <c r="B108" s="305"/>
      <c r="C108" s="298" t="s">
        <v>10304</v>
      </c>
      <c r="D108" s="298"/>
      <c r="E108" s="298"/>
      <c r="F108" s="298"/>
      <c r="G108" s="298"/>
      <c r="H108" s="298"/>
      <c r="I108" s="298"/>
      <c r="J108" s="298"/>
      <c r="K108" s="298"/>
      <c r="L108" s="298"/>
      <c r="M108" s="298"/>
      <c r="N108" s="298"/>
      <c r="O108" s="298"/>
      <c r="P108" s="298"/>
      <c r="Q108" s="298"/>
      <c r="R108" s="298"/>
      <c r="S108" s="298"/>
      <c r="T108" s="298"/>
      <c r="U108" s="298"/>
      <c r="V108" s="298"/>
      <c r="W108" s="298"/>
      <c r="X108" s="298"/>
      <c r="Y108" s="298"/>
      <c r="Z108" s="298"/>
      <c r="AA108" s="298"/>
      <c r="AB108" s="298"/>
      <c r="AC108" s="298"/>
      <c r="AD108" s="298"/>
      <c r="AE108" s="298"/>
      <c r="AF108" s="298"/>
      <c r="AG108" s="298"/>
      <c r="AH108" s="298"/>
      <c r="AI108" s="298"/>
      <c r="AJ108" s="304"/>
    </row>
    <row r="109" spans="1:36" s="296" customFormat="1" ht="11.25" customHeight="1" x14ac:dyDescent="0.15">
      <c r="A109" s="303"/>
      <c r="B109" s="305"/>
      <c r="C109" s="298" t="s">
        <v>10305</v>
      </c>
      <c r="D109" s="298"/>
      <c r="E109" s="298"/>
      <c r="F109" s="298"/>
      <c r="G109" s="298"/>
      <c r="H109" s="298"/>
      <c r="I109" s="298"/>
      <c r="J109" s="298"/>
      <c r="K109" s="298"/>
      <c r="L109" s="298"/>
      <c r="M109" s="298"/>
      <c r="N109" s="298"/>
      <c r="O109" s="298"/>
      <c r="P109" s="298"/>
      <c r="Q109" s="298"/>
      <c r="R109" s="298"/>
      <c r="S109" s="298"/>
      <c r="T109" s="298"/>
      <c r="U109" s="298"/>
      <c r="V109" s="298"/>
      <c r="W109" s="298"/>
      <c r="X109" s="298"/>
      <c r="Y109" s="298"/>
      <c r="Z109" s="298"/>
      <c r="AA109" s="298"/>
      <c r="AB109" s="298"/>
      <c r="AC109" s="298"/>
      <c r="AD109" s="298"/>
      <c r="AE109" s="298"/>
      <c r="AF109" s="298"/>
      <c r="AG109" s="298"/>
      <c r="AH109" s="298"/>
      <c r="AI109" s="298"/>
      <c r="AJ109" s="304"/>
    </row>
    <row r="110" spans="1:36" s="296" customFormat="1" ht="11.25" customHeight="1" x14ac:dyDescent="0.15">
      <c r="A110" s="303"/>
      <c r="B110" s="305"/>
      <c r="C110" s="298" t="s">
        <v>10306</v>
      </c>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304"/>
    </row>
    <row r="111" spans="1:36" s="296" customFormat="1" ht="11.25" customHeight="1" x14ac:dyDescent="0.15">
      <c r="A111" s="303"/>
      <c r="B111" s="305"/>
      <c r="C111" s="306" t="s">
        <v>10307</v>
      </c>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304"/>
    </row>
    <row r="112" spans="1:36" s="296" customFormat="1" ht="11.25" customHeight="1" x14ac:dyDescent="0.15">
      <c r="A112" s="303"/>
      <c r="B112" s="305"/>
      <c r="C112" s="298" t="s">
        <v>10308</v>
      </c>
      <c r="D112" s="307"/>
      <c r="E112" s="307"/>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4"/>
    </row>
    <row r="113" spans="1:37" s="296" customFormat="1" ht="11.25" customHeight="1" x14ac:dyDescent="0.15">
      <c r="A113" s="303"/>
      <c r="B113" s="305"/>
      <c r="C113" s="298" t="s">
        <v>10309</v>
      </c>
      <c r="D113" s="298"/>
      <c r="E113" s="298"/>
      <c r="F113" s="298"/>
      <c r="G113" s="298"/>
      <c r="H113" s="298"/>
      <c r="I113" s="298"/>
      <c r="J113" s="298"/>
      <c r="K113" s="298"/>
      <c r="L113" s="298"/>
      <c r="M113" s="298"/>
      <c r="N113" s="298"/>
      <c r="O113" s="298"/>
      <c r="P113" s="298"/>
      <c r="Q113" s="298"/>
      <c r="R113" s="298"/>
      <c r="S113" s="298"/>
      <c r="T113" s="298"/>
      <c r="U113" s="298"/>
      <c r="V113" s="298"/>
      <c r="W113" s="298"/>
      <c r="X113" s="298"/>
      <c r="Y113" s="298"/>
      <c r="Z113" s="298"/>
      <c r="AA113" s="298"/>
      <c r="AB113" s="298"/>
      <c r="AC113" s="298"/>
      <c r="AD113" s="298"/>
      <c r="AE113" s="298"/>
      <c r="AF113" s="298"/>
      <c r="AG113" s="298"/>
      <c r="AH113" s="298"/>
      <c r="AI113" s="298"/>
      <c r="AJ113" s="304"/>
    </row>
    <row r="114" spans="1:37" s="296" customFormat="1" ht="11.25" customHeight="1" x14ac:dyDescent="0.15">
      <c r="A114" s="303"/>
      <c r="B114" s="305"/>
      <c r="C114" s="298" t="s">
        <v>10310</v>
      </c>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304"/>
    </row>
    <row r="115" spans="1:37" s="296" customFormat="1" ht="11.25" customHeight="1" x14ac:dyDescent="0.15">
      <c r="A115" s="303"/>
      <c r="B115" s="305"/>
      <c r="C115" s="298" t="s">
        <v>10311</v>
      </c>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c r="AA115" s="298"/>
      <c r="AB115" s="298"/>
      <c r="AC115" s="298"/>
      <c r="AD115" s="298"/>
      <c r="AE115" s="298"/>
      <c r="AF115" s="298"/>
      <c r="AG115" s="298"/>
      <c r="AH115" s="298"/>
      <c r="AI115" s="298"/>
      <c r="AJ115" s="304"/>
    </row>
    <row r="116" spans="1:37" ht="11.25" customHeight="1" x14ac:dyDescent="0.15">
      <c r="A116" s="303"/>
      <c r="B116" s="305"/>
      <c r="C116" s="298" t="s">
        <v>10312</v>
      </c>
      <c r="D116" s="298"/>
      <c r="E116" s="298"/>
      <c r="F116" s="298"/>
      <c r="G116" s="298"/>
      <c r="H116" s="298"/>
      <c r="I116" s="298"/>
      <c r="J116" s="298"/>
      <c r="K116" s="298"/>
      <c r="L116" s="298"/>
      <c r="M116" s="298"/>
      <c r="N116" s="298"/>
      <c r="O116" s="298"/>
      <c r="P116" s="298"/>
      <c r="Q116" s="298"/>
      <c r="R116" s="298"/>
      <c r="S116" s="298"/>
      <c r="T116" s="298"/>
      <c r="U116" s="298"/>
      <c r="V116" s="298"/>
      <c r="W116" s="298"/>
      <c r="X116" s="298"/>
      <c r="Y116" s="298"/>
      <c r="Z116" s="298"/>
      <c r="AA116" s="298"/>
      <c r="AB116" s="298"/>
      <c r="AC116" s="298"/>
      <c r="AD116" s="298"/>
      <c r="AE116" s="298"/>
      <c r="AF116" s="298"/>
      <c r="AG116" s="298"/>
      <c r="AH116" s="298"/>
      <c r="AI116" s="298"/>
      <c r="AJ116" s="304"/>
    </row>
    <row r="117" spans="1:37" ht="11.25" customHeight="1" x14ac:dyDescent="0.15">
      <c r="A117" s="303"/>
      <c r="B117" s="305"/>
      <c r="C117" s="298" t="s">
        <v>10313</v>
      </c>
      <c r="D117" s="307"/>
      <c r="E117" s="307"/>
      <c r="F117" s="307"/>
      <c r="G117" s="307"/>
      <c r="H117" s="307"/>
      <c r="I117" s="307"/>
      <c r="J117" s="307"/>
      <c r="K117" s="307"/>
      <c r="L117" s="307"/>
      <c r="M117" s="307"/>
      <c r="N117" s="307"/>
      <c r="O117" s="307"/>
      <c r="P117" s="307"/>
      <c r="Q117" s="307"/>
      <c r="R117" s="307"/>
      <c r="S117" s="307"/>
      <c r="T117" s="307"/>
      <c r="U117" s="307"/>
      <c r="V117" s="307"/>
      <c r="W117" s="307"/>
      <c r="X117" s="307"/>
      <c r="Y117" s="307"/>
      <c r="Z117" s="307"/>
      <c r="AA117" s="307"/>
      <c r="AB117" s="307"/>
      <c r="AC117" s="307"/>
      <c r="AD117" s="307"/>
      <c r="AE117" s="307"/>
      <c r="AF117" s="307"/>
      <c r="AG117" s="307"/>
      <c r="AH117" s="307"/>
      <c r="AI117" s="307"/>
      <c r="AJ117" s="304"/>
    </row>
    <row r="118" spans="1:37" s="296" customFormat="1" ht="11.25" customHeight="1" x14ac:dyDescent="0.15">
      <c r="A118" s="303"/>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298"/>
      <c r="X118" s="298"/>
      <c r="Y118" s="298"/>
      <c r="Z118" s="298"/>
      <c r="AA118" s="298"/>
      <c r="AB118" s="298"/>
      <c r="AC118" s="298"/>
      <c r="AD118" s="298"/>
      <c r="AE118" s="298"/>
      <c r="AF118" s="298"/>
      <c r="AG118" s="298"/>
      <c r="AH118" s="298"/>
      <c r="AI118" s="298"/>
      <c r="AJ118" s="304"/>
    </row>
    <row r="119" spans="1:37" s="288" customFormat="1" ht="25.9" customHeight="1" x14ac:dyDescent="0.15">
      <c r="A119" s="297"/>
      <c r="B119" s="570" t="s">
        <v>10314</v>
      </c>
      <c r="C119" s="571"/>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1"/>
      <c r="AD119" s="571"/>
      <c r="AE119" s="571"/>
      <c r="AF119" s="571"/>
      <c r="AG119" s="571"/>
      <c r="AH119" s="571"/>
      <c r="AI119" s="571"/>
      <c r="AJ119" s="300"/>
    </row>
    <row r="120" spans="1:37" s="296" customFormat="1" ht="30.6" customHeight="1" x14ac:dyDescent="0.15">
      <c r="A120" s="297"/>
      <c r="B120" s="308"/>
      <c r="C120" s="562" t="s">
        <v>10315</v>
      </c>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2"/>
      <c r="AA120" s="562"/>
      <c r="AB120" s="562"/>
      <c r="AC120" s="562"/>
      <c r="AD120" s="562"/>
      <c r="AE120" s="562"/>
      <c r="AF120" s="562"/>
      <c r="AG120" s="562"/>
      <c r="AH120" s="562"/>
      <c r="AI120" s="562"/>
      <c r="AJ120" s="300"/>
    </row>
    <row r="121" spans="1:37" ht="28.15" customHeight="1" x14ac:dyDescent="0.15">
      <c r="A121" s="572" t="s">
        <v>10316</v>
      </c>
      <c r="B121" s="557"/>
      <c r="C121" s="557"/>
      <c r="D121" s="557"/>
      <c r="E121" s="557"/>
      <c r="F121" s="557"/>
      <c r="G121" s="557"/>
      <c r="H121" s="557"/>
      <c r="I121" s="557"/>
      <c r="J121" s="557"/>
      <c r="K121" s="557"/>
      <c r="L121" s="557"/>
      <c r="M121" s="557"/>
      <c r="N121" s="557"/>
      <c r="O121" s="557"/>
      <c r="P121" s="557"/>
      <c r="Q121" s="557"/>
      <c r="R121" s="557"/>
      <c r="S121" s="557"/>
      <c r="T121" s="557"/>
      <c r="U121" s="557"/>
      <c r="V121" s="557"/>
      <c r="W121" s="557"/>
      <c r="X121" s="557"/>
      <c r="Y121" s="557"/>
      <c r="Z121" s="557"/>
      <c r="AA121" s="557"/>
      <c r="AB121" s="557"/>
      <c r="AC121" s="557"/>
      <c r="AD121" s="557"/>
      <c r="AE121" s="557"/>
      <c r="AF121" s="557"/>
      <c r="AG121" s="557"/>
      <c r="AH121" s="557"/>
      <c r="AI121" s="557"/>
      <c r="AJ121" s="558"/>
    </row>
    <row r="122" spans="1:37" ht="15" customHeight="1" x14ac:dyDescent="0.15">
      <c r="A122" s="573"/>
      <c r="B122" s="574"/>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296" t="s">
        <v>10317</v>
      </c>
    </row>
  </sheetData>
  <mergeCells count="81">
    <mergeCell ref="B92:AI92"/>
    <mergeCell ref="B119:AI119"/>
    <mergeCell ref="C120:AI120"/>
    <mergeCell ref="A121:AJ121"/>
    <mergeCell ref="A122:AJ122"/>
    <mergeCell ref="B61:AI61"/>
    <mergeCell ref="H34:AI34"/>
    <mergeCell ref="H35:AI35"/>
    <mergeCell ref="H36:AI36"/>
    <mergeCell ref="H40:AI40"/>
    <mergeCell ref="H41:AI41"/>
    <mergeCell ref="H42:AI42"/>
    <mergeCell ref="H46:AI46"/>
    <mergeCell ref="H47:AI47"/>
    <mergeCell ref="H48:AI48"/>
    <mergeCell ref="A55:AJ55"/>
    <mergeCell ref="B59:AI59"/>
    <mergeCell ref="B30:AI30"/>
    <mergeCell ref="B26:P26"/>
    <mergeCell ref="Q26:Z26"/>
    <mergeCell ref="AA26:AC26"/>
    <mergeCell ref="AD26:AF26"/>
    <mergeCell ref="AG26:AI26"/>
    <mergeCell ref="B27:P27"/>
    <mergeCell ref="Q27:Z27"/>
    <mergeCell ref="AA27:AC27"/>
    <mergeCell ref="AD27:AF27"/>
    <mergeCell ref="AG27:AI27"/>
    <mergeCell ref="B28:P28"/>
    <mergeCell ref="Q28:Z28"/>
    <mergeCell ref="AA28:AC28"/>
    <mergeCell ref="AD28:AF28"/>
    <mergeCell ref="AG28:AI28"/>
    <mergeCell ref="B24:P24"/>
    <mergeCell ref="Q24:Z24"/>
    <mergeCell ref="AA24:AC24"/>
    <mergeCell ref="AD24:AF24"/>
    <mergeCell ref="AG24:AI24"/>
    <mergeCell ref="B25:P25"/>
    <mergeCell ref="Q25:Z25"/>
    <mergeCell ref="AA25:AC25"/>
    <mergeCell ref="AD25:AF25"/>
    <mergeCell ref="AG25:AI25"/>
    <mergeCell ref="B22:P22"/>
    <mergeCell ref="Q22:Z22"/>
    <mergeCell ref="AA22:AC22"/>
    <mergeCell ref="AD22:AF22"/>
    <mergeCell ref="AG22:AI22"/>
    <mergeCell ref="B23:P23"/>
    <mergeCell ref="Q23:Z23"/>
    <mergeCell ref="AA23:AC23"/>
    <mergeCell ref="AD23:AF23"/>
    <mergeCell ref="AG23:AI23"/>
    <mergeCell ref="B20:P20"/>
    <mergeCell ref="Q20:Z20"/>
    <mergeCell ref="AA20:AC20"/>
    <mergeCell ref="AD20:AF20"/>
    <mergeCell ref="AG20:AI20"/>
    <mergeCell ref="B21:P21"/>
    <mergeCell ref="Q21:Z21"/>
    <mergeCell ref="AA21:AC21"/>
    <mergeCell ref="AD21:AF21"/>
    <mergeCell ref="AG21:AI21"/>
    <mergeCell ref="AG18:AI18"/>
    <mergeCell ref="B19:P19"/>
    <mergeCell ref="Q19:Z19"/>
    <mergeCell ref="AA19:AC19"/>
    <mergeCell ref="AD19:AF19"/>
    <mergeCell ref="AG19:AI19"/>
    <mergeCell ref="AD18:AF18"/>
    <mergeCell ref="B14:F14"/>
    <mergeCell ref="B16:F16"/>
    <mergeCell ref="B18:P18"/>
    <mergeCell ref="Q18:Z18"/>
    <mergeCell ref="AA18:AC18"/>
    <mergeCell ref="B6:AI6"/>
    <mergeCell ref="B8:AI8"/>
    <mergeCell ref="B10:F10"/>
    <mergeCell ref="H10:AI10"/>
    <mergeCell ref="B12:F12"/>
    <mergeCell ref="H12:AI12"/>
  </mergeCells>
  <phoneticPr fontId="46"/>
  <printOptions horizontalCentered="1" verticalCentered="1"/>
  <pageMargins left="0.51181102362204722" right="0.51181102362204722" top="0.31496062992125984" bottom="0.31496062992125984" header="0" footer="0"/>
  <pageSetup paperSize="9" scale="94" orientation="portrait" r:id="rId1"/>
  <rowBreaks count="1" manualBreakCount="1">
    <brk id="55" max="3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18079-46D2-465B-937E-C3870BE3DE5C}">
  <sheetPr codeName="Sheet14"/>
  <dimension ref="A1:AS122"/>
  <sheetViews>
    <sheetView showGridLines="0" view="pageBreakPreview" zoomScaleNormal="100" zoomScaleSheetLayoutView="100" workbookViewId="0"/>
  </sheetViews>
  <sheetFormatPr defaultColWidth="2.5" defaultRowHeight="13.5" x14ac:dyDescent="0.15"/>
  <cols>
    <col min="1" max="1" width="5.5" style="272" customWidth="1"/>
    <col min="2" max="35" width="2.5" style="272" customWidth="1"/>
    <col min="36" max="36" width="5.5" style="272" customWidth="1"/>
    <col min="37" max="37" width="2.5" style="272"/>
    <col min="38" max="45" width="2.25" style="272" customWidth="1"/>
    <col min="46" max="48" width="2.5" style="272" customWidth="1"/>
    <col min="49" max="16384" width="2.5" style="272"/>
  </cols>
  <sheetData>
    <row r="1" spans="1:45" x14ac:dyDescent="0.15">
      <c r="A1" s="269"/>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1" t="s">
        <v>87</v>
      </c>
    </row>
    <row r="2" spans="1:45" x14ac:dyDescent="0.15">
      <c r="A2" s="273"/>
      <c r="B2" s="274"/>
      <c r="C2" s="274"/>
      <c r="D2" s="274"/>
      <c r="E2" s="274"/>
      <c r="F2" s="274"/>
      <c r="G2" s="274"/>
      <c r="H2" s="274"/>
      <c r="I2" s="274"/>
      <c r="J2" s="274"/>
      <c r="K2" s="274"/>
      <c r="L2" s="274"/>
      <c r="M2" s="274"/>
      <c r="N2" s="274"/>
      <c r="O2" s="274"/>
      <c r="P2" s="274"/>
      <c r="Q2" s="274"/>
      <c r="R2" s="274"/>
      <c r="S2" s="274"/>
      <c r="T2" s="274"/>
      <c r="U2" s="274"/>
      <c r="V2" s="274"/>
      <c r="W2" s="274"/>
      <c r="X2" s="274"/>
      <c r="Y2" s="275" t="s">
        <v>88</v>
      </c>
      <c r="Z2" s="275"/>
      <c r="AA2" s="275"/>
      <c r="AB2" s="276" t="s">
        <v>10318</v>
      </c>
      <c r="AC2" s="275"/>
      <c r="AD2" s="275"/>
      <c r="AE2" s="275"/>
      <c r="AF2" s="275"/>
      <c r="AG2" s="275"/>
      <c r="AH2" s="275"/>
      <c r="AI2" s="275"/>
      <c r="AJ2" s="277"/>
    </row>
    <row r="3" spans="1:45" ht="5.25" customHeight="1" x14ac:dyDescent="0.15">
      <c r="A3" s="273"/>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7"/>
    </row>
    <row r="4" spans="1:45" x14ac:dyDescent="0.15">
      <c r="A4" s="273"/>
      <c r="B4" s="274"/>
      <c r="C4" s="274"/>
      <c r="D4" s="274"/>
      <c r="E4" s="274"/>
      <c r="F4" s="274"/>
      <c r="G4" s="274"/>
      <c r="H4" s="274"/>
      <c r="I4" s="274"/>
      <c r="J4" s="274"/>
      <c r="K4" s="274"/>
      <c r="L4" s="274"/>
      <c r="M4" s="274"/>
      <c r="N4" s="274"/>
      <c r="O4" s="274"/>
      <c r="P4" s="274"/>
      <c r="Q4" s="274"/>
      <c r="R4" s="274"/>
      <c r="S4" s="274"/>
      <c r="T4" s="274"/>
      <c r="U4" s="274"/>
      <c r="V4" s="274"/>
      <c r="W4" s="274"/>
      <c r="X4" s="274"/>
      <c r="Y4" s="275" t="s">
        <v>89</v>
      </c>
      <c r="Z4" s="275"/>
      <c r="AA4" s="275"/>
      <c r="AB4" s="276" t="str">
        <f>IF(ISBLANK(発行依頼書!W5),"",発行依頼書!W5)</f>
        <v>年   月   日</v>
      </c>
      <c r="AC4" s="275"/>
      <c r="AD4" s="275"/>
      <c r="AE4" s="275"/>
      <c r="AF4" s="275"/>
      <c r="AG4" s="275"/>
      <c r="AH4" s="275"/>
      <c r="AI4" s="275"/>
      <c r="AJ4" s="277"/>
    </row>
    <row r="5" spans="1:45" ht="9.6" customHeight="1" x14ac:dyDescent="0.15">
      <c r="A5" s="273"/>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7"/>
    </row>
    <row r="6" spans="1:45" s="280" customFormat="1" ht="26.25" customHeight="1" x14ac:dyDescent="0.25">
      <c r="A6" s="278"/>
      <c r="B6" s="569" t="s">
        <v>10247</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279"/>
    </row>
    <row r="7" spans="1:45" ht="9" customHeight="1" x14ac:dyDescent="0.15">
      <c r="A7" s="273"/>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77"/>
    </row>
    <row r="8" spans="1:45" ht="15.6" customHeight="1" x14ac:dyDescent="0.15">
      <c r="A8" s="273"/>
      <c r="B8" s="531" t="str">
        <f>IF(ISBLANK(発行依頼書!P8),"",発行依頼書!P8 &amp; " " &amp; 発行依頼書!W8)</f>
        <v/>
      </c>
      <c r="C8" s="531"/>
      <c r="D8" s="53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277"/>
    </row>
    <row r="9" spans="1:45" ht="9" customHeight="1" x14ac:dyDescent="0.15">
      <c r="A9" s="273"/>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77"/>
    </row>
    <row r="10" spans="1:45" ht="15" customHeight="1" x14ac:dyDescent="0.15">
      <c r="A10" s="273"/>
      <c r="B10" s="532" t="str">
        <f>発行依頼書!K7</f>
        <v>工事名称</v>
      </c>
      <c r="C10" s="533"/>
      <c r="D10" s="533"/>
      <c r="E10" s="533"/>
      <c r="F10" s="533"/>
      <c r="G10" s="274"/>
      <c r="H10" s="534" t="str">
        <f>IF(ISBLANK(発行依頼書!D7),"",発行依頼書!D7)</f>
        <v/>
      </c>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277"/>
    </row>
    <row r="11" spans="1:45" ht="6" customHeight="1" x14ac:dyDescent="0.15">
      <c r="A11" s="273"/>
      <c r="B11" s="274"/>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7"/>
    </row>
    <row r="12" spans="1:45" ht="15" customHeight="1" x14ac:dyDescent="0.15">
      <c r="A12" s="273"/>
      <c r="B12" s="533" t="s">
        <v>24</v>
      </c>
      <c r="C12" s="533"/>
      <c r="D12" s="533"/>
      <c r="E12" s="533"/>
      <c r="F12" s="533"/>
      <c r="G12" s="274"/>
      <c r="H12" s="534" t="str">
        <f>IF(ISBLANK(発行依頼書!D8),"",発行依頼書!D8 &amp; 発行依頼書!F8)</f>
        <v/>
      </c>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277"/>
    </row>
    <row r="13" spans="1:45" ht="6" customHeight="1" x14ac:dyDescent="0.15">
      <c r="A13" s="273"/>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7"/>
    </row>
    <row r="14" spans="1:45" ht="15" customHeight="1" x14ac:dyDescent="0.15">
      <c r="A14" s="273"/>
      <c r="B14" s="533" t="s">
        <v>18</v>
      </c>
      <c r="C14" s="533"/>
      <c r="D14" s="533"/>
      <c r="E14" s="533"/>
      <c r="F14" s="533"/>
      <c r="G14" s="274"/>
      <c r="H14" s="282" t="str">
        <f>IF(ISBLANK(発行依頼書!P9),"",発行依頼書!P9)</f>
        <v>年   月   日</v>
      </c>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7"/>
    </row>
    <row r="15" spans="1:45" ht="6" customHeight="1" x14ac:dyDescent="0.15">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7"/>
    </row>
    <row r="16" spans="1:45" ht="15" customHeight="1" x14ac:dyDescent="0.15">
      <c r="A16" s="273"/>
      <c r="B16" s="533" t="s">
        <v>10248</v>
      </c>
      <c r="C16" s="533"/>
      <c r="D16" s="533"/>
      <c r="E16" s="533"/>
      <c r="F16" s="533"/>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7"/>
      <c r="AL16" s="283"/>
      <c r="AM16" s="283"/>
      <c r="AN16" s="283"/>
      <c r="AO16" s="284" t="s">
        <v>504</v>
      </c>
      <c r="AP16" s="284" t="s">
        <v>10</v>
      </c>
      <c r="AQ16" s="284" t="s">
        <v>11</v>
      </c>
      <c r="AR16" s="284" t="s">
        <v>10249</v>
      </c>
      <c r="AS16" s="284" t="s">
        <v>10250</v>
      </c>
    </row>
    <row r="17" spans="1:45" ht="6" customHeight="1" x14ac:dyDescent="0.15">
      <c r="A17" s="273"/>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7"/>
      <c r="AL17" s="283"/>
      <c r="AM17" s="283"/>
      <c r="AN17" s="283"/>
      <c r="AO17" s="283"/>
      <c r="AP17" s="283"/>
      <c r="AQ17" s="283"/>
      <c r="AR17" s="283"/>
      <c r="AS17" s="283"/>
    </row>
    <row r="18" spans="1:45" ht="17.25" customHeight="1" x14ac:dyDescent="0.15">
      <c r="A18" s="273"/>
      <c r="B18" s="504" t="s">
        <v>10251</v>
      </c>
      <c r="C18" s="505"/>
      <c r="D18" s="505"/>
      <c r="E18" s="505"/>
      <c r="F18" s="505"/>
      <c r="G18" s="505"/>
      <c r="H18" s="505"/>
      <c r="I18" s="505"/>
      <c r="J18" s="505"/>
      <c r="K18" s="505"/>
      <c r="L18" s="505"/>
      <c r="M18" s="505"/>
      <c r="N18" s="505"/>
      <c r="O18" s="505"/>
      <c r="P18" s="506"/>
      <c r="Q18" s="507" t="s">
        <v>10252</v>
      </c>
      <c r="R18" s="505"/>
      <c r="S18" s="505"/>
      <c r="T18" s="505"/>
      <c r="U18" s="505"/>
      <c r="V18" s="505"/>
      <c r="W18" s="505"/>
      <c r="X18" s="505"/>
      <c r="Y18" s="505"/>
      <c r="Z18" s="505"/>
      <c r="AA18" s="505"/>
      <c r="AB18" s="505"/>
      <c r="AC18" s="505"/>
      <c r="AD18" s="505"/>
      <c r="AE18" s="506"/>
      <c r="AF18" s="507" t="s">
        <v>560</v>
      </c>
      <c r="AG18" s="505"/>
      <c r="AH18" s="505"/>
      <c r="AI18" s="508"/>
      <c r="AJ18" s="277"/>
      <c r="AL18" s="284" t="s">
        <v>613</v>
      </c>
      <c r="AM18" s="283">
        <f>IF(AN18&gt;0,4,0)</f>
        <v>4</v>
      </c>
      <c r="AN18" s="283">
        <f>IF(RIGHT(発行依頼書!$Q$13,2)="り）",2,IF(RIGHT(発行依頼書!$Q$13,2)="し）",1,0))</f>
        <v>2</v>
      </c>
      <c r="AO18" s="285" t="str">
        <f>発行依頼書!K13</f>
        <v>請負業者</v>
      </c>
      <c r="AP18" s="283">
        <f>IF(AN18=2,発行依頼書!D13,"")</f>
        <v>0</v>
      </c>
      <c r="AQ18" s="283" t="str">
        <f>IF(AN18=2,発行依頼書!D14&amp;発行依頼書!F14,"")</f>
        <v/>
      </c>
      <c r="AR18" s="283">
        <f>IF(AN18=2,IF(ISBLANK(発行依頼書!D15),発行依頼書!H15,発行依頼書!D15&amp;"  "&amp;発行依頼書!H15),"")</f>
        <v>0</v>
      </c>
      <c r="AS18" s="283" t="str">
        <f>IF(LEFT(AO18,1)="防","（責任範囲：防水工事の施工）",IF(LEFT(AO18,1)="シ","（責任範囲：床シート工事の施工）",""))</f>
        <v/>
      </c>
    </row>
    <row r="19" spans="1:45" ht="17.25" customHeight="1" x14ac:dyDescent="0.15">
      <c r="A19" s="273"/>
      <c r="B19" s="566" t="str">
        <f>IF(ISBLANK(発行依頼書!O16),"",発行依頼書!O16)</f>
        <v/>
      </c>
      <c r="C19" s="520"/>
      <c r="D19" s="520"/>
      <c r="E19" s="520"/>
      <c r="F19" s="520"/>
      <c r="G19" s="520"/>
      <c r="H19" s="520"/>
      <c r="I19" s="520"/>
      <c r="J19" s="520"/>
      <c r="K19" s="520"/>
      <c r="L19" s="520"/>
      <c r="M19" s="520"/>
      <c r="N19" s="520"/>
      <c r="O19" s="520"/>
      <c r="P19" s="521"/>
      <c r="Q19" s="519" t="str">
        <f>IF(ISBLANK(発行依頼書!R16),"",発行依頼書!R16)</f>
        <v/>
      </c>
      <c r="R19" s="520"/>
      <c r="S19" s="520"/>
      <c r="T19" s="520"/>
      <c r="U19" s="520"/>
      <c r="V19" s="520"/>
      <c r="W19" s="520"/>
      <c r="X19" s="520"/>
      <c r="Y19" s="520"/>
      <c r="Z19" s="520"/>
      <c r="AA19" s="520"/>
      <c r="AB19" s="520"/>
      <c r="AC19" s="520"/>
      <c r="AD19" s="520"/>
      <c r="AE19" s="521"/>
      <c r="AF19" s="519" t="str">
        <f>IF(ISBLANK(発行依頼書!X16),"",TEXT(発行依頼書!X16,"0年"))</f>
        <v/>
      </c>
      <c r="AG19" s="520"/>
      <c r="AH19" s="520"/>
      <c r="AI19" s="522"/>
      <c r="AJ19" s="277"/>
      <c r="AL19" s="284" t="s">
        <v>506</v>
      </c>
      <c r="AM19" s="283">
        <f>IF(AN19&gt;0,2,0)</f>
        <v>2</v>
      </c>
      <c r="AN19" s="283">
        <f>IF(RIGHT(発行依頼書!$T$13,2)="り）",2,IF(RIGHT(発行依頼書!$T$13,2)="し）",1,0))</f>
        <v>2</v>
      </c>
      <c r="AO19" s="285" t="str">
        <f>発行依頼書!K17</f>
        <v>防水施工業者</v>
      </c>
      <c r="AP19" s="283">
        <f>IF(AN19=2,発行依頼書!D17,"")</f>
        <v>0</v>
      </c>
      <c r="AQ19" s="283" t="str">
        <f>IF(AN19=2,発行依頼書!D18&amp;発行依頼書!F18,"")</f>
        <v/>
      </c>
      <c r="AR19" s="283">
        <f>IF(AN19=2,IF(ISBLANK(発行依頼書!D19),発行依頼書!H19,発行依頼書!D19&amp;"  "&amp;発行依頼書!H19),"")</f>
        <v>0</v>
      </c>
      <c r="AS19" s="283" t="str">
        <f>IF(LEFT(AO19,1)="防","（責任範囲：防水工事の施工）",IF(LEFT(AO19,1)="シ","（責任範囲：床シート工事の施工）",""))</f>
        <v>（責任範囲：防水工事の施工）</v>
      </c>
    </row>
    <row r="20" spans="1:45" ht="17.25" customHeight="1" x14ac:dyDescent="0.15">
      <c r="A20" s="273"/>
      <c r="B20" s="567" t="str">
        <f>IF(ISBLANK(発行依頼書!O17),"",発行依頼書!O17)</f>
        <v/>
      </c>
      <c r="C20" s="513"/>
      <c r="D20" s="513"/>
      <c r="E20" s="513"/>
      <c r="F20" s="513"/>
      <c r="G20" s="513"/>
      <c r="H20" s="513"/>
      <c r="I20" s="513"/>
      <c r="J20" s="513"/>
      <c r="K20" s="513"/>
      <c r="L20" s="513"/>
      <c r="M20" s="513"/>
      <c r="N20" s="513"/>
      <c r="O20" s="513"/>
      <c r="P20" s="514"/>
      <c r="Q20" s="512" t="str">
        <f>IF(ISBLANK(発行依頼書!R17),"",発行依頼書!R17)</f>
        <v/>
      </c>
      <c r="R20" s="513"/>
      <c r="S20" s="513"/>
      <c r="T20" s="513"/>
      <c r="U20" s="513"/>
      <c r="V20" s="513"/>
      <c r="W20" s="513"/>
      <c r="X20" s="513"/>
      <c r="Y20" s="513"/>
      <c r="Z20" s="513"/>
      <c r="AA20" s="513"/>
      <c r="AB20" s="513"/>
      <c r="AC20" s="513"/>
      <c r="AD20" s="513"/>
      <c r="AE20" s="514"/>
      <c r="AF20" s="512" t="str">
        <f>IF(ISBLANK(発行依頼書!X17),"",TEXT(発行依頼書!X17,"0年"))</f>
        <v/>
      </c>
      <c r="AG20" s="513"/>
      <c r="AH20" s="513"/>
      <c r="AI20" s="515"/>
      <c r="AJ20" s="277"/>
      <c r="AL20" s="284" t="s">
        <v>507</v>
      </c>
      <c r="AM20" s="283">
        <f>IF(AN20&gt;0,1,0)</f>
        <v>0</v>
      </c>
      <c r="AN20" s="283">
        <f>IF(RIGHT(発行依頼書!$W$13,2)="り）",2,IF(RIGHT(発行依頼書!$W$13,2)="し）",1,0))</f>
        <v>0</v>
      </c>
      <c r="AO20" s="285">
        <f>発行依頼書!K21</f>
        <v>0</v>
      </c>
      <c r="AP20" s="283" t="str">
        <f>IF(AN20=2,発行依頼書!D21,"")</f>
        <v/>
      </c>
      <c r="AQ20" s="283" t="str">
        <f>IF(AN20=2,発行依頼書!D22&amp;発行依頼書!F22,"")</f>
        <v/>
      </c>
      <c r="AR20" s="283" t="str">
        <f>IF(AN20=2,IF(ISBLANK(発行依頼書!D23),発行依頼書!H23,発行依頼書!D23&amp;"  "&amp;発行依頼書!H23),"")</f>
        <v/>
      </c>
      <c r="AS20" s="283" t="str">
        <f>IF(LEFT(AO20,1)="防","（責任範囲：防水工事の施工）",IF(LEFT(AO20,1)="シ","（責任範囲：床シート工事の施工）",""))</f>
        <v/>
      </c>
    </row>
    <row r="21" spans="1:45" ht="17.25" customHeight="1" x14ac:dyDescent="0.15">
      <c r="A21" s="273"/>
      <c r="B21" s="567" t="str">
        <f>IF(ISBLANK(発行依頼書!O18),"",発行依頼書!O18)</f>
        <v/>
      </c>
      <c r="C21" s="513"/>
      <c r="D21" s="513"/>
      <c r="E21" s="513"/>
      <c r="F21" s="513"/>
      <c r="G21" s="513"/>
      <c r="H21" s="513"/>
      <c r="I21" s="513"/>
      <c r="J21" s="513"/>
      <c r="K21" s="513"/>
      <c r="L21" s="513"/>
      <c r="M21" s="513"/>
      <c r="N21" s="513"/>
      <c r="O21" s="513"/>
      <c r="P21" s="514"/>
      <c r="Q21" s="512" t="str">
        <f>IF(ISBLANK(発行依頼書!R18),"",発行依頼書!R18)</f>
        <v/>
      </c>
      <c r="R21" s="513"/>
      <c r="S21" s="513"/>
      <c r="T21" s="513"/>
      <c r="U21" s="513"/>
      <c r="V21" s="513"/>
      <c r="W21" s="513"/>
      <c r="X21" s="513"/>
      <c r="Y21" s="513"/>
      <c r="Z21" s="513"/>
      <c r="AA21" s="513"/>
      <c r="AB21" s="513"/>
      <c r="AC21" s="513"/>
      <c r="AD21" s="513"/>
      <c r="AE21" s="514"/>
      <c r="AF21" s="512" t="str">
        <f>IF(ISBLANK(発行依頼書!X18),"",TEXT(発行依頼書!X18,"0年"))</f>
        <v/>
      </c>
      <c r="AG21" s="513"/>
      <c r="AH21" s="513"/>
      <c r="AI21" s="515"/>
      <c r="AJ21" s="277"/>
      <c r="AL21" s="284" t="s">
        <v>614</v>
      </c>
      <c r="AM21" s="283">
        <f>SUM(AM18:AM20)</f>
        <v>6</v>
      </c>
      <c r="AN21" s="283">
        <f>IF(AN18&gt;0,1,0)+IF(AN19&gt;0,1,0)+IF(AN20&gt;0,1,0)</f>
        <v>2</v>
      </c>
      <c r="AO21" s="283" t="s">
        <v>10253</v>
      </c>
      <c r="AP21" s="285" t="s">
        <v>10320</v>
      </c>
      <c r="AQ21" s="285" t="s">
        <v>10321</v>
      </c>
      <c r="AR21" s="285" t="s">
        <v>10322</v>
      </c>
      <c r="AS21" s="283" t="s">
        <v>10254</v>
      </c>
    </row>
    <row r="22" spans="1:45" ht="17.25" customHeight="1" x14ac:dyDescent="0.15">
      <c r="A22" s="273"/>
      <c r="B22" s="567" t="str">
        <f>IF(ISBLANK(発行依頼書!O19),"",発行依頼書!O19)</f>
        <v/>
      </c>
      <c r="C22" s="513"/>
      <c r="D22" s="513"/>
      <c r="E22" s="513"/>
      <c r="F22" s="513"/>
      <c r="G22" s="513"/>
      <c r="H22" s="513"/>
      <c r="I22" s="513"/>
      <c r="J22" s="513"/>
      <c r="K22" s="513"/>
      <c r="L22" s="513"/>
      <c r="M22" s="513"/>
      <c r="N22" s="513"/>
      <c r="O22" s="513"/>
      <c r="P22" s="514"/>
      <c r="Q22" s="512" t="str">
        <f>IF(ISBLANK(発行依頼書!R19),"",発行依頼書!R19)</f>
        <v/>
      </c>
      <c r="R22" s="513"/>
      <c r="S22" s="513"/>
      <c r="T22" s="513"/>
      <c r="U22" s="513"/>
      <c r="V22" s="513"/>
      <c r="W22" s="513"/>
      <c r="X22" s="513"/>
      <c r="Y22" s="513"/>
      <c r="Z22" s="513"/>
      <c r="AA22" s="513"/>
      <c r="AB22" s="513"/>
      <c r="AC22" s="513"/>
      <c r="AD22" s="513"/>
      <c r="AE22" s="514"/>
      <c r="AF22" s="512" t="str">
        <f>IF(ISBLANK(発行依頼書!X19),"",TEXT(発行依頼書!X19,"0年"))</f>
        <v/>
      </c>
      <c r="AG22" s="513"/>
      <c r="AH22" s="513"/>
      <c r="AI22" s="515"/>
      <c r="AJ22" s="277"/>
    </row>
    <row r="23" spans="1:45" ht="17.25" customHeight="1" x14ac:dyDescent="0.15">
      <c r="A23" s="273"/>
      <c r="B23" s="567" t="str">
        <f>IF(ISBLANK(発行依頼書!O20),"",発行依頼書!O20)</f>
        <v/>
      </c>
      <c r="C23" s="513"/>
      <c r="D23" s="513"/>
      <c r="E23" s="513"/>
      <c r="F23" s="513"/>
      <c r="G23" s="513"/>
      <c r="H23" s="513"/>
      <c r="I23" s="513"/>
      <c r="J23" s="513"/>
      <c r="K23" s="513"/>
      <c r="L23" s="513"/>
      <c r="M23" s="513"/>
      <c r="N23" s="513"/>
      <c r="O23" s="513"/>
      <c r="P23" s="514"/>
      <c r="Q23" s="512" t="str">
        <f>IF(ISBLANK(発行依頼書!R20),"",発行依頼書!R20)</f>
        <v/>
      </c>
      <c r="R23" s="513"/>
      <c r="S23" s="513"/>
      <c r="T23" s="513"/>
      <c r="U23" s="513"/>
      <c r="V23" s="513"/>
      <c r="W23" s="513"/>
      <c r="X23" s="513"/>
      <c r="Y23" s="513"/>
      <c r="Z23" s="513"/>
      <c r="AA23" s="513"/>
      <c r="AB23" s="513"/>
      <c r="AC23" s="513"/>
      <c r="AD23" s="513"/>
      <c r="AE23" s="514"/>
      <c r="AF23" s="512" t="str">
        <f>IF(ISBLANK(発行依頼書!X20),"",TEXT(発行依頼書!X20,"0年"))</f>
        <v/>
      </c>
      <c r="AG23" s="513"/>
      <c r="AH23" s="513"/>
      <c r="AI23" s="515"/>
      <c r="AJ23" s="277"/>
    </row>
    <row r="24" spans="1:45" ht="17.25" customHeight="1" x14ac:dyDescent="0.15">
      <c r="A24" s="273"/>
      <c r="B24" s="567" t="str">
        <f>IF(ISBLANK(発行依頼書!O21),"",発行依頼書!O21)</f>
        <v/>
      </c>
      <c r="C24" s="513"/>
      <c r="D24" s="513"/>
      <c r="E24" s="513"/>
      <c r="F24" s="513"/>
      <c r="G24" s="513"/>
      <c r="H24" s="513"/>
      <c r="I24" s="513"/>
      <c r="J24" s="513"/>
      <c r="K24" s="513"/>
      <c r="L24" s="513"/>
      <c r="M24" s="513"/>
      <c r="N24" s="513"/>
      <c r="O24" s="513"/>
      <c r="P24" s="514"/>
      <c r="Q24" s="512" t="str">
        <f>IF(ISBLANK(発行依頼書!R21),"",発行依頼書!R21)</f>
        <v/>
      </c>
      <c r="R24" s="513"/>
      <c r="S24" s="513"/>
      <c r="T24" s="513"/>
      <c r="U24" s="513"/>
      <c r="V24" s="513"/>
      <c r="W24" s="513"/>
      <c r="X24" s="513"/>
      <c r="Y24" s="513"/>
      <c r="Z24" s="513"/>
      <c r="AA24" s="513"/>
      <c r="AB24" s="513"/>
      <c r="AC24" s="513"/>
      <c r="AD24" s="513"/>
      <c r="AE24" s="514"/>
      <c r="AF24" s="512" t="str">
        <f>IF(ISBLANK(発行依頼書!X21),"",TEXT(発行依頼書!X21,"0年"))</f>
        <v/>
      </c>
      <c r="AG24" s="513"/>
      <c r="AH24" s="513"/>
      <c r="AI24" s="515"/>
      <c r="AJ24" s="277"/>
    </row>
    <row r="25" spans="1:45" ht="17.25" customHeight="1" x14ac:dyDescent="0.15">
      <c r="A25" s="273"/>
      <c r="B25" s="567" t="str">
        <f>IF(ISBLANK(発行依頼書!O22),"",発行依頼書!O22)</f>
        <v/>
      </c>
      <c r="C25" s="513"/>
      <c r="D25" s="513"/>
      <c r="E25" s="513"/>
      <c r="F25" s="513"/>
      <c r="G25" s="513"/>
      <c r="H25" s="513"/>
      <c r="I25" s="513"/>
      <c r="J25" s="513"/>
      <c r="K25" s="513"/>
      <c r="L25" s="513"/>
      <c r="M25" s="513"/>
      <c r="N25" s="513"/>
      <c r="O25" s="513"/>
      <c r="P25" s="514"/>
      <c r="Q25" s="512" t="str">
        <f>IF(ISBLANK(発行依頼書!R22),"",発行依頼書!R22)</f>
        <v/>
      </c>
      <c r="R25" s="513"/>
      <c r="S25" s="513"/>
      <c r="T25" s="513"/>
      <c r="U25" s="513"/>
      <c r="V25" s="513"/>
      <c r="W25" s="513"/>
      <c r="X25" s="513"/>
      <c r="Y25" s="513"/>
      <c r="Z25" s="513"/>
      <c r="AA25" s="513"/>
      <c r="AB25" s="513"/>
      <c r="AC25" s="513"/>
      <c r="AD25" s="513"/>
      <c r="AE25" s="514"/>
      <c r="AF25" s="512" t="str">
        <f>IF(ISBLANK(発行依頼書!X22),"",TEXT(発行依頼書!X22,"0年"))</f>
        <v/>
      </c>
      <c r="AG25" s="513"/>
      <c r="AH25" s="513"/>
      <c r="AI25" s="515"/>
      <c r="AJ25" s="277"/>
    </row>
    <row r="26" spans="1:45" ht="17.25" customHeight="1" x14ac:dyDescent="0.15">
      <c r="A26" s="273"/>
      <c r="B26" s="567" t="str">
        <f>IF(ISBLANK(発行依頼書!O23),"",発行依頼書!O23)</f>
        <v/>
      </c>
      <c r="C26" s="513"/>
      <c r="D26" s="513"/>
      <c r="E26" s="513"/>
      <c r="F26" s="513"/>
      <c r="G26" s="513"/>
      <c r="H26" s="513"/>
      <c r="I26" s="513"/>
      <c r="J26" s="513"/>
      <c r="K26" s="513"/>
      <c r="L26" s="513"/>
      <c r="M26" s="513"/>
      <c r="N26" s="513"/>
      <c r="O26" s="513"/>
      <c r="P26" s="514"/>
      <c r="Q26" s="512" t="str">
        <f>IF(ISBLANK(発行依頼書!R23),"",発行依頼書!R23)</f>
        <v/>
      </c>
      <c r="R26" s="513"/>
      <c r="S26" s="513"/>
      <c r="T26" s="513"/>
      <c r="U26" s="513"/>
      <c r="V26" s="513"/>
      <c r="W26" s="513"/>
      <c r="X26" s="513"/>
      <c r="Y26" s="513"/>
      <c r="Z26" s="513"/>
      <c r="AA26" s="513"/>
      <c r="AB26" s="513"/>
      <c r="AC26" s="513"/>
      <c r="AD26" s="513"/>
      <c r="AE26" s="514"/>
      <c r="AF26" s="512" t="str">
        <f>IF(ISBLANK(発行依頼書!X23),"",TEXT(発行依頼書!X23,"0年"))</f>
        <v/>
      </c>
      <c r="AG26" s="513"/>
      <c r="AH26" s="513"/>
      <c r="AI26" s="515"/>
      <c r="AJ26" s="277"/>
    </row>
    <row r="27" spans="1:45" ht="17.25" customHeight="1" x14ac:dyDescent="0.15">
      <c r="A27" s="273"/>
      <c r="B27" s="567" t="str">
        <f>IF(ISBLANK(発行依頼書!O24),"",発行依頼書!O24)</f>
        <v/>
      </c>
      <c r="C27" s="513"/>
      <c r="D27" s="513"/>
      <c r="E27" s="513"/>
      <c r="F27" s="513"/>
      <c r="G27" s="513"/>
      <c r="H27" s="513"/>
      <c r="I27" s="513"/>
      <c r="J27" s="513"/>
      <c r="K27" s="513"/>
      <c r="L27" s="513"/>
      <c r="M27" s="513"/>
      <c r="N27" s="513"/>
      <c r="O27" s="513"/>
      <c r="P27" s="514"/>
      <c r="Q27" s="512" t="str">
        <f>IF(ISBLANK(発行依頼書!R24),"",発行依頼書!R24)</f>
        <v/>
      </c>
      <c r="R27" s="513"/>
      <c r="S27" s="513"/>
      <c r="T27" s="513"/>
      <c r="U27" s="513"/>
      <c r="V27" s="513"/>
      <c r="W27" s="513"/>
      <c r="X27" s="513"/>
      <c r="Y27" s="513"/>
      <c r="Z27" s="513"/>
      <c r="AA27" s="513"/>
      <c r="AB27" s="513"/>
      <c r="AC27" s="513"/>
      <c r="AD27" s="513"/>
      <c r="AE27" s="514"/>
      <c r="AF27" s="512" t="str">
        <f>IF(ISBLANK(発行依頼書!X24),"",TEXT(発行依頼書!X24,"0年"))</f>
        <v/>
      </c>
      <c r="AG27" s="513"/>
      <c r="AH27" s="513"/>
      <c r="AI27" s="515"/>
      <c r="AJ27" s="277"/>
    </row>
    <row r="28" spans="1:45" ht="17.25" customHeight="1" x14ac:dyDescent="0.15">
      <c r="A28" s="273"/>
      <c r="B28" s="568" t="str">
        <f>IF(ISBLANK(発行依頼書!O25),"",発行依頼書!O25)</f>
        <v/>
      </c>
      <c r="C28" s="527"/>
      <c r="D28" s="527"/>
      <c r="E28" s="527"/>
      <c r="F28" s="527"/>
      <c r="G28" s="527"/>
      <c r="H28" s="527"/>
      <c r="I28" s="527"/>
      <c r="J28" s="527"/>
      <c r="K28" s="527"/>
      <c r="L28" s="527"/>
      <c r="M28" s="527"/>
      <c r="N28" s="527"/>
      <c r="O28" s="527"/>
      <c r="P28" s="528"/>
      <c r="Q28" s="526" t="str">
        <f>IF(ISBLANK(発行依頼書!R25),"",発行依頼書!R25)</f>
        <v/>
      </c>
      <c r="R28" s="527"/>
      <c r="S28" s="527"/>
      <c r="T28" s="527"/>
      <c r="U28" s="527"/>
      <c r="V28" s="527"/>
      <c r="W28" s="527"/>
      <c r="X28" s="527"/>
      <c r="Y28" s="527"/>
      <c r="Z28" s="527"/>
      <c r="AA28" s="527"/>
      <c r="AB28" s="527"/>
      <c r="AC28" s="527"/>
      <c r="AD28" s="527"/>
      <c r="AE28" s="528"/>
      <c r="AF28" s="526" t="str">
        <f>IF(ISBLANK(発行依頼書!X25),"",TEXT(発行依頼書!X25,"0年"))</f>
        <v/>
      </c>
      <c r="AG28" s="527"/>
      <c r="AH28" s="527"/>
      <c r="AI28" s="529"/>
      <c r="AJ28" s="277"/>
    </row>
    <row r="29" spans="1:45" ht="12" customHeight="1" x14ac:dyDescent="0.15">
      <c r="A29" s="273"/>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7"/>
    </row>
    <row r="30" spans="1:45" ht="51" customHeight="1" x14ac:dyDescent="0.15">
      <c r="A30" s="273"/>
      <c r="B30" s="553" t="s">
        <v>10255</v>
      </c>
      <c r="C30" s="553"/>
      <c r="D30" s="553"/>
      <c r="E30" s="553"/>
      <c r="F30" s="553"/>
      <c r="G30" s="553"/>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277"/>
    </row>
    <row r="31" spans="1:45" ht="19.5" customHeight="1" x14ac:dyDescent="0.15">
      <c r="A31" s="273"/>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7"/>
    </row>
    <row r="32" spans="1:45" x14ac:dyDescent="0.15">
      <c r="A32" s="286"/>
      <c r="B32" s="287" t="str">
        <f>IF($AM$21=0,AO$21,IF($AM$21=1,AO$20,IF($AM$21&lt;4,AO$19,AO$18)))</f>
        <v>請負業者</v>
      </c>
      <c r="C32" s="288"/>
      <c r="D32" s="288"/>
      <c r="E32" s="288"/>
      <c r="F32" s="288"/>
      <c r="G32" s="288"/>
      <c r="H32" s="288" t="str">
        <f>IF($AM$21=0,AS$21,IF($AM$21=1,AS$20,IF($AM$21&lt;4,AS$19,AS$18)))</f>
        <v/>
      </c>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9"/>
    </row>
    <row r="33" spans="1:36" ht="6" customHeight="1" x14ac:dyDescent="0.15">
      <c r="A33" s="273"/>
      <c r="B33" s="274"/>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7"/>
    </row>
    <row r="34" spans="1:36" ht="18.75" customHeight="1" x14ac:dyDescent="0.15">
      <c r="A34" s="273"/>
      <c r="B34" s="274"/>
      <c r="C34" s="274"/>
      <c r="D34" s="274"/>
      <c r="E34" s="274"/>
      <c r="F34" s="274"/>
      <c r="G34" s="274"/>
      <c r="H34" s="548" t="str">
        <f>IF($AM$21=0,AQ$21,IF($AM$21=1,AQ$20,IF($AM$21&lt;4,AQ$19,AQ$18)))</f>
        <v/>
      </c>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8"/>
      <c r="AF34" s="548"/>
      <c r="AG34" s="548"/>
      <c r="AH34" s="548"/>
      <c r="AI34" s="548"/>
      <c r="AJ34" s="277"/>
    </row>
    <row r="35" spans="1:36" ht="18.75" customHeight="1" x14ac:dyDescent="0.15">
      <c r="A35" s="273"/>
      <c r="B35" s="274"/>
      <c r="C35" s="274"/>
      <c r="D35" s="274"/>
      <c r="E35" s="274"/>
      <c r="F35" s="274"/>
      <c r="G35" s="274"/>
      <c r="H35" s="548">
        <f>IF($AM$21=0,AP$21,IF($AM$21=1,AP$20,IF($AM$21&lt;4,AP$19,AP$18)))</f>
        <v>0</v>
      </c>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c r="AF35" s="548"/>
      <c r="AG35" s="548"/>
      <c r="AH35" s="548"/>
      <c r="AI35" s="548"/>
      <c r="AJ35" s="277"/>
    </row>
    <row r="36" spans="1:36" ht="18.75" customHeight="1" x14ac:dyDescent="0.15">
      <c r="A36" s="273"/>
      <c r="B36" s="274"/>
      <c r="C36" s="274"/>
      <c r="D36" s="274"/>
      <c r="E36" s="274"/>
      <c r="F36" s="274"/>
      <c r="G36" s="274"/>
      <c r="H36" s="548">
        <f>IF($AM$21=0,AR$21,IF($AM$21=1,AR$20,IF($AM$21&lt;4,AR$19,AR$18)))</f>
        <v>0</v>
      </c>
      <c r="I36" s="548"/>
      <c r="J36" s="548"/>
      <c r="K36" s="548"/>
      <c r="L36" s="548"/>
      <c r="M36" s="548"/>
      <c r="N36" s="548"/>
      <c r="O36" s="548"/>
      <c r="P36" s="548"/>
      <c r="Q36" s="548"/>
      <c r="R36" s="548"/>
      <c r="S36" s="548"/>
      <c r="T36" s="548"/>
      <c r="U36" s="548"/>
      <c r="V36" s="548"/>
      <c r="W36" s="548"/>
      <c r="X36" s="548"/>
      <c r="Y36" s="548"/>
      <c r="Z36" s="548"/>
      <c r="AA36" s="548"/>
      <c r="AB36" s="548"/>
      <c r="AC36" s="548"/>
      <c r="AD36" s="548"/>
      <c r="AE36" s="548"/>
      <c r="AF36" s="548"/>
      <c r="AG36" s="548"/>
      <c r="AH36" s="548"/>
      <c r="AI36" s="548"/>
      <c r="AJ36" s="277"/>
    </row>
    <row r="37" spans="1:36" ht="19.5" customHeight="1" x14ac:dyDescent="0.15">
      <c r="A37" s="273"/>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7"/>
    </row>
    <row r="38" spans="1:36" x14ac:dyDescent="0.15">
      <c r="A38" s="286"/>
      <c r="B38" s="287" t="str">
        <f>IF($AM$21&gt;5,AO$19,IF($AM$21=5,AO$20,IF($AM$21=3,AO$20,IF($AN$21&lt;1,"",AO$21))))</f>
        <v>防水施工業者</v>
      </c>
      <c r="C38" s="288"/>
      <c r="D38" s="288"/>
      <c r="E38" s="288"/>
      <c r="F38" s="288"/>
      <c r="G38" s="288"/>
      <c r="H38" s="288" t="str">
        <f>IF($AM$21&gt;5,AS$19,IF($AM$21=5,AS$20,IF($AM$21=3,AS$20,IF($AN$21&lt;1,"",AS$21))))</f>
        <v>（責任範囲：防水工事の施工）</v>
      </c>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9"/>
    </row>
    <row r="39" spans="1:36" ht="6" customHeight="1"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7"/>
    </row>
    <row r="40" spans="1:36" ht="18.75" customHeight="1" x14ac:dyDescent="0.15">
      <c r="A40" s="273"/>
      <c r="B40" s="274"/>
      <c r="C40" s="274"/>
      <c r="D40" s="274"/>
      <c r="E40" s="274"/>
      <c r="F40" s="274"/>
      <c r="G40" s="274"/>
      <c r="H40" s="548" t="str">
        <f>IF($AM$21&gt;5,AQ$19,IF($AM$21=5,AQ$20,IF($AM$21=3,AQ$20,IF($AN$21&lt;1,"",AQ$21))))</f>
        <v/>
      </c>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8"/>
      <c r="AF40" s="548"/>
      <c r="AG40" s="548"/>
      <c r="AH40" s="548"/>
      <c r="AI40" s="548"/>
      <c r="AJ40" s="277"/>
    </row>
    <row r="41" spans="1:36" ht="18.75" customHeight="1" x14ac:dyDescent="0.15">
      <c r="A41" s="273"/>
      <c r="B41" s="274"/>
      <c r="C41" s="274"/>
      <c r="D41" s="274"/>
      <c r="E41" s="274"/>
      <c r="F41" s="274"/>
      <c r="G41" s="274"/>
      <c r="H41" s="548">
        <f>IF($AM$21&gt;5,AP$19,IF($AM$21=5,AP$20,IF($AM$21=3,AP$20,IF($AN$21&lt;1,"",AP$21))))</f>
        <v>0</v>
      </c>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8"/>
      <c r="AF41" s="548"/>
      <c r="AG41" s="548"/>
      <c r="AH41" s="548"/>
      <c r="AI41" s="548"/>
      <c r="AJ41" s="277"/>
    </row>
    <row r="42" spans="1:36" ht="18.75" customHeight="1" x14ac:dyDescent="0.15">
      <c r="A42" s="273"/>
      <c r="B42" s="274"/>
      <c r="C42" s="274"/>
      <c r="D42" s="274"/>
      <c r="E42" s="274"/>
      <c r="F42" s="274"/>
      <c r="G42" s="274"/>
      <c r="H42" s="548">
        <f>IF($AM$21&gt;5,AR$19,IF($AM$21=5,AR$20,IF($AM$21=3,AR$20,IF($AN$21&lt;1,"",AR$21))))</f>
        <v>0</v>
      </c>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277"/>
    </row>
    <row r="43" spans="1:36" ht="19.5" customHeight="1" x14ac:dyDescent="0.15">
      <c r="A43" s="273"/>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7"/>
    </row>
    <row r="44" spans="1:36" x14ac:dyDescent="0.15">
      <c r="A44" s="290"/>
      <c r="B44" s="287" t="str">
        <f>IF($AM$21=7,AO$20,IF($AN$21&lt;2,"",AO$21))</f>
        <v>材料製造業者</v>
      </c>
      <c r="C44" s="288"/>
      <c r="D44" s="288"/>
      <c r="E44" s="288"/>
      <c r="F44" s="288"/>
      <c r="G44" s="288"/>
      <c r="H44" s="288" t="str">
        <f>IF($AM$21=7,AS$20,IF($AN$21&lt;2,"",AS$21))</f>
        <v>（責任範囲：標準仕様及び材料の品質）</v>
      </c>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9"/>
    </row>
    <row r="45" spans="1:36" ht="6" customHeight="1" x14ac:dyDescent="0.15">
      <c r="A45" s="290"/>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7"/>
    </row>
    <row r="46" spans="1:36" ht="18.75" customHeight="1" x14ac:dyDescent="0.15">
      <c r="A46" s="290"/>
      <c r="B46" s="274"/>
      <c r="C46" s="274"/>
      <c r="D46" s="274"/>
      <c r="E46" s="274"/>
      <c r="F46" s="274"/>
      <c r="G46" s="274"/>
      <c r="H46" s="548" t="str">
        <f>IF($AM$21=7,AQ$20,IF($AN$21&lt;2,"",AQ$21))</f>
        <v>東京都千代田区外神田〇－〇－〇</v>
      </c>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277"/>
    </row>
    <row r="47" spans="1:36" ht="18.75" customHeight="1" x14ac:dyDescent="0.15">
      <c r="A47" s="290"/>
      <c r="B47" s="274"/>
      <c r="C47" s="274"/>
      <c r="D47" s="274"/>
      <c r="E47" s="274"/>
      <c r="F47" s="274"/>
      <c r="G47" s="274"/>
      <c r="H47" s="548" t="str">
        <f>IF($AM$21=7,AP$20,IF($AN$21&lt;2,"",AP$21))</f>
        <v>田島ルーフィング株式会社　防水営業部　〇〇〇〇</v>
      </c>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277"/>
    </row>
    <row r="48" spans="1:36" ht="18.75" customHeight="1" x14ac:dyDescent="0.15">
      <c r="A48" s="290"/>
      <c r="B48" s="274"/>
      <c r="C48" s="274"/>
      <c r="D48" s="274"/>
      <c r="E48" s="274"/>
      <c r="F48" s="274"/>
      <c r="G48" s="274"/>
      <c r="H48" s="548" t="str">
        <f>IF($AM$21=7,AR$20,IF($AN$21&lt;2,"",AR$21))</f>
        <v>支店長 ○○ ○○</v>
      </c>
      <c r="I48" s="548"/>
      <c r="J48" s="548"/>
      <c r="K48" s="548"/>
      <c r="L48" s="548"/>
      <c r="M48" s="548"/>
      <c r="N48" s="548"/>
      <c r="O48" s="548"/>
      <c r="P48" s="548"/>
      <c r="Q48" s="548"/>
      <c r="R48" s="548"/>
      <c r="S48" s="548"/>
      <c r="T48" s="548"/>
      <c r="U48" s="548"/>
      <c r="V48" s="548"/>
      <c r="W48" s="548"/>
      <c r="X48" s="548"/>
      <c r="Y48" s="548"/>
      <c r="Z48" s="548"/>
      <c r="AA48" s="548"/>
      <c r="AB48" s="548"/>
      <c r="AC48" s="548"/>
      <c r="AD48" s="548"/>
      <c r="AE48" s="548"/>
      <c r="AF48" s="548"/>
      <c r="AG48" s="548"/>
      <c r="AH48" s="548"/>
      <c r="AI48" s="548"/>
      <c r="AJ48" s="277"/>
    </row>
    <row r="49" spans="1:36" ht="19.5" customHeight="1" x14ac:dyDescent="0.15">
      <c r="A49" s="273"/>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7"/>
    </row>
    <row r="50" spans="1:36" x14ac:dyDescent="0.15">
      <c r="A50" s="290"/>
      <c r="B50" s="287" t="str">
        <f>IF($AN$21&lt;3,"",AO$21)</f>
        <v/>
      </c>
      <c r="C50" s="288"/>
      <c r="D50" s="288"/>
      <c r="E50" s="288"/>
      <c r="F50" s="288"/>
      <c r="G50" s="288"/>
      <c r="H50" s="288" t="str">
        <f>IF($AN$21&lt;3,"",AS$21)</f>
        <v/>
      </c>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9"/>
    </row>
    <row r="51" spans="1:36" ht="6" customHeight="1" x14ac:dyDescent="0.15">
      <c r="A51" s="290"/>
      <c r="B51" s="274"/>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7"/>
    </row>
    <row r="52" spans="1:36" ht="18.75" customHeight="1" x14ac:dyDescent="0.15">
      <c r="A52" s="290"/>
      <c r="B52" s="274"/>
      <c r="C52" s="274"/>
      <c r="D52" s="274"/>
      <c r="E52" s="274"/>
      <c r="F52" s="274"/>
      <c r="G52" s="274"/>
      <c r="H52" s="291" t="str">
        <f>IF($AN$21&lt;3,"",AQ$21)</f>
        <v/>
      </c>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7"/>
    </row>
    <row r="53" spans="1:36" ht="18.75" customHeight="1" x14ac:dyDescent="0.15">
      <c r="A53" s="290"/>
      <c r="B53" s="274"/>
      <c r="C53" s="274"/>
      <c r="D53" s="274"/>
      <c r="E53" s="274"/>
      <c r="F53" s="274"/>
      <c r="G53" s="274"/>
      <c r="H53" s="291" t="str">
        <f>IF($AN$21&lt;3,"",AP$21)</f>
        <v/>
      </c>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7"/>
    </row>
    <row r="54" spans="1:36" ht="22.5" customHeight="1" x14ac:dyDescent="0.15">
      <c r="A54" s="273"/>
      <c r="B54" s="274"/>
      <c r="C54" s="274"/>
      <c r="D54" s="274"/>
      <c r="E54" s="274"/>
      <c r="F54" s="274"/>
      <c r="G54" s="274"/>
      <c r="H54" s="292" t="str">
        <f>IF($AN$21&lt;3,"",AR$21)</f>
        <v/>
      </c>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7"/>
    </row>
    <row r="55" spans="1:36" ht="33" customHeight="1" x14ac:dyDescent="0.15">
      <c r="A55" s="556" t="s">
        <v>10256</v>
      </c>
      <c r="B55" s="557"/>
      <c r="C55" s="557"/>
      <c r="D55" s="557"/>
      <c r="E55" s="557"/>
      <c r="F55" s="557"/>
      <c r="G55" s="557"/>
      <c r="H55" s="557"/>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8"/>
    </row>
    <row r="56" spans="1:36" s="296" customFormat="1" ht="7.5" customHeight="1" x14ac:dyDescent="0.15">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5" t="s">
        <v>87</v>
      </c>
    </row>
    <row r="57" spans="1:36" s="296" customFormat="1" ht="11.25" customHeight="1" x14ac:dyDescent="0.15">
      <c r="A57" s="297"/>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9" t="s">
        <v>10319</v>
      </c>
      <c r="AJ57" s="300"/>
    </row>
    <row r="58" spans="1:36" s="296" customFormat="1" ht="11.25" customHeight="1" x14ac:dyDescent="0.15">
      <c r="A58" s="297"/>
      <c r="B58" s="298"/>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9" t="s">
        <v>10257</v>
      </c>
      <c r="AJ58" s="300"/>
    </row>
    <row r="59" spans="1:36" s="296" customFormat="1" ht="33" customHeight="1" x14ac:dyDescent="0.15">
      <c r="A59" s="301"/>
      <c r="B59" s="559" t="s">
        <v>10258</v>
      </c>
      <c r="C59" s="559"/>
      <c r="D59" s="559"/>
      <c r="E59" s="559"/>
      <c r="F59" s="559"/>
      <c r="G59" s="559"/>
      <c r="H59" s="559"/>
      <c r="I59" s="559"/>
      <c r="J59" s="559"/>
      <c r="K59" s="559"/>
      <c r="L59" s="559"/>
      <c r="M59" s="559"/>
      <c r="N59" s="559"/>
      <c r="O59" s="559"/>
      <c r="P59" s="559"/>
      <c r="Q59" s="559"/>
      <c r="R59" s="559"/>
      <c r="S59" s="559"/>
      <c r="T59" s="559"/>
      <c r="U59" s="559"/>
      <c r="V59" s="559"/>
      <c r="W59" s="559"/>
      <c r="X59" s="559"/>
      <c r="Y59" s="559"/>
      <c r="Z59" s="559"/>
      <c r="AA59" s="559"/>
      <c r="AB59" s="559"/>
      <c r="AC59" s="559"/>
      <c r="AD59" s="559"/>
      <c r="AE59" s="559"/>
      <c r="AF59" s="559"/>
      <c r="AG59" s="559"/>
      <c r="AH59" s="559"/>
      <c r="AI59" s="559"/>
      <c r="AJ59" s="302"/>
    </row>
    <row r="60" spans="1:36" s="296" customFormat="1" ht="13.5" customHeight="1" x14ac:dyDescent="0.15">
      <c r="A60" s="297"/>
      <c r="B60" s="298"/>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300"/>
    </row>
    <row r="61" spans="1:36" s="296" customFormat="1" ht="42" customHeight="1" x14ac:dyDescent="0.15">
      <c r="A61" s="303"/>
      <c r="B61" s="560" t="s">
        <v>10259</v>
      </c>
      <c r="C61" s="560"/>
      <c r="D61" s="560"/>
      <c r="E61" s="560"/>
      <c r="F61" s="560"/>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304"/>
    </row>
    <row r="62" spans="1:36" s="296" customFormat="1" ht="11.25" customHeight="1" x14ac:dyDescent="0.15">
      <c r="A62" s="303"/>
      <c r="B62" s="298" t="s">
        <v>10260</v>
      </c>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304"/>
    </row>
    <row r="63" spans="1:36" s="296" customFormat="1" ht="11.25" customHeight="1" x14ac:dyDescent="0.15">
      <c r="A63" s="303"/>
      <c r="B63" s="298"/>
      <c r="C63" s="298" t="s">
        <v>10261</v>
      </c>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8"/>
      <c r="AJ63" s="304"/>
    </row>
    <row r="64" spans="1:36" s="296" customFormat="1" ht="11.25" customHeight="1" x14ac:dyDescent="0.15">
      <c r="A64" s="297"/>
      <c r="B64" s="298" t="s">
        <v>10262</v>
      </c>
      <c r="C64" s="298"/>
      <c r="D64" s="298"/>
      <c r="E64" s="298"/>
      <c r="F64" s="298"/>
      <c r="G64" s="298"/>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300"/>
    </row>
    <row r="65" spans="1:36" s="296" customFormat="1" ht="11.25" customHeight="1" x14ac:dyDescent="0.15">
      <c r="A65" s="303"/>
      <c r="B65" s="298"/>
      <c r="C65" s="298" t="s">
        <v>10263</v>
      </c>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304"/>
    </row>
    <row r="66" spans="1:36" s="296" customFormat="1" ht="11.25" customHeight="1" x14ac:dyDescent="0.15">
      <c r="A66" s="303"/>
      <c r="B66" s="298"/>
      <c r="C66" s="298" t="s">
        <v>10264</v>
      </c>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304"/>
    </row>
    <row r="67" spans="1:36" s="296" customFormat="1" ht="11.25" customHeight="1" x14ac:dyDescent="0.15">
      <c r="A67" s="303"/>
      <c r="B67" s="298"/>
      <c r="C67" s="298" t="s">
        <v>10265</v>
      </c>
      <c r="D67" s="298"/>
      <c r="E67" s="298"/>
      <c r="F67" s="298"/>
      <c r="G67" s="298"/>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304"/>
    </row>
    <row r="68" spans="1:36" s="296" customFormat="1" ht="11.25" customHeight="1" x14ac:dyDescent="0.15">
      <c r="A68" s="303"/>
      <c r="B68" s="298"/>
      <c r="C68" s="298" t="s">
        <v>10266</v>
      </c>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304"/>
    </row>
    <row r="69" spans="1:36" s="296" customFormat="1" ht="11.25" customHeight="1" x14ac:dyDescent="0.15">
      <c r="A69" s="303"/>
      <c r="B69" s="298"/>
      <c r="C69" s="298" t="s">
        <v>10267</v>
      </c>
      <c r="D69" s="298"/>
      <c r="E69" s="298"/>
      <c r="F69" s="298"/>
      <c r="G69" s="298"/>
      <c r="H69" s="298"/>
      <c r="I69" s="298"/>
      <c r="J69" s="298"/>
      <c r="K69" s="298"/>
      <c r="L69" s="298"/>
      <c r="M69" s="298"/>
      <c r="N69" s="298"/>
      <c r="O69" s="298"/>
      <c r="P69" s="298"/>
      <c r="Q69" s="298"/>
      <c r="R69" s="298"/>
      <c r="S69" s="298"/>
      <c r="T69" s="298"/>
      <c r="U69" s="298"/>
      <c r="V69" s="298"/>
      <c r="W69" s="298"/>
      <c r="X69" s="298"/>
      <c r="Y69" s="298"/>
      <c r="Z69" s="298"/>
      <c r="AA69" s="298"/>
      <c r="AB69" s="298"/>
      <c r="AC69" s="298"/>
      <c r="AD69" s="298"/>
      <c r="AE69" s="298"/>
      <c r="AF69" s="298"/>
      <c r="AG69" s="298"/>
      <c r="AH69" s="298"/>
      <c r="AI69" s="298"/>
      <c r="AJ69" s="304"/>
    </row>
    <row r="70" spans="1:36" s="296" customFormat="1" ht="11.25" customHeight="1" x14ac:dyDescent="0.15">
      <c r="A70" s="303"/>
      <c r="B70" s="298"/>
      <c r="C70" s="298" t="s">
        <v>10268</v>
      </c>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304"/>
    </row>
    <row r="71" spans="1:36" s="296" customFormat="1" ht="11.25" customHeight="1" x14ac:dyDescent="0.15">
      <c r="A71" s="303"/>
      <c r="B71" s="298" t="s">
        <v>10269</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c r="AJ71" s="304"/>
    </row>
    <row r="72" spans="1:36" s="296" customFormat="1" ht="11.25" customHeight="1" x14ac:dyDescent="0.15">
      <c r="A72" s="303"/>
      <c r="B72" s="298"/>
      <c r="C72" s="298" t="s">
        <v>10270</v>
      </c>
      <c r="D72" s="298"/>
      <c r="E72" s="298"/>
      <c r="F72" s="298"/>
      <c r="G72" s="298"/>
      <c r="H72" s="298"/>
      <c r="I72" s="298"/>
      <c r="J72" s="298"/>
      <c r="K72" s="298"/>
      <c r="L72" s="298"/>
      <c r="M72" s="298"/>
      <c r="N72" s="298"/>
      <c r="O72" s="298"/>
      <c r="P72" s="298"/>
      <c r="Q72" s="298"/>
      <c r="R72" s="298"/>
      <c r="S72" s="298"/>
      <c r="T72" s="298"/>
      <c r="U72" s="298"/>
      <c r="V72" s="298"/>
      <c r="W72" s="298"/>
      <c r="X72" s="298"/>
      <c r="Y72" s="298"/>
      <c r="Z72" s="298"/>
      <c r="AA72" s="298"/>
      <c r="AB72" s="298"/>
      <c r="AC72" s="298"/>
      <c r="AD72" s="298"/>
      <c r="AE72" s="298"/>
      <c r="AF72" s="298"/>
      <c r="AG72" s="298"/>
      <c r="AH72" s="298"/>
      <c r="AI72" s="298"/>
      <c r="AJ72" s="304"/>
    </row>
    <row r="73" spans="1:36" s="296" customFormat="1" ht="11.25" customHeight="1" x14ac:dyDescent="0.15">
      <c r="A73" s="297"/>
      <c r="B73" s="298"/>
      <c r="C73" s="298" t="s">
        <v>10271</v>
      </c>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300"/>
    </row>
    <row r="74" spans="1:36" s="296" customFormat="1" ht="11.25" customHeight="1" x14ac:dyDescent="0.15">
      <c r="A74" s="303"/>
      <c r="B74" s="298"/>
      <c r="C74" s="298" t="s">
        <v>10272</v>
      </c>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8"/>
      <c r="AE74" s="298"/>
      <c r="AF74" s="298"/>
      <c r="AG74" s="298"/>
      <c r="AH74" s="298"/>
      <c r="AI74" s="298"/>
      <c r="AJ74" s="304"/>
    </row>
    <row r="75" spans="1:36" s="296" customFormat="1" ht="11.25" customHeight="1" x14ac:dyDescent="0.15">
      <c r="A75" s="303"/>
      <c r="B75" s="298"/>
      <c r="C75" s="298" t="s">
        <v>10273</v>
      </c>
      <c r="D75" s="298"/>
      <c r="E75" s="298"/>
      <c r="F75" s="298"/>
      <c r="G75" s="298"/>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304"/>
    </row>
    <row r="76" spans="1:36" s="296" customFormat="1" ht="11.25" customHeight="1" x14ac:dyDescent="0.15">
      <c r="A76" s="303"/>
      <c r="B76" s="298"/>
      <c r="C76" s="298" t="s">
        <v>10274</v>
      </c>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304"/>
    </row>
    <row r="77" spans="1:36" s="296" customFormat="1" ht="11.25" customHeight="1" x14ac:dyDescent="0.15">
      <c r="A77" s="303"/>
      <c r="B77" s="298"/>
      <c r="C77" s="298" t="s">
        <v>10275</v>
      </c>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304"/>
    </row>
    <row r="78" spans="1:36" s="296" customFormat="1" ht="11.25" customHeight="1" x14ac:dyDescent="0.15">
      <c r="A78" s="303"/>
      <c r="B78" s="298"/>
      <c r="C78" s="298" t="s">
        <v>10276</v>
      </c>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304"/>
    </row>
    <row r="79" spans="1:36" s="296" customFormat="1" ht="11.25" customHeight="1" x14ac:dyDescent="0.15">
      <c r="A79" s="303"/>
      <c r="B79" s="298" t="s">
        <v>10277</v>
      </c>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304"/>
    </row>
    <row r="80" spans="1:36" s="296" customFormat="1" ht="11.25" customHeight="1" x14ac:dyDescent="0.15">
      <c r="A80" s="303"/>
      <c r="B80" s="298"/>
      <c r="C80" s="298" t="s">
        <v>10278</v>
      </c>
      <c r="D80" s="298"/>
      <c r="E80" s="298"/>
      <c r="F80" s="298"/>
      <c r="G80" s="298"/>
      <c r="H80" s="298"/>
      <c r="I80" s="298"/>
      <c r="J80" s="298"/>
      <c r="K80" s="298"/>
      <c r="L80" s="298"/>
      <c r="M80" s="298"/>
      <c r="N80" s="298"/>
      <c r="O80" s="298"/>
      <c r="P80" s="298"/>
      <c r="Q80" s="298"/>
      <c r="R80" s="298"/>
      <c r="S80" s="298"/>
      <c r="T80" s="298"/>
      <c r="U80" s="298"/>
      <c r="V80" s="298"/>
      <c r="W80" s="298"/>
      <c r="X80" s="298"/>
      <c r="Y80" s="298"/>
      <c r="Z80" s="298"/>
      <c r="AA80" s="298"/>
      <c r="AB80" s="298"/>
      <c r="AC80" s="298"/>
      <c r="AD80" s="298"/>
      <c r="AE80" s="298"/>
      <c r="AF80" s="298"/>
      <c r="AG80" s="298"/>
      <c r="AH80" s="298"/>
      <c r="AI80" s="298"/>
      <c r="AJ80" s="304"/>
    </row>
    <row r="81" spans="1:36" s="296" customFormat="1" ht="11.25" customHeight="1" x14ac:dyDescent="0.15">
      <c r="A81" s="303"/>
      <c r="B81" s="298"/>
      <c r="C81" s="298" t="s">
        <v>10279</v>
      </c>
      <c r="D81" s="298"/>
      <c r="E81" s="298"/>
      <c r="F81" s="298"/>
      <c r="G81" s="298"/>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304"/>
    </row>
    <row r="82" spans="1:36" s="296" customFormat="1" ht="11.25" customHeight="1" x14ac:dyDescent="0.15">
      <c r="A82" s="297"/>
      <c r="B82" s="298"/>
      <c r="C82" s="298" t="s">
        <v>10280</v>
      </c>
      <c r="D82" s="298"/>
      <c r="E82" s="298"/>
      <c r="F82" s="298"/>
      <c r="G82" s="298"/>
      <c r="H82" s="298"/>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8"/>
      <c r="AJ82" s="300"/>
    </row>
    <row r="83" spans="1:36" s="296" customFormat="1" ht="11.25" customHeight="1" x14ac:dyDescent="0.15">
      <c r="A83" s="303"/>
      <c r="B83" s="298" t="s">
        <v>10281</v>
      </c>
      <c r="C83" s="298"/>
      <c r="D83" s="298"/>
      <c r="E83" s="298"/>
      <c r="F83" s="298"/>
      <c r="G83" s="298"/>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8"/>
      <c r="AJ83" s="304"/>
    </row>
    <row r="84" spans="1:36" s="296" customFormat="1" ht="11.25" customHeight="1" x14ac:dyDescent="0.15">
      <c r="A84" s="303"/>
      <c r="B84" s="298"/>
      <c r="C84" s="298" t="s">
        <v>10282</v>
      </c>
      <c r="D84" s="298"/>
      <c r="E84" s="298"/>
      <c r="F84" s="298"/>
      <c r="G84" s="298"/>
      <c r="H84" s="298"/>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304"/>
    </row>
    <row r="85" spans="1:36" s="296" customFormat="1" ht="11.25" customHeight="1" x14ac:dyDescent="0.15">
      <c r="A85" s="303"/>
      <c r="B85" s="298"/>
      <c r="C85" s="298" t="s">
        <v>10283</v>
      </c>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304"/>
    </row>
    <row r="86" spans="1:36" s="296" customFormat="1" ht="11.25" customHeight="1" x14ac:dyDescent="0.15">
      <c r="A86" s="303"/>
      <c r="B86" s="298"/>
      <c r="C86" s="298" t="s">
        <v>10284</v>
      </c>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304"/>
    </row>
    <row r="87" spans="1:36" s="296" customFormat="1" ht="11.25" customHeight="1" x14ac:dyDescent="0.15">
      <c r="A87" s="297"/>
      <c r="B87" s="298"/>
      <c r="C87" s="298" t="s">
        <v>10285</v>
      </c>
      <c r="D87" s="298"/>
      <c r="E87" s="298"/>
      <c r="F87" s="298"/>
      <c r="G87" s="298"/>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300"/>
    </row>
    <row r="88" spans="1:36" s="296" customFormat="1" ht="11.25" customHeight="1" x14ac:dyDescent="0.15">
      <c r="A88" s="303"/>
      <c r="B88" s="298"/>
      <c r="C88" s="298" t="s">
        <v>10286</v>
      </c>
      <c r="D88" s="298"/>
      <c r="E88" s="298"/>
      <c r="F88" s="298"/>
      <c r="G88" s="298"/>
      <c r="H88" s="298"/>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304"/>
    </row>
    <row r="89" spans="1:36" s="296" customFormat="1" ht="11.25" customHeight="1" x14ac:dyDescent="0.15">
      <c r="A89" s="303"/>
      <c r="B89" s="298"/>
      <c r="C89" s="298" t="s">
        <v>10287</v>
      </c>
      <c r="D89" s="298"/>
      <c r="E89" s="298"/>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304"/>
    </row>
    <row r="90" spans="1:36" s="296" customFormat="1" ht="11.25" customHeight="1" x14ac:dyDescent="0.15">
      <c r="A90" s="303"/>
      <c r="B90" s="298"/>
      <c r="C90" s="298" t="s">
        <v>10288</v>
      </c>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304"/>
    </row>
    <row r="91" spans="1:36" s="296" customFormat="1" ht="18" customHeight="1" x14ac:dyDescent="0.15">
      <c r="A91" s="301"/>
      <c r="B91" s="298"/>
      <c r="C91" s="298"/>
      <c r="D91" s="298"/>
      <c r="E91" s="298"/>
      <c r="F91" s="298"/>
      <c r="G91" s="298"/>
      <c r="H91" s="298"/>
      <c r="I91" s="298"/>
      <c r="J91" s="298"/>
      <c r="K91" s="298"/>
      <c r="L91" s="298"/>
      <c r="M91" s="298"/>
      <c r="N91" s="298"/>
      <c r="O91" s="298"/>
      <c r="P91" s="298"/>
      <c r="Q91" s="298"/>
      <c r="R91" s="298"/>
      <c r="S91" s="298"/>
      <c r="T91" s="298"/>
      <c r="U91" s="298"/>
      <c r="V91" s="298"/>
      <c r="W91" s="298"/>
      <c r="X91" s="298"/>
      <c r="Y91" s="298"/>
      <c r="Z91" s="298"/>
      <c r="AA91" s="298"/>
      <c r="AB91" s="298"/>
      <c r="AC91" s="298"/>
      <c r="AD91" s="298"/>
      <c r="AE91" s="298"/>
      <c r="AF91" s="298"/>
      <c r="AG91" s="298"/>
      <c r="AH91" s="298"/>
      <c r="AI91" s="298"/>
      <c r="AJ91" s="302"/>
    </row>
    <row r="92" spans="1:36" s="296" customFormat="1" ht="14.25" x14ac:dyDescent="0.15">
      <c r="A92" s="303"/>
      <c r="B92" s="559" t="s">
        <v>10289</v>
      </c>
      <c r="C92" s="559"/>
      <c r="D92" s="559"/>
      <c r="E92" s="559"/>
      <c r="F92" s="559"/>
      <c r="G92" s="559"/>
      <c r="H92" s="559"/>
      <c r="I92" s="559"/>
      <c r="J92" s="559"/>
      <c r="K92" s="559"/>
      <c r="L92" s="559"/>
      <c r="M92" s="559"/>
      <c r="N92" s="559"/>
      <c r="O92" s="559"/>
      <c r="P92" s="559"/>
      <c r="Q92" s="559"/>
      <c r="R92" s="559"/>
      <c r="S92" s="559"/>
      <c r="T92" s="559"/>
      <c r="U92" s="559"/>
      <c r="V92" s="559"/>
      <c r="W92" s="559"/>
      <c r="X92" s="559"/>
      <c r="Y92" s="559"/>
      <c r="Z92" s="559"/>
      <c r="AA92" s="559"/>
      <c r="AB92" s="559"/>
      <c r="AC92" s="559"/>
      <c r="AD92" s="559"/>
      <c r="AE92" s="559"/>
      <c r="AF92" s="559"/>
      <c r="AG92" s="559"/>
      <c r="AH92" s="559"/>
      <c r="AI92" s="559"/>
      <c r="AJ92" s="304"/>
    </row>
    <row r="93" spans="1:36" s="296" customFormat="1" ht="9" customHeight="1" x14ac:dyDescent="0.15">
      <c r="A93" s="303"/>
      <c r="B93" s="298"/>
      <c r="C93" s="298"/>
      <c r="D93" s="298"/>
      <c r="E93" s="298"/>
      <c r="F93" s="298"/>
      <c r="G93" s="298"/>
      <c r="H93" s="298"/>
      <c r="I93" s="298"/>
      <c r="J93" s="298"/>
      <c r="K93" s="298"/>
      <c r="L93" s="298"/>
      <c r="M93" s="298"/>
      <c r="N93" s="298"/>
      <c r="O93" s="298"/>
      <c r="P93" s="298"/>
      <c r="Q93" s="298"/>
      <c r="R93" s="298"/>
      <c r="S93" s="298"/>
      <c r="T93" s="298"/>
      <c r="U93" s="298"/>
      <c r="V93" s="298"/>
      <c r="W93" s="298"/>
      <c r="X93" s="298"/>
      <c r="Y93" s="298"/>
      <c r="Z93" s="298"/>
      <c r="AA93" s="298"/>
      <c r="AB93" s="298"/>
      <c r="AC93" s="298"/>
      <c r="AD93" s="298"/>
      <c r="AE93" s="298"/>
      <c r="AF93" s="298"/>
      <c r="AG93" s="298"/>
      <c r="AH93" s="298"/>
      <c r="AI93" s="298"/>
      <c r="AJ93" s="304"/>
    </row>
    <row r="94" spans="1:36" s="296" customFormat="1" x14ac:dyDescent="0.15">
      <c r="A94" s="303"/>
      <c r="B94" s="298" t="s">
        <v>10290</v>
      </c>
      <c r="C94" s="298"/>
      <c r="D94" s="298"/>
      <c r="E94" s="298"/>
      <c r="F94" s="298"/>
      <c r="G94" s="298"/>
      <c r="H94" s="298"/>
      <c r="I94" s="298"/>
      <c r="J94" s="298"/>
      <c r="K94" s="298"/>
      <c r="L94" s="298"/>
      <c r="M94" s="298"/>
      <c r="N94" s="298"/>
      <c r="O94" s="298"/>
      <c r="P94" s="298"/>
      <c r="Q94" s="298"/>
      <c r="R94" s="298"/>
      <c r="S94" s="298"/>
      <c r="T94" s="298"/>
      <c r="U94" s="298"/>
      <c r="V94" s="298"/>
      <c r="W94" s="298"/>
      <c r="X94" s="298"/>
      <c r="Y94" s="298"/>
      <c r="Z94" s="298"/>
      <c r="AA94" s="298"/>
      <c r="AB94" s="298"/>
      <c r="AC94" s="298"/>
      <c r="AD94" s="298"/>
      <c r="AE94" s="298"/>
      <c r="AF94" s="298"/>
      <c r="AG94" s="298"/>
      <c r="AH94" s="298"/>
      <c r="AI94" s="298"/>
      <c r="AJ94" s="302"/>
    </row>
    <row r="95" spans="1:36" s="296" customFormat="1" ht="11.25" customHeight="1" x14ac:dyDescent="0.15">
      <c r="A95" s="301"/>
      <c r="B95" s="305"/>
      <c r="C95" s="298" t="s">
        <v>10291</v>
      </c>
      <c r="D95" s="298"/>
      <c r="E95" s="298"/>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304"/>
    </row>
    <row r="96" spans="1:36" s="296" customFormat="1" ht="11.25" customHeight="1" x14ac:dyDescent="0.15">
      <c r="A96" s="303"/>
      <c r="B96" s="305"/>
      <c r="C96" s="298" t="s">
        <v>10292</v>
      </c>
      <c r="D96" s="298"/>
      <c r="E96" s="298"/>
      <c r="F96" s="298"/>
      <c r="G96" s="298"/>
      <c r="H96" s="298"/>
      <c r="I96" s="298"/>
      <c r="J96" s="298"/>
      <c r="K96" s="298"/>
      <c r="L96" s="298"/>
      <c r="M96" s="298"/>
      <c r="N96" s="298"/>
      <c r="O96" s="298"/>
      <c r="P96" s="298"/>
      <c r="Q96" s="298"/>
      <c r="R96" s="298"/>
      <c r="S96" s="298"/>
      <c r="T96" s="298"/>
      <c r="U96" s="298"/>
      <c r="V96" s="298"/>
      <c r="W96" s="298"/>
      <c r="X96" s="298"/>
      <c r="Y96" s="298"/>
      <c r="Z96" s="298"/>
      <c r="AA96" s="298"/>
      <c r="AB96" s="298"/>
      <c r="AC96" s="298"/>
      <c r="AD96" s="298"/>
      <c r="AE96" s="298"/>
      <c r="AF96" s="298"/>
      <c r="AG96" s="298"/>
      <c r="AH96" s="298"/>
      <c r="AI96" s="298"/>
      <c r="AJ96" s="304"/>
    </row>
    <row r="97" spans="1:36" s="296" customFormat="1" ht="11.25" customHeight="1" x14ac:dyDescent="0.15">
      <c r="A97" s="303"/>
      <c r="B97" s="305"/>
      <c r="C97" s="298" t="s">
        <v>10293</v>
      </c>
      <c r="D97" s="298"/>
      <c r="E97" s="298"/>
      <c r="F97" s="298"/>
      <c r="G97" s="298"/>
      <c r="H97" s="298"/>
      <c r="I97" s="298"/>
      <c r="J97" s="298"/>
      <c r="K97" s="298"/>
      <c r="L97" s="298"/>
      <c r="M97" s="298"/>
      <c r="N97" s="298"/>
      <c r="O97" s="298"/>
      <c r="P97" s="298"/>
      <c r="Q97" s="298"/>
      <c r="R97" s="298"/>
      <c r="S97" s="298"/>
      <c r="T97" s="298"/>
      <c r="U97" s="298"/>
      <c r="V97" s="298"/>
      <c r="W97" s="298"/>
      <c r="X97" s="298"/>
      <c r="Y97" s="298"/>
      <c r="Z97" s="298"/>
      <c r="AA97" s="298"/>
      <c r="AB97" s="298"/>
      <c r="AC97" s="298"/>
      <c r="AD97" s="298"/>
      <c r="AE97" s="298"/>
      <c r="AF97" s="298"/>
      <c r="AG97" s="298"/>
      <c r="AH97" s="298"/>
      <c r="AI97" s="298"/>
      <c r="AJ97" s="304"/>
    </row>
    <row r="98" spans="1:36" s="296" customFormat="1" ht="11.25" customHeight="1" x14ac:dyDescent="0.15">
      <c r="A98" s="303"/>
      <c r="B98" s="305"/>
      <c r="C98" s="298" t="s">
        <v>10294</v>
      </c>
      <c r="D98" s="298"/>
      <c r="E98" s="298"/>
      <c r="F98" s="298"/>
      <c r="G98" s="298"/>
      <c r="H98" s="298"/>
      <c r="I98" s="298"/>
      <c r="J98" s="298"/>
      <c r="K98" s="298"/>
      <c r="L98" s="298"/>
      <c r="M98" s="298"/>
      <c r="N98" s="298"/>
      <c r="O98" s="298"/>
      <c r="P98" s="298"/>
      <c r="Q98" s="298"/>
      <c r="R98" s="298"/>
      <c r="S98" s="298"/>
      <c r="T98" s="298"/>
      <c r="U98" s="298"/>
      <c r="V98" s="298"/>
      <c r="W98" s="298"/>
      <c r="X98" s="298"/>
      <c r="Y98" s="298"/>
      <c r="Z98" s="298"/>
      <c r="AA98" s="298"/>
      <c r="AB98" s="298"/>
      <c r="AC98" s="298"/>
      <c r="AD98" s="298"/>
      <c r="AE98" s="298"/>
      <c r="AF98" s="298"/>
      <c r="AG98" s="298"/>
      <c r="AH98" s="298"/>
      <c r="AI98" s="298"/>
      <c r="AJ98" s="304"/>
    </row>
    <row r="99" spans="1:36" s="296" customFormat="1" ht="11.25" customHeight="1" x14ac:dyDescent="0.15">
      <c r="A99" s="303"/>
      <c r="B99" s="305"/>
      <c r="C99" s="298" t="s">
        <v>10295</v>
      </c>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304"/>
    </row>
    <row r="100" spans="1:36" s="296" customFormat="1" ht="11.25" customHeight="1" x14ac:dyDescent="0.15">
      <c r="A100" s="303"/>
      <c r="B100" s="305"/>
      <c r="C100" s="298" t="s">
        <v>10296</v>
      </c>
      <c r="D100" s="298"/>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304"/>
    </row>
    <row r="101" spans="1:36" s="296" customFormat="1" ht="11.25" customHeight="1" x14ac:dyDescent="0.15">
      <c r="A101" s="303"/>
      <c r="B101" s="305"/>
      <c r="C101" s="298" t="s">
        <v>10297</v>
      </c>
      <c r="D101" s="298"/>
      <c r="E101" s="298"/>
      <c r="F101" s="298"/>
      <c r="G101" s="298"/>
      <c r="H101" s="298"/>
      <c r="I101" s="298"/>
      <c r="J101" s="298"/>
      <c r="K101" s="298"/>
      <c r="L101" s="298"/>
      <c r="M101" s="298"/>
      <c r="N101" s="298"/>
      <c r="O101" s="298"/>
      <c r="P101" s="298"/>
      <c r="Q101" s="298"/>
      <c r="R101" s="298"/>
      <c r="S101" s="298"/>
      <c r="T101" s="298"/>
      <c r="U101" s="298"/>
      <c r="V101" s="298"/>
      <c r="W101" s="298"/>
      <c r="X101" s="298"/>
      <c r="Y101" s="298"/>
      <c r="Z101" s="298"/>
      <c r="AA101" s="298"/>
      <c r="AB101" s="298"/>
      <c r="AC101" s="298"/>
      <c r="AD101" s="298"/>
      <c r="AE101" s="298"/>
      <c r="AF101" s="298"/>
      <c r="AG101" s="298"/>
      <c r="AH101" s="298"/>
      <c r="AI101" s="298"/>
      <c r="AJ101" s="304"/>
    </row>
    <row r="102" spans="1:36" s="296" customFormat="1" ht="11.25" customHeight="1" x14ac:dyDescent="0.15">
      <c r="A102" s="303"/>
      <c r="B102" s="305"/>
      <c r="C102" s="298" t="s">
        <v>10298</v>
      </c>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304"/>
    </row>
    <row r="103" spans="1:36" s="296" customFormat="1" ht="11.25" customHeight="1" x14ac:dyDescent="0.15">
      <c r="A103" s="303"/>
      <c r="B103" s="305"/>
      <c r="C103" s="298" t="s">
        <v>10299</v>
      </c>
      <c r="D103" s="298"/>
      <c r="E103" s="298"/>
      <c r="F103" s="298"/>
      <c r="G103" s="298"/>
      <c r="H103" s="298"/>
      <c r="I103" s="298"/>
      <c r="J103" s="298"/>
      <c r="K103" s="298"/>
      <c r="L103" s="298"/>
      <c r="M103" s="298"/>
      <c r="N103" s="298"/>
      <c r="O103" s="298"/>
      <c r="P103" s="298"/>
      <c r="Q103" s="298"/>
      <c r="R103" s="298"/>
      <c r="S103" s="298"/>
      <c r="T103" s="298"/>
      <c r="U103" s="298"/>
      <c r="V103" s="298"/>
      <c r="W103" s="298"/>
      <c r="X103" s="298"/>
      <c r="Y103" s="298"/>
      <c r="Z103" s="298"/>
      <c r="AA103" s="298"/>
      <c r="AB103" s="298"/>
      <c r="AC103" s="298"/>
      <c r="AD103" s="298"/>
      <c r="AE103" s="298"/>
      <c r="AF103" s="298"/>
      <c r="AG103" s="298"/>
      <c r="AH103" s="298"/>
      <c r="AI103" s="298"/>
      <c r="AJ103" s="304"/>
    </row>
    <row r="104" spans="1:36" s="296" customFormat="1" ht="11.25" customHeight="1" x14ac:dyDescent="0.15">
      <c r="A104" s="303"/>
      <c r="B104" s="305"/>
      <c r="C104" s="298" t="s">
        <v>10300</v>
      </c>
      <c r="D104" s="298"/>
      <c r="E104" s="298"/>
      <c r="F104" s="298"/>
      <c r="G104" s="298"/>
      <c r="H104" s="298"/>
      <c r="I104" s="298"/>
      <c r="J104" s="298"/>
      <c r="K104" s="298"/>
      <c r="L104" s="298"/>
      <c r="M104" s="298"/>
      <c r="N104" s="298"/>
      <c r="O104" s="298"/>
      <c r="P104" s="298"/>
      <c r="Q104" s="298"/>
      <c r="R104" s="298"/>
      <c r="S104" s="298"/>
      <c r="T104" s="298"/>
      <c r="U104" s="298"/>
      <c r="V104" s="298"/>
      <c r="W104" s="298"/>
      <c r="X104" s="298"/>
      <c r="Y104" s="298"/>
      <c r="Z104" s="298"/>
      <c r="AA104" s="298"/>
      <c r="AB104" s="298"/>
      <c r="AC104" s="298"/>
      <c r="AD104" s="298"/>
      <c r="AE104" s="298"/>
      <c r="AF104" s="298"/>
      <c r="AG104" s="298"/>
      <c r="AH104" s="298"/>
      <c r="AI104" s="298"/>
      <c r="AJ104" s="304"/>
    </row>
    <row r="105" spans="1:36" s="296" customFormat="1" ht="11.25" customHeight="1" x14ac:dyDescent="0.15">
      <c r="A105" s="303"/>
      <c r="B105" s="305"/>
      <c r="C105" s="298" t="s">
        <v>10301</v>
      </c>
      <c r="D105" s="298"/>
      <c r="E105" s="298"/>
      <c r="F105" s="298"/>
      <c r="G105" s="298"/>
      <c r="H105" s="298"/>
      <c r="I105" s="298"/>
      <c r="J105" s="298"/>
      <c r="K105" s="298"/>
      <c r="L105" s="298"/>
      <c r="M105" s="298"/>
      <c r="N105" s="298"/>
      <c r="O105" s="298"/>
      <c r="P105" s="298"/>
      <c r="Q105" s="298"/>
      <c r="R105" s="298"/>
      <c r="S105" s="298"/>
      <c r="T105" s="298"/>
      <c r="U105" s="298"/>
      <c r="V105" s="298"/>
      <c r="W105" s="298"/>
      <c r="X105" s="298"/>
      <c r="Y105" s="298"/>
      <c r="Z105" s="298"/>
      <c r="AA105" s="298"/>
      <c r="AB105" s="298"/>
      <c r="AC105" s="298"/>
      <c r="AD105" s="298"/>
      <c r="AE105" s="298"/>
      <c r="AF105" s="298"/>
      <c r="AG105" s="298"/>
      <c r="AH105" s="298"/>
      <c r="AI105" s="298"/>
      <c r="AJ105" s="304"/>
    </row>
    <row r="106" spans="1:36" s="296" customFormat="1" ht="11.25" customHeight="1" x14ac:dyDescent="0.15">
      <c r="A106" s="303"/>
      <c r="B106" s="305"/>
      <c r="C106" s="298" t="s">
        <v>10302</v>
      </c>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8"/>
      <c r="AG106" s="298"/>
      <c r="AH106" s="298"/>
      <c r="AI106" s="298"/>
      <c r="AJ106" s="304"/>
    </row>
    <row r="107" spans="1:36" s="296" customFormat="1" ht="11.25" customHeight="1" x14ac:dyDescent="0.15">
      <c r="A107" s="303"/>
      <c r="B107" s="305"/>
      <c r="C107" s="298" t="s">
        <v>10303</v>
      </c>
      <c r="D107" s="298"/>
      <c r="E107" s="298"/>
      <c r="F107" s="298"/>
      <c r="G107" s="298"/>
      <c r="H107" s="298"/>
      <c r="I107" s="298"/>
      <c r="J107" s="298"/>
      <c r="K107" s="298"/>
      <c r="L107" s="298"/>
      <c r="M107" s="298"/>
      <c r="N107" s="298"/>
      <c r="O107" s="298"/>
      <c r="P107" s="298"/>
      <c r="Q107" s="298"/>
      <c r="R107" s="298"/>
      <c r="S107" s="298"/>
      <c r="T107" s="298"/>
      <c r="U107" s="298"/>
      <c r="V107" s="298"/>
      <c r="W107" s="298"/>
      <c r="X107" s="298"/>
      <c r="Y107" s="298"/>
      <c r="Z107" s="298"/>
      <c r="AA107" s="298"/>
      <c r="AB107" s="298"/>
      <c r="AC107" s="298"/>
      <c r="AD107" s="298"/>
      <c r="AE107" s="298"/>
      <c r="AF107" s="298"/>
      <c r="AG107" s="298"/>
      <c r="AH107" s="298"/>
      <c r="AI107" s="298"/>
      <c r="AJ107" s="304"/>
    </row>
    <row r="108" spans="1:36" s="296" customFormat="1" ht="11.25" customHeight="1" x14ac:dyDescent="0.15">
      <c r="A108" s="303"/>
      <c r="B108" s="305"/>
      <c r="C108" s="298" t="s">
        <v>10304</v>
      </c>
      <c r="D108" s="298"/>
      <c r="E108" s="298"/>
      <c r="F108" s="298"/>
      <c r="G108" s="298"/>
      <c r="H108" s="298"/>
      <c r="I108" s="298"/>
      <c r="J108" s="298"/>
      <c r="K108" s="298"/>
      <c r="L108" s="298"/>
      <c r="M108" s="298"/>
      <c r="N108" s="298"/>
      <c r="O108" s="298"/>
      <c r="P108" s="298"/>
      <c r="Q108" s="298"/>
      <c r="R108" s="298"/>
      <c r="S108" s="298"/>
      <c r="T108" s="298"/>
      <c r="U108" s="298"/>
      <c r="V108" s="298"/>
      <c r="W108" s="298"/>
      <c r="X108" s="298"/>
      <c r="Y108" s="298"/>
      <c r="Z108" s="298"/>
      <c r="AA108" s="298"/>
      <c r="AB108" s="298"/>
      <c r="AC108" s="298"/>
      <c r="AD108" s="298"/>
      <c r="AE108" s="298"/>
      <c r="AF108" s="298"/>
      <c r="AG108" s="298"/>
      <c r="AH108" s="298"/>
      <c r="AI108" s="298"/>
      <c r="AJ108" s="304"/>
    </row>
    <row r="109" spans="1:36" s="296" customFormat="1" ht="11.25" customHeight="1" x14ac:dyDescent="0.15">
      <c r="A109" s="303"/>
      <c r="B109" s="305"/>
      <c r="C109" s="298" t="s">
        <v>10305</v>
      </c>
      <c r="D109" s="298"/>
      <c r="E109" s="298"/>
      <c r="F109" s="298"/>
      <c r="G109" s="298"/>
      <c r="H109" s="298"/>
      <c r="I109" s="298"/>
      <c r="J109" s="298"/>
      <c r="K109" s="298"/>
      <c r="L109" s="298"/>
      <c r="M109" s="298"/>
      <c r="N109" s="298"/>
      <c r="O109" s="298"/>
      <c r="P109" s="298"/>
      <c r="Q109" s="298"/>
      <c r="R109" s="298"/>
      <c r="S109" s="298"/>
      <c r="T109" s="298"/>
      <c r="U109" s="298"/>
      <c r="V109" s="298"/>
      <c r="W109" s="298"/>
      <c r="X109" s="298"/>
      <c r="Y109" s="298"/>
      <c r="Z109" s="298"/>
      <c r="AA109" s="298"/>
      <c r="AB109" s="298"/>
      <c r="AC109" s="298"/>
      <c r="AD109" s="298"/>
      <c r="AE109" s="298"/>
      <c r="AF109" s="298"/>
      <c r="AG109" s="298"/>
      <c r="AH109" s="298"/>
      <c r="AI109" s="298"/>
      <c r="AJ109" s="304"/>
    </row>
    <row r="110" spans="1:36" s="296" customFormat="1" ht="11.25" customHeight="1" x14ac:dyDescent="0.15">
      <c r="A110" s="303"/>
      <c r="B110" s="305"/>
      <c r="C110" s="298" t="s">
        <v>10306</v>
      </c>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304"/>
    </row>
    <row r="111" spans="1:36" s="296" customFormat="1" ht="11.25" customHeight="1" x14ac:dyDescent="0.15">
      <c r="A111" s="303"/>
      <c r="B111" s="305"/>
      <c r="C111" s="306" t="s">
        <v>10307</v>
      </c>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c r="AA111" s="298"/>
      <c r="AB111" s="298"/>
      <c r="AC111" s="298"/>
      <c r="AD111" s="298"/>
      <c r="AE111" s="298"/>
      <c r="AF111" s="298"/>
      <c r="AG111" s="298"/>
      <c r="AH111" s="298"/>
      <c r="AI111" s="298"/>
      <c r="AJ111" s="304"/>
    </row>
    <row r="112" spans="1:36" s="296" customFormat="1" ht="11.25" customHeight="1" x14ac:dyDescent="0.15">
      <c r="A112" s="303"/>
      <c r="B112" s="305"/>
      <c r="C112" s="298" t="s">
        <v>10308</v>
      </c>
      <c r="D112" s="307"/>
      <c r="E112" s="307"/>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4"/>
    </row>
    <row r="113" spans="1:37" s="296" customFormat="1" ht="11.25" customHeight="1" x14ac:dyDescent="0.15">
      <c r="A113" s="303"/>
      <c r="B113" s="305"/>
      <c r="C113" s="298" t="s">
        <v>10309</v>
      </c>
      <c r="D113" s="298"/>
      <c r="E113" s="298"/>
      <c r="F113" s="298"/>
      <c r="G113" s="298"/>
      <c r="H113" s="298"/>
      <c r="I113" s="298"/>
      <c r="J113" s="298"/>
      <c r="K113" s="298"/>
      <c r="L113" s="298"/>
      <c r="M113" s="298"/>
      <c r="N113" s="298"/>
      <c r="O113" s="298"/>
      <c r="P113" s="298"/>
      <c r="Q113" s="298"/>
      <c r="R113" s="298"/>
      <c r="S113" s="298"/>
      <c r="T113" s="298"/>
      <c r="U113" s="298"/>
      <c r="V113" s="298"/>
      <c r="W113" s="298"/>
      <c r="X113" s="298"/>
      <c r="Y113" s="298"/>
      <c r="Z113" s="298"/>
      <c r="AA113" s="298"/>
      <c r="AB113" s="298"/>
      <c r="AC113" s="298"/>
      <c r="AD113" s="298"/>
      <c r="AE113" s="298"/>
      <c r="AF113" s="298"/>
      <c r="AG113" s="298"/>
      <c r="AH113" s="298"/>
      <c r="AI113" s="298"/>
      <c r="AJ113" s="304"/>
    </row>
    <row r="114" spans="1:37" s="296" customFormat="1" ht="11.25" customHeight="1" x14ac:dyDescent="0.15">
      <c r="A114" s="303"/>
      <c r="B114" s="305"/>
      <c r="C114" s="298" t="s">
        <v>10310</v>
      </c>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304"/>
    </row>
    <row r="115" spans="1:37" s="296" customFormat="1" ht="11.25" customHeight="1" x14ac:dyDescent="0.15">
      <c r="A115" s="303"/>
      <c r="B115" s="305"/>
      <c r="C115" s="298" t="s">
        <v>10311</v>
      </c>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c r="AA115" s="298"/>
      <c r="AB115" s="298"/>
      <c r="AC115" s="298"/>
      <c r="AD115" s="298"/>
      <c r="AE115" s="298"/>
      <c r="AF115" s="298"/>
      <c r="AG115" s="298"/>
      <c r="AH115" s="298"/>
      <c r="AI115" s="298"/>
      <c r="AJ115" s="304"/>
    </row>
    <row r="116" spans="1:37" ht="11.25" customHeight="1" x14ac:dyDescent="0.15">
      <c r="A116" s="303"/>
      <c r="B116" s="305"/>
      <c r="C116" s="298" t="s">
        <v>10312</v>
      </c>
      <c r="D116" s="298"/>
      <c r="E116" s="298"/>
      <c r="F116" s="298"/>
      <c r="G116" s="298"/>
      <c r="H116" s="298"/>
      <c r="I116" s="298"/>
      <c r="J116" s="298"/>
      <c r="K116" s="298"/>
      <c r="L116" s="298"/>
      <c r="M116" s="298"/>
      <c r="N116" s="298"/>
      <c r="O116" s="298"/>
      <c r="P116" s="298"/>
      <c r="Q116" s="298"/>
      <c r="R116" s="298"/>
      <c r="S116" s="298"/>
      <c r="T116" s="298"/>
      <c r="U116" s="298"/>
      <c r="V116" s="298"/>
      <c r="W116" s="298"/>
      <c r="X116" s="298"/>
      <c r="Y116" s="298"/>
      <c r="Z116" s="298"/>
      <c r="AA116" s="298"/>
      <c r="AB116" s="298"/>
      <c r="AC116" s="298"/>
      <c r="AD116" s="298"/>
      <c r="AE116" s="298"/>
      <c r="AF116" s="298"/>
      <c r="AG116" s="298"/>
      <c r="AH116" s="298"/>
      <c r="AI116" s="298"/>
      <c r="AJ116" s="304"/>
    </row>
    <row r="117" spans="1:37" ht="11.25" customHeight="1" x14ac:dyDescent="0.15">
      <c r="A117" s="303"/>
      <c r="B117" s="305"/>
      <c r="C117" s="298" t="s">
        <v>10313</v>
      </c>
      <c r="D117" s="307"/>
      <c r="E117" s="307"/>
      <c r="F117" s="307"/>
      <c r="G117" s="307"/>
      <c r="H117" s="307"/>
      <c r="I117" s="307"/>
      <c r="J117" s="307"/>
      <c r="K117" s="307"/>
      <c r="L117" s="307"/>
      <c r="M117" s="307"/>
      <c r="N117" s="307"/>
      <c r="O117" s="307"/>
      <c r="P117" s="307"/>
      <c r="Q117" s="307"/>
      <c r="R117" s="307"/>
      <c r="S117" s="307"/>
      <c r="T117" s="307"/>
      <c r="U117" s="307"/>
      <c r="V117" s="307"/>
      <c r="W117" s="307"/>
      <c r="X117" s="307"/>
      <c r="Y117" s="307"/>
      <c r="Z117" s="307"/>
      <c r="AA117" s="307"/>
      <c r="AB117" s="307"/>
      <c r="AC117" s="307"/>
      <c r="AD117" s="307"/>
      <c r="AE117" s="307"/>
      <c r="AF117" s="307"/>
      <c r="AG117" s="307"/>
      <c r="AH117" s="307"/>
      <c r="AI117" s="307"/>
      <c r="AJ117" s="304"/>
    </row>
    <row r="118" spans="1:37" s="296" customFormat="1" ht="11.25" customHeight="1" x14ac:dyDescent="0.15">
      <c r="A118" s="303"/>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298"/>
      <c r="X118" s="298"/>
      <c r="Y118" s="298"/>
      <c r="Z118" s="298"/>
      <c r="AA118" s="298"/>
      <c r="AB118" s="298"/>
      <c r="AC118" s="298"/>
      <c r="AD118" s="298"/>
      <c r="AE118" s="298"/>
      <c r="AF118" s="298"/>
      <c r="AG118" s="298"/>
      <c r="AH118" s="298"/>
      <c r="AI118" s="298"/>
      <c r="AJ118" s="304"/>
    </row>
    <row r="119" spans="1:37" s="288" customFormat="1" ht="25.9" customHeight="1" x14ac:dyDescent="0.15">
      <c r="A119" s="297"/>
      <c r="B119" s="570" t="s">
        <v>10314</v>
      </c>
      <c r="C119" s="571"/>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1"/>
      <c r="AD119" s="571"/>
      <c r="AE119" s="571"/>
      <c r="AF119" s="571"/>
      <c r="AG119" s="571"/>
      <c r="AH119" s="571"/>
      <c r="AI119" s="571"/>
      <c r="AJ119" s="300"/>
    </row>
    <row r="120" spans="1:37" s="296" customFormat="1" ht="30.6" customHeight="1" x14ac:dyDescent="0.15">
      <c r="A120" s="297"/>
      <c r="B120" s="308"/>
      <c r="C120" s="562" t="s">
        <v>10315</v>
      </c>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2"/>
      <c r="AA120" s="562"/>
      <c r="AB120" s="562"/>
      <c r="AC120" s="562"/>
      <c r="AD120" s="562"/>
      <c r="AE120" s="562"/>
      <c r="AF120" s="562"/>
      <c r="AG120" s="562"/>
      <c r="AH120" s="562"/>
      <c r="AI120" s="562"/>
      <c r="AJ120" s="300"/>
    </row>
    <row r="121" spans="1:37" ht="28.15" customHeight="1" x14ac:dyDescent="0.15">
      <c r="A121" s="572" t="s">
        <v>10316</v>
      </c>
      <c r="B121" s="557"/>
      <c r="C121" s="557"/>
      <c r="D121" s="557"/>
      <c r="E121" s="557"/>
      <c r="F121" s="557"/>
      <c r="G121" s="557"/>
      <c r="H121" s="557"/>
      <c r="I121" s="557"/>
      <c r="J121" s="557"/>
      <c r="K121" s="557"/>
      <c r="L121" s="557"/>
      <c r="M121" s="557"/>
      <c r="N121" s="557"/>
      <c r="O121" s="557"/>
      <c r="P121" s="557"/>
      <c r="Q121" s="557"/>
      <c r="R121" s="557"/>
      <c r="S121" s="557"/>
      <c r="T121" s="557"/>
      <c r="U121" s="557"/>
      <c r="V121" s="557"/>
      <c r="W121" s="557"/>
      <c r="X121" s="557"/>
      <c r="Y121" s="557"/>
      <c r="Z121" s="557"/>
      <c r="AA121" s="557"/>
      <c r="AB121" s="557"/>
      <c r="AC121" s="557"/>
      <c r="AD121" s="557"/>
      <c r="AE121" s="557"/>
      <c r="AF121" s="557"/>
      <c r="AG121" s="557"/>
      <c r="AH121" s="557"/>
      <c r="AI121" s="557"/>
      <c r="AJ121" s="558"/>
    </row>
    <row r="122" spans="1:37" ht="15" customHeight="1" x14ac:dyDescent="0.15">
      <c r="A122" s="573"/>
      <c r="B122" s="574"/>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296" t="s">
        <v>10317</v>
      </c>
    </row>
  </sheetData>
  <mergeCells count="59">
    <mergeCell ref="C120:AI120"/>
    <mergeCell ref="A121:AJ121"/>
    <mergeCell ref="A122:AJ122"/>
    <mergeCell ref="H48:AI48"/>
    <mergeCell ref="A55:AJ55"/>
    <mergeCell ref="B59:AI59"/>
    <mergeCell ref="B61:AI61"/>
    <mergeCell ref="B92:AI92"/>
    <mergeCell ref="B119:AI119"/>
    <mergeCell ref="H47:AI47"/>
    <mergeCell ref="B28:P28"/>
    <mergeCell ref="Q28:AE28"/>
    <mergeCell ref="AF28:AI28"/>
    <mergeCell ref="B30:AI30"/>
    <mergeCell ref="H34:AI34"/>
    <mergeCell ref="H35:AI35"/>
    <mergeCell ref="H36:AI36"/>
    <mergeCell ref="H40:AI40"/>
    <mergeCell ref="H41:AI41"/>
    <mergeCell ref="H42:AI42"/>
    <mergeCell ref="H46:AI46"/>
    <mergeCell ref="B26:P26"/>
    <mergeCell ref="Q26:AE26"/>
    <mergeCell ref="AF26:AI26"/>
    <mergeCell ref="B27:P27"/>
    <mergeCell ref="Q27:AE27"/>
    <mergeCell ref="AF27:AI27"/>
    <mergeCell ref="B24:P24"/>
    <mergeCell ref="Q24:AE24"/>
    <mergeCell ref="AF24:AI24"/>
    <mergeCell ref="B25:P25"/>
    <mergeCell ref="Q25:AE25"/>
    <mergeCell ref="AF25:AI25"/>
    <mergeCell ref="B22:P22"/>
    <mergeCell ref="Q22:AE22"/>
    <mergeCell ref="AF22:AI22"/>
    <mergeCell ref="B23:P23"/>
    <mergeCell ref="Q23:AE23"/>
    <mergeCell ref="AF23:AI23"/>
    <mergeCell ref="B20:P20"/>
    <mergeCell ref="Q20:AE20"/>
    <mergeCell ref="AF20:AI20"/>
    <mergeCell ref="B21:P21"/>
    <mergeCell ref="Q21:AE21"/>
    <mergeCell ref="AF21:AI21"/>
    <mergeCell ref="B19:P19"/>
    <mergeCell ref="Q19:AE19"/>
    <mergeCell ref="AF19:AI19"/>
    <mergeCell ref="B6:AI6"/>
    <mergeCell ref="B8:AI8"/>
    <mergeCell ref="B10:F10"/>
    <mergeCell ref="H10:AI10"/>
    <mergeCell ref="B12:F12"/>
    <mergeCell ref="H12:AI12"/>
    <mergeCell ref="B14:F14"/>
    <mergeCell ref="B16:F16"/>
    <mergeCell ref="B18:P18"/>
    <mergeCell ref="Q18:AE18"/>
    <mergeCell ref="AF18:AI18"/>
  </mergeCells>
  <phoneticPr fontId="46"/>
  <printOptions horizontalCentered="1" verticalCentered="1"/>
  <pageMargins left="0.51181102362204722" right="0.51181102362204722" top="0.31496062992125984" bottom="0.31496062992125984" header="0" footer="0"/>
  <pageSetup paperSize="9" scale="94" orientation="portrait" r:id="rId1"/>
  <rowBreaks count="1" manualBreakCount="1">
    <brk id="55" max="3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V161"/>
  <sheetViews>
    <sheetView showGridLines="0" view="pageBreakPreview" zoomScaleNormal="100" zoomScaleSheetLayoutView="100" workbookViewId="0"/>
  </sheetViews>
  <sheetFormatPr defaultColWidth="2.5" defaultRowHeight="13.5" x14ac:dyDescent="0.15"/>
  <cols>
    <col min="1" max="1" width="5.5" style="6" customWidth="1"/>
    <col min="2" max="35" width="2.5" style="6" customWidth="1"/>
    <col min="36" max="36" width="5.5" style="6" customWidth="1"/>
    <col min="37" max="37" width="2.5" style="6"/>
    <col min="38" max="38" width="6.875" style="6" customWidth="1"/>
    <col min="39" max="40" width="3.5" style="6" customWidth="1"/>
    <col min="41" max="41" width="14.375" style="6" customWidth="1"/>
    <col min="42" max="42" width="12" style="6" customWidth="1"/>
    <col min="43" max="16384" width="2.5" style="6"/>
  </cols>
  <sheetData>
    <row r="1" spans="1:48" x14ac:dyDescent="0.1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 t="s">
        <v>87</v>
      </c>
    </row>
    <row r="2" spans="1:48" x14ac:dyDescent="0.15">
      <c r="A2" s="7"/>
      <c r="B2" s="8"/>
      <c r="C2" s="8"/>
      <c r="D2" s="8"/>
      <c r="E2" s="8"/>
      <c r="F2" s="8"/>
      <c r="G2" s="8"/>
      <c r="H2" s="8"/>
      <c r="I2" s="8"/>
      <c r="J2" s="8"/>
      <c r="K2" s="8"/>
      <c r="L2" s="8"/>
      <c r="M2" s="8"/>
      <c r="N2" s="8"/>
      <c r="O2" s="8"/>
      <c r="P2" s="8"/>
      <c r="Q2" s="8"/>
      <c r="R2" s="8"/>
      <c r="S2" s="8"/>
      <c r="T2" s="8"/>
      <c r="U2" s="8"/>
      <c r="V2" s="8"/>
      <c r="W2" s="8"/>
      <c r="X2" s="8"/>
      <c r="Y2" s="9" t="s">
        <v>88</v>
      </c>
      <c r="Z2" s="9"/>
      <c r="AA2" s="9"/>
      <c r="AB2" s="45" t="s">
        <v>562</v>
      </c>
      <c r="AC2" s="45"/>
      <c r="AD2" s="45"/>
      <c r="AE2" s="45"/>
      <c r="AF2" s="45"/>
      <c r="AG2" s="45"/>
      <c r="AH2" s="45"/>
      <c r="AI2" s="45"/>
      <c r="AJ2" s="10"/>
    </row>
    <row r="3" spans="1:48" ht="5.25" customHeight="1" x14ac:dyDescent="0.15">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10"/>
    </row>
    <row r="4" spans="1:48" x14ac:dyDescent="0.15">
      <c r="A4" s="7"/>
      <c r="B4" s="8"/>
      <c r="C4" s="8"/>
      <c r="D4" s="8"/>
      <c r="E4" s="8"/>
      <c r="F4" s="8"/>
      <c r="G4" s="8"/>
      <c r="H4" s="8"/>
      <c r="I4" s="8"/>
      <c r="J4" s="8"/>
      <c r="K4" s="8"/>
      <c r="L4" s="8"/>
      <c r="M4" s="8"/>
      <c r="N4" s="8"/>
      <c r="O4" s="8"/>
      <c r="P4" s="8"/>
      <c r="Q4" s="8"/>
      <c r="R4" s="8"/>
      <c r="S4" s="8"/>
      <c r="T4" s="8"/>
      <c r="U4" s="8"/>
      <c r="V4" s="8"/>
      <c r="W4" s="8"/>
      <c r="X4" s="8"/>
      <c r="Y4" s="9" t="s">
        <v>89</v>
      </c>
      <c r="Z4" s="9"/>
      <c r="AA4" s="9"/>
      <c r="AB4" s="45" t="str">
        <f>IF(ISBLANK(発行依頼書!W28),"",発行依頼書!W28)</f>
        <v>年   月   日</v>
      </c>
      <c r="AC4" s="45"/>
      <c r="AD4" s="45"/>
      <c r="AE4" s="45"/>
      <c r="AF4" s="45"/>
      <c r="AG4" s="45"/>
      <c r="AH4" s="45"/>
      <c r="AI4" s="45"/>
      <c r="AJ4" s="10"/>
    </row>
    <row r="5" spans="1:48" x14ac:dyDescent="0.15">
      <c r="A5" s="7"/>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10"/>
    </row>
    <row r="6" spans="1:48" ht="26.25" customHeight="1" x14ac:dyDescent="0.25">
      <c r="A6" s="11"/>
      <c r="B6" s="577" t="s">
        <v>90</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12"/>
      <c r="AL6" s="142"/>
      <c r="AM6" s="142"/>
      <c r="AN6" s="142"/>
      <c r="AO6" s="142"/>
      <c r="AP6" s="142"/>
      <c r="AQ6" s="142"/>
      <c r="AR6" s="142"/>
      <c r="AS6" s="142"/>
      <c r="AT6" s="142"/>
      <c r="AU6" s="142"/>
      <c r="AV6" s="142"/>
    </row>
    <row r="7" spans="1:48" ht="15" customHeight="1" x14ac:dyDescent="0.15">
      <c r="A7" s="7"/>
      <c r="B7" s="575" t="str">
        <f>IF(ISBLANK(発行依頼書!P31),"",発行依頼書!P31 &amp; " " &amp; 発行依頼書!W31)</f>
        <v/>
      </c>
      <c r="C7" s="575"/>
      <c r="D7" s="575"/>
      <c r="E7" s="575"/>
      <c r="F7" s="575"/>
      <c r="G7" s="575"/>
      <c r="H7" s="575"/>
      <c r="I7" s="575"/>
      <c r="J7" s="575"/>
      <c r="K7" s="575"/>
      <c r="L7" s="575"/>
      <c r="M7" s="575"/>
      <c r="N7" s="575"/>
      <c r="O7" s="575"/>
      <c r="P7" s="575"/>
      <c r="Q7" s="575"/>
      <c r="R7" s="575"/>
      <c r="S7" s="575"/>
      <c r="T7" s="575"/>
      <c r="U7" s="575"/>
      <c r="V7" s="575"/>
      <c r="W7" s="575"/>
      <c r="X7" s="160"/>
      <c r="Y7" s="160"/>
      <c r="Z7" s="160"/>
      <c r="AA7" s="160"/>
      <c r="AB7" s="160"/>
      <c r="AC7" s="160"/>
      <c r="AD7" s="160"/>
      <c r="AE7" s="160"/>
      <c r="AF7" s="160"/>
      <c r="AG7" s="160"/>
      <c r="AH7" s="160"/>
      <c r="AI7" s="161"/>
      <c r="AJ7" s="10"/>
    </row>
    <row r="8" spans="1:48" ht="14.25" customHeight="1" x14ac:dyDescent="0.15">
      <c r="A8" s="7"/>
      <c r="B8" s="133"/>
      <c r="C8" s="133"/>
      <c r="D8" s="133"/>
      <c r="E8" s="133"/>
      <c r="F8" s="133"/>
      <c r="G8" s="133"/>
      <c r="H8" s="133"/>
      <c r="I8" s="133"/>
      <c r="J8" s="133"/>
      <c r="K8" s="133"/>
      <c r="L8" s="133"/>
      <c r="M8" s="133"/>
      <c r="N8" s="133"/>
      <c r="O8" s="133"/>
      <c r="P8" s="133"/>
      <c r="Q8" s="133"/>
      <c r="R8" s="133"/>
      <c r="S8" s="133"/>
      <c r="T8" s="133"/>
      <c r="U8" s="160"/>
      <c r="V8" s="160"/>
      <c r="W8" s="160"/>
      <c r="X8" s="160"/>
      <c r="Y8" s="160"/>
      <c r="Z8" s="160"/>
      <c r="AA8" s="160"/>
      <c r="AB8" s="160"/>
      <c r="AC8" s="160"/>
      <c r="AD8" s="160"/>
      <c r="AE8" s="160"/>
      <c r="AF8" s="160"/>
      <c r="AG8" s="160"/>
      <c r="AH8" s="160"/>
      <c r="AI8" s="162"/>
      <c r="AJ8" s="10"/>
    </row>
    <row r="9" spans="1:48" ht="14.25" customHeight="1" x14ac:dyDescent="0.15">
      <c r="A9" s="7"/>
      <c r="B9" s="133"/>
      <c r="C9" s="133"/>
      <c r="D9" s="133"/>
      <c r="E9" s="133"/>
      <c r="F9" s="133"/>
      <c r="G9" s="133"/>
      <c r="H9" s="133"/>
      <c r="I9" s="133"/>
      <c r="J9" s="133"/>
      <c r="K9" s="133"/>
      <c r="L9" s="133"/>
      <c r="M9" s="133"/>
      <c r="N9" s="133"/>
      <c r="O9" s="133"/>
      <c r="P9" s="133"/>
      <c r="Q9" s="133"/>
      <c r="R9" s="133"/>
      <c r="S9" s="133"/>
      <c r="T9" s="133"/>
      <c r="U9" s="160"/>
      <c r="V9" s="160"/>
      <c r="W9" s="160"/>
      <c r="X9" s="160"/>
      <c r="Y9" s="160"/>
      <c r="Z9" s="160"/>
      <c r="AA9" s="160"/>
      <c r="AB9" s="160"/>
      <c r="AC9" s="160"/>
      <c r="AD9" s="160"/>
      <c r="AE9" s="160"/>
      <c r="AF9" s="160"/>
      <c r="AG9" s="160"/>
      <c r="AH9" s="160"/>
      <c r="AI9" s="162" t="s">
        <v>584</v>
      </c>
      <c r="AJ9" s="10"/>
    </row>
    <row r="10" spans="1:48" ht="15" customHeight="1" x14ac:dyDescent="0.15">
      <c r="A10" s="7"/>
      <c r="C10" s="160"/>
      <c r="D10" s="160"/>
      <c r="E10" s="160"/>
      <c r="F10" s="160"/>
      <c r="G10" s="160"/>
      <c r="H10" s="160"/>
      <c r="I10" s="160"/>
      <c r="J10" s="160"/>
      <c r="K10" s="160"/>
      <c r="L10" s="160"/>
      <c r="M10" s="160"/>
      <c r="N10" s="160"/>
      <c r="O10" s="160"/>
      <c r="P10" s="160"/>
      <c r="Q10" s="160"/>
      <c r="R10" s="160"/>
      <c r="S10" s="160"/>
      <c r="T10" s="576" t="s">
        <v>583</v>
      </c>
      <c r="U10" s="576"/>
      <c r="V10" s="576"/>
      <c r="W10" s="576"/>
      <c r="X10" s="576"/>
      <c r="Y10" s="576"/>
      <c r="Z10" s="576"/>
      <c r="AA10" s="576"/>
      <c r="AB10" s="576"/>
      <c r="AC10" s="576"/>
      <c r="AD10" s="576"/>
      <c r="AE10" s="576"/>
      <c r="AF10" s="576"/>
      <c r="AG10" s="576"/>
      <c r="AH10" s="576"/>
      <c r="AI10" s="576"/>
      <c r="AJ10" s="10"/>
    </row>
    <row r="11" spans="1:48" ht="19.5" customHeight="1" x14ac:dyDescent="0.15">
      <c r="A11" s="7"/>
      <c r="B11" s="90" t="s">
        <v>91</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I11" s="46"/>
      <c r="AJ11" s="10"/>
    </row>
    <row r="12" spans="1:48" ht="7.5" customHeight="1" x14ac:dyDescent="0.15">
      <c r="A12" s="7"/>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I12" s="8"/>
      <c r="AJ12" s="10"/>
    </row>
    <row r="13" spans="1:48" x14ac:dyDescent="0.15">
      <c r="A13" s="7"/>
      <c r="B13" s="578" t="s">
        <v>92</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10"/>
    </row>
    <row r="14" spans="1:48" ht="5.25" customHeight="1" x14ac:dyDescent="0.15">
      <c r="A14" s="7"/>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I14" s="8"/>
      <c r="AJ14" s="10"/>
    </row>
    <row r="15" spans="1:48" ht="15" customHeight="1" x14ac:dyDescent="0.15">
      <c r="A15" s="7"/>
      <c r="B15" s="579" t="str">
        <f>発行依頼書!K7</f>
        <v>工事名称</v>
      </c>
      <c r="C15" s="580"/>
      <c r="D15" s="580"/>
      <c r="E15" s="580"/>
      <c r="F15" s="580"/>
      <c r="G15" s="8"/>
      <c r="H15" s="582">
        <f>発行依頼書!D7</f>
        <v>0</v>
      </c>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10"/>
    </row>
    <row r="16" spans="1:48" ht="6" customHeight="1" x14ac:dyDescent="0.15">
      <c r="A16" s="7"/>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10"/>
    </row>
    <row r="17" spans="1:42" ht="15" customHeight="1" x14ac:dyDescent="0.15">
      <c r="A17" s="7"/>
      <c r="B17" s="580" t="s">
        <v>24</v>
      </c>
      <c r="C17" s="580"/>
      <c r="D17" s="580"/>
      <c r="E17" s="580"/>
      <c r="F17" s="580"/>
      <c r="G17" s="8"/>
      <c r="H17" s="582" t="str">
        <f>発行依頼書!D8 &amp; 発行依頼書!F8</f>
        <v/>
      </c>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10"/>
    </row>
    <row r="18" spans="1:42" ht="6" customHeight="1" x14ac:dyDescent="0.15">
      <c r="A18" s="7"/>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10"/>
    </row>
    <row r="19" spans="1:42" ht="15" customHeight="1" x14ac:dyDescent="0.15">
      <c r="A19" s="7"/>
      <c r="B19" s="581" t="str">
        <f>IF($AM$32=0,"",IF($AM$32=1,AO$31,IF($AM$32&lt;4,AO$30,AO$29)))</f>
        <v>請負業者</v>
      </c>
      <c r="C19" s="581"/>
      <c r="D19" s="581"/>
      <c r="E19" s="581"/>
      <c r="F19" s="581"/>
      <c r="G19" s="8"/>
      <c r="H19" s="582">
        <f>IF($AM$32=0,"",IF($AM$32=1,AP$31,IF($AM$32&lt;4,AP$30,AP$29)))</f>
        <v>0</v>
      </c>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10"/>
      <c r="AO19" s="145"/>
    </row>
    <row r="20" spans="1:42" ht="6" customHeight="1" x14ac:dyDescent="0.15">
      <c r="A20" s="7"/>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10"/>
      <c r="AO20" s="145"/>
    </row>
    <row r="21" spans="1:42" ht="15" customHeight="1" x14ac:dyDescent="0.15">
      <c r="A21" s="7"/>
      <c r="B21" s="581" t="str">
        <f>IF($AM$32&gt;5,AO$30,IF($AM$32=5,AO$31,IF($AM$32=3,AO$31,"")))</f>
        <v>防水施工業者</v>
      </c>
      <c r="C21" s="581"/>
      <c r="D21" s="581"/>
      <c r="E21" s="581"/>
      <c r="F21" s="581"/>
      <c r="G21" s="8"/>
      <c r="H21" s="582">
        <f>IF($AM$32&gt;5,AP$30,IF($AM$32=5,AP$31,IF($AM$32=3,AP$31,"")))</f>
        <v>0</v>
      </c>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10"/>
      <c r="AO21" s="145"/>
    </row>
    <row r="22" spans="1:42" ht="6" customHeight="1" x14ac:dyDescent="0.15">
      <c r="A22" s="7"/>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10"/>
    </row>
    <row r="23" spans="1:42" ht="15" customHeight="1" x14ac:dyDescent="0.15">
      <c r="A23" s="7"/>
      <c r="B23" s="581" t="str">
        <f>IF($AM$32=7,AO$31,"")</f>
        <v/>
      </c>
      <c r="C23" s="581"/>
      <c r="D23" s="581"/>
      <c r="E23" s="581"/>
      <c r="F23" s="581"/>
      <c r="G23" s="8"/>
      <c r="H23" s="582" t="str">
        <f>IF($AM$32=7,AP$31,"")</f>
        <v/>
      </c>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10"/>
    </row>
    <row r="24" spans="1:42" ht="6" customHeight="1" x14ac:dyDescent="0.15">
      <c r="A24" s="7"/>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10"/>
    </row>
    <row r="25" spans="1:42" ht="15" customHeight="1" x14ac:dyDescent="0.15">
      <c r="A25" s="7"/>
      <c r="B25" s="580" t="s">
        <v>519</v>
      </c>
      <c r="C25" s="580"/>
      <c r="D25" s="580"/>
      <c r="E25" s="580"/>
      <c r="F25" s="580"/>
      <c r="G25" s="8"/>
      <c r="H25" s="78">
        <f>発行依頼書!P32</f>
        <v>0</v>
      </c>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10"/>
    </row>
    <row r="26" spans="1:42" ht="7.5" customHeight="1" x14ac:dyDescent="0.15">
      <c r="A26" s="7"/>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10"/>
    </row>
    <row r="27" spans="1:42" ht="17.25" customHeight="1" x14ac:dyDescent="0.15">
      <c r="A27" s="7"/>
      <c r="B27" s="585" t="s">
        <v>94</v>
      </c>
      <c r="C27" s="586"/>
      <c r="D27" s="586"/>
      <c r="E27" s="586"/>
      <c r="F27" s="586"/>
      <c r="G27" s="586"/>
      <c r="H27" s="586"/>
      <c r="I27" s="586"/>
      <c r="J27" s="586"/>
      <c r="K27" s="586"/>
      <c r="L27" s="586"/>
      <c r="M27" s="586"/>
      <c r="N27" s="586"/>
      <c r="O27" s="586"/>
      <c r="P27" s="586"/>
      <c r="Q27" s="586"/>
      <c r="R27" s="586"/>
      <c r="S27" s="586" t="s">
        <v>95</v>
      </c>
      <c r="T27" s="586"/>
      <c r="U27" s="586"/>
      <c r="V27" s="586"/>
      <c r="W27" s="586"/>
      <c r="X27" s="586"/>
      <c r="Y27" s="586"/>
      <c r="Z27" s="586"/>
      <c r="AA27" s="586"/>
      <c r="AB27" s="586"/>
      <c r="AC27" s="586"/>
      <c r="AD27" s="586"/>
      <c r="AE27" s="586"/>
      <c r="AF27" s="586" t="s">
        <v>96</v>
      </c>
      <c r="AG27" s="586"/>
      <c r="AH27" s="586"/>
      <c r="AI27" s="590"/>
      <c r="AJ27" s="10"/>
      <c r="AL27" s="143"/>
      <c r="AM27" s="143"/>
      <c r="AN27" s="143"/>
      <c r="AO27" s="143" t="s">
        <v>516</v>
      </c>
      <c r="AP27" s="143" t="s">
        <v>517</v>
      </c>
    </row>
    <row r="28" spans="1:42" ht="17.25" customHeight="1" x14ac:dyDescent="0.15">
      <c r="A28" s="7"/>
      <c r="B28" s="583" t="str">
        <f>IF(ISBLANK(発行依頼書!C47),"",発行依頼書!C47)</f>
        <v/>
      </c>
      <c r="C28" s="584" t="s">
        <v>98</v>
      </c>
      <c r="D28" s="584" t="s">
        <v>98</v>
      </c>
      <c r="E28" s="584" t="s">
        <v>98</v>
      </c>
      <c r="F28" s="584" t="s">
        <v>98</v>
      </c>
      <c r="G28" s="584" t="s">
        <v>98</v>
      </c>
      <c r="H28" s="584" t="s">
        <v>98</v>
      </c>
      <c r="I28" s="584" t="s">
        <v>98</v>
      </c>
      <c r="J28" s="584" t="s">
        <v>98</v>
      </c>
      <c r="K28" s="584" t="s">
        <v>98</v>
      </c>
      <c r="L28" s="584" t="s">
        <v>98</v>
      </c>
      <c r="M28" s="584" t="s">
        <v>98</v>
      </c>
      <c r="N28" s="584" t="s">
        <v>98</v>
      </c>
      <c r="O28" s="584" t="s">
        <v>98</v>
      </c>
      <c r="P28" s="584" t="s">
        <v>98</v>
      </c>
      <c r="Q28" s="584" t="s">
        <v>98</v>
      </c>
      <c r="R28" s="584" t="s">
        <v>98</v>
      </c>
      <c r="S28" s="584" t="str">
        <f>IF(ISBLANK(発行依頼書!F47),"",発行依頼書!F47)</f>
        <v/>
      </c>
      <c r="T28" s="584" t="s">
        <v>218</v>
      </c>
      <c r="U28" s="584" t="s">
        <v>218</v>
      </c>
      <c r="V28" s="584" t="s">
        <v>218</v>
      </c>
      <c r="W28" s="584" t="s">
        <v>218</v>
      </c>
      <c r="X28" s="584" t="s">
        <v>218</v>
      </c>
      <c r="Y28" s="584" t="s">
        <v>218</v>
      </c>
      <c r="Z28" s="584" t="s">
        <v>218</v>
      </c>
      <c r="AA28" s="584" t="s">
        <v>218</v>
      </c>
      <c r="AB28" s="584" t="s">
        <v>218</v>
      </c>
      <c r="AC28" s="584" t="s">
        <v>218</v>
      </c>
      <c r="AD28" s="584" t="s">
        <v>218</v>
      </c>
      <c r="AE28" s="584" t="s">
        <v>218</v>
      </c>
      <c r="AF28" s="591" t="str">
        <f>IF(ISBLANK(発行依頼書!W48),"",CONCATENATE(発行依頼書!W48,発行依頼書!X47))</f>
        <v/>
      </c>
      <c r="AG28" s="591" t="s">
        <v>338</v>
      </c>
      <c r="AH28" s="591" t="s">
        <v>338</v>
      </c>
      <c r="AI28" s="592" t="s">
        <v>338</v>
      </c>
      <c r="AJ28" s="10"/>
      <c r="AL28" s="143"/>
      <c r="AM28" s="143"/>
      <c r="AN28" s="143"/>
      <c r="AO28" s="143"/>
      <c r="AP28" s="143"/>
    </row>
    <row r="29" spans="1:42" ht="17.25" customHeight="1" x14ac:dyDescent="0.15">
      <c r="A29" s="7"/>
      <c r="B29" s="593" t="str">
        <f>IF(ISBLANK(発行依頼書!C49),"",発行依頼書!C49)</f>
        <v/>
      </c>
      <c r="C29" s="587" t="s">
        <v>99</v>
      </c>
      <c r="D29" s="587" t="s">
        <v>99</v>
      </c>
      <c r="E29" s="587" t="s">
        <v>99</v>
      </c>
      <c r="F29" s="587" t="s">
        <v>99</v>
      </c>
      <c r="G29" s="587" t="s">
        <v>99</v>
      </c>
      <c r="H29" s="587" t="s">
        <v>99</v>
      </c>
      <c r="I29" s="587" t="s">
        <v>99</v>
      </c>
      <c r="J29" s="587" t="s">
        <v>99</v>
      </c>
      <c r="K29" s="587" t="s">
        <v>99</v>
      </c>
      <c r="L29" s="587" t="s">
        <v>99</v>
      </c>
      <c r="M29" s="587" t="s">
        <v>99</v>
      </c>
      <c r="N29" s="587" t="s">
        <v>99</v>
      </c>
      <c r="O29" s="587" t="s">
        <v>99</v>
      </c>
      <c r="P29" s="587" t="s">
        <v>99</v>
      </c>
      <c r="Q29" s="587" t="s">
        <v>99</v>
      </c>
      <c r="R29" s="587" t="s">
        <v>99</v>
      </c>
      <c r="S29" s="587" t="str">
        <f>IF(ISBLANK(発行依頼書!F49),"",発行依頼書!F49)</f>
        <v/>
      </c>
      <c r="T29" s="587" t="s">
        <v>219</v>
      </c>
      <c r="U29" s="587" t="s">
        <v>219</v>
      </c>
      <c r="V29" s="587" t="s">
        <v>219</v>
      </c>
      <c r="W29" s="587" t="s">
        <v>219</v>
      </c>
      <c r="X29" s="587" t="s">
        <v>219</v>
      </c>
      <c r="Y29" s="587" t="s">
        <v>219</v>
      </c>
      <c r="Z29" s="587" t="s">
        <v>219</v>
      </c>
      <c r="AA29" s="587" t="s">
        <v>219</v>
      </c>
      <c r="AB29" s="587" t="s">
        <v>219</v>
      </c>
      <c r="AC29" s="587" t="s">
        <v>219</v>
      </c>
      <c r="AD29" s="587" t="s">
        <v>219</v>
      </c>
      <c r="AE29" s="587" t="s">
        <v>219</v>
      </c>
      <c r="AF29" s="588" t="str">
        <f>IF(ISBLANK(発行依頼書!W50),"",CONCATENATE(発行依頼書!W50,発行依頼書!X49))</f>
        <v/>
      </c>
      <c r="AG29" s="588" t="s">
        <v>339</v>
      </c>
      <c r="AH29" s="588" t="s">
        <v>339</v>
      </c>
      <c r="AI29" s="589" t="s">
        <v>339</v>
      </c>
      <c r="AJ29" s="10"/>
      <c r="AL29" s="143" t="s">
        <v>513</v>
      </c>
      <c r="AM29" s="143">
        <f>IF(AN29&gt;0,4,0)</f>
        <v>4</v>
      </c>
      <c r="AN29" s="143">
        <f>IF(RIGHT(発行依頼書!$Q$34,2)="り）",2,IF(RIGHT(発行依頼書!$Q$34,2)="し）",1,0))</f>
        <v>2</v>
      </c>
      <c r="AO29" s="144" t="str">
        <f>発行依頼書!K13</f>
        <v>請負業者</v>
      </c>
      <c r="AP29" s="143">
        <f>IF(AN29=2,発行依頼書!D13,"")</f>
        <v>0</v>
      </c>
    </row>
    <row r="30" spans="1:42" ht="17.25" customHeight="1" x14ac:dyDescent="0.15">
      <c r="A30" s="7"/>
      <c r="B30" s="593" t="str">
        <f>IF(ISBLANK(発行依頼書!C51),"",発行依頼書!C51)</f>
        <v/>
      </c>
      <c r="C30" s="587" t="s">
        <v>100</v>
      </c>
      <c r="D30" s="587" t="s">
        <v>100</v>
      </c>
      <c r="E30" s="587" t="s">
        <v>100</v>
      </c>
      <c r="F30" s="587" t="s">
        <v>100</v>
      </c>
      <c r="G30" s="587" t="s">
        <v>100</v>
      </c>
      <c r="H30" s="587" t="s">
        <v>100</v>
      </c>
      <c r="I30" s="587" t="s">
        <v>100</v>
      </c>
      <c r="J30" s="587" t="s">
        <v>100</v>
      </c>
      <c r="K30" s="587" t="s">
        <v>100</v>
      </c>
      <c r="L30" s="587" t="s">
        <v>100</v>
      </c>
      <c r="M30" s="587" t="s">
        <v>100</v>
      </c>
      <c r="N30" s="587" t="s">
        <v>100</v>
      </c>
      <c r="O30" s="587" t="s">
        <v>100</v>
      </c>
      <c r="P30" s="587" t="s">
        <v>100</v>
      </c>
      <c r="Q30" s="587" t="s">
        <v>100</v>
      </c>
      <c r="R30" s="587" t="s">
        <v>100</v>
      </c>
      <c r="S30" s="587" t="str">
        <f>IF(ISBLANK(発行依頼書!F51),"",発行依頼書!F51)</f>
        <v/>
      </c>
      <c r="T30" s="587" t="s">
        <v>220</v>
      </c>
      <c r="U30" s="587" t="s">
        <v>220</v>
      </c>
      <c r="V30" s="587" t="s">
        <v>220</v>
      </c>
      <c r="W30" s="587" t="s">
        <v>220</v>
      </c>
      <c r="X30" s="587" t="s">
        <v>220</v>
      </c>
      <c r="Y30" s="587" t="s">
        <v>220</v>
      </c>
      <c r="Z30" s="587" t="s">
        <v>220</v>
      </c>
      <c r="AA30" s="587" t="s">
        <v>220</v>
      </c>
      <c r="AB30" s="587" t="s">
        <v>220</v>
      </c>
      <c r="AC30" s="587" t="s">
        <v>220</v>
      </c>
      <c r="AD30" s="587" t="s">
        <v>220</v>
      </c>
      <c r="AE30" s="587" t="s">
        <v>220</v>
      </c>
      <c r="AF30" s="588" t="str">
        <f>IF(ISBLANK(発行依頼書!W52),"",CONCATENATE(発行依頼書!W52,発行依頼書!X51))</f>
        <v/>
      </c>
      <c r="AG30" s="588" t="s">
        <v>340</v>
      </c>
      <c r="AH30" s="588" t="s">
        <v>340</v>
      </c>
      <c r="AI30" s="589" t="s">
        <v>340</v>
      </c>
      <c r="AJ30" s="10"/>
      <c r="AL30" s="143" t="s">
        <v>514</v>
      </c>
      <c r="AM30" s="143">
        <f>IF(AN30&gt;0,2,0)</f>
        <v>2</v>
      </c>
      <c r="AN30" s="143">
        <f>IF(RIGHT(発行依頼書!$T$34,2)="り）",2,IF(RIGHT(発行依頼書!$T$34,2)="し）",1,0))</f>
        <v>2</v>
      </c>
      <c r="AO30" s="144" t="str">
        <f>発行依頼書!K17</f>
        <v>防水施工業者</v>
      </c>
      <c r="AP30" s="143">
        <f>IF(AN30=2,発行依頼書!D17,"")</f>
        <v>0</v>
      </c>
    </row>
    <row r="31" spans="1:42" ht="17.25" customHeight="1" x14ac:dyDescent="0.15">
      <c r="A31" s="7"/>
      <c r="B31" s="593" t="str">
        <f>IF(ISBLANK(発行依頼書!C53),"",発行依頼書!C53)</f>
        <v/>
      </c>
      <c r="C31" s="587" t="s">
        <v>101</v>
      </c>
      <c r="D31" s="587" t="s">
        <v>101</v>
      </c>
      <c r="E31" s="587" t="s">
        <v>101</v>
      </c>
      <c r="F31" s="587" t="s">
        <v>101</v>
      </c>
      <c r="G31" s="587" t="s">
        <v>101</v>
      </c>
      <c r="H31" s="587" t="s">
        <v>101</v>
      </c>
      <c r="I31" s="587" t="s">
        <v>101</v>
      </c>
      <c r="J31" s="587" t="s">
        <v>101</v>
      </c>
      <c r="K31" s="587" t="s">
        <v>101</v>
      </c>
      <c r="L31" s="587" t="s">
        <v>101</v>
      </c>
      <c r="M31" s="587" t="s">
        <v>101</v>
      </c>
      <c r="N31" s="587" t="s">
        <v>101</v>
      </c>
      <c r="O31" s="587" t="s">
        <v>101</v>
      </c>
      <c r="P31" s="587" t="s">
        <v>101</v>
      </c>
      <c r="Q31" s="587" t="s">
        <v>101</v>
      </c>
      <c r="R31" s="587" t="s">
        <v>101</v>
      </c>
      <c r="S31" s="587" t="str">
        <f>IF(ISBLANK(発行依頼書!F53),"",発行依頼書!F53)</f>
        <v/>
      </c>
      <c r="T31" s="587" t="s">
        <v>221</v>
      </c>
      <c r="U31" s="587" t="s">
        <v>221</v>
      </c>
      <c r="V31" s="587" t="s">
        <v>221</v>
      </c>
      <c r="W31" s="587" t="s">
        <v>221</v>
      </c>
      <c r="X31" s="587" t="s">
        <v>221</v>
      </c>
      <c r="Y31" s="587" t="s">
        <v>221</v>
      </c>
      <c r="Z31" s="587" t="s">
        <v>221</v>
      </c>
      <c r="AA31" s="587" t="s">
        <v>221</v>
      </c>
      <c r="AB31" s="587" t="s">
        <v>221</v>
      </c>
      <c r="AC31" s="587" t="s">
        <v>221</v>
      </c>
      <c r="AD31" s="587" t="s">
        <v>221</v>
      </c>
      <c r="AE31" s="587" t="s">
        <v>221</v>
      </c>
      <c r="AF31" s="588" t="str">
        <f>IF(ISBLANK(発行依頼書!W54),"",CONCATENATE(発行依頼書!W54,発行依頼書!X53))</f>
        <v/>
      </c>
      <c r="AG31" s="588" t="s">
        <v>341</v>
      </c>
      <c r="AH31" s="588" t="s">
        <v>341</v>
      </c>
      <c r="AI31" s="589" t="s">
        <v>341</v>
      </c>
      <c r="AJ31" s="10"/>
      <c r="AL31" s="143" t="s">
        <v>515</v>
      </c>
      <c r="AM31" s="143">
        <f>IF(AN31&gt;0,1,0)</f>
        <v>0</v>
      </c>
      <c r="AN31" s="143">
        <f>IF(RIGHT(発行依頼書!$W$34,2)="り）",2,IF(RIGHT(発行依頼書!$W$34,2)="し）",1,0))</f>
        <v>0</v>
      </c>
      <c r="AO31" s="144">
        <f>発行依頼書!K21</f>
        <v>0</v>
      </c>
      <c r="AP31" s="143" t="str">
        <f>IF(AN31=2,発行依頼書!D21,"")</f>
        <v/>
      </c>
    </row>
    <row r="32" spans="1:42" ht="17.25" customHeight="1" x14ac:dyDescent="0.15">
      <c r="A32" s="7"/>
      <c r="B32" s="593" t="str">
        <f>IF(ISBLANK(発行依頼書!C55),"",発行依頼書!C55)</f>
        <v/>
      </c>
      <c r="C32" s="587" t="s">
        <v>102</v>
      </c>
      <c r="D32" s="587" t="s">
        <v>102</v>
      </c>
      <c r="E32" s="587" t="s">
        <v>102</v>
      </c>
      <c r="F32" s="587" t="s">
        <v>102</v>
      </c>
      <c r="G32" s="587" t="s">
        <v>102</v>
      </c>
      <c r="H32" s="587" t="s">
        <v>102</v>
      </c>
      <c r="I32" s="587" t="s">
        <v>102</v>
      </c>
      <c r="J32" s="587" t="s">
        <v>102</v>
      </c>
      <c r="K32" s="587" t="s">
        <v>102</v>
      </c>
      <c r="L32" s="587" t="s">
        <v>102</v>
      </c>
      <c r="M32" s="587" t="s">
        <v>102</v>
      </c>
      <c r="N32" s="587" t="s">
        <v>102</v>
      </c>
      <c r="O32" s="587" t="s">
        <v>102</v>
      </c>
      <c r="P32" s="587" t="s">
        <v>102</v>
      </c>
      <c r="Q32" s="587" t="s">
        <v>102</v>
      </c>
      <c r="R32" s="587" t="s">
        <v>102</v>
      </c>
      <c r="S32" s="587" t="str">
        <f>IF(ISBLANK(発行依頼書!F55),"",発行依頼書!F55)</f>
        <v/>
      </c>
      <c r="T32" s="587" t="s">
        <v>222</v>
      </c>
      <c r="U32" s="587" t="s">
        <v>222</v>
      </c>
      <c r="V32" s="587" t="s">
        <v>222</v>
      </c>
      <c r="W32" s="587" t="s">
        <v>222</v>
      </c>
      <c r="X32" s="587" t="s">
        <v>222</v>
      </c>
      <c r="Y32" s="587" t="s">
        <v>222</v>
      </c>
      <c r="Z32" s="587" t="s">
        <v>222</v>
      </c>
      <c r="AA32" s="587" t="s">
        <v>222</v>
      </c>
      <c r="AB32" s="587" t="s">
        <v>222</v>
      </c>
      <c r="AC32" s="587" t="s">
        <v>222</v>
      </c>
      <c r="AD32" s="587" t="s">
        <v>222</v>
      </c>
      <c r="AE32" s="587" t="s">
        <v>222</v>
      </c>
      <c r="AF32" s="588" t="str">
        <f>IF(ISBLANK(発行依頼書!W56),"",CONCATENATE(発行依頼書!W56,発行依頼書!X55))</f>
        <v/>
      </c>
      <c r="AG32" s="588" t="s">
        <v>342</v>
      </c>
      <c r="AH32" s="588" t="s">
        <v>342</v>
      </c>
      <c r="AI32" s="589" t="s">
        <v>342</v>
      </c>
      <c r="AJ32" s="10"/>
      <c r="AL32" s="143" t="s">
        <v>518</v>
      </c>
      <c r="AM32" s="143">
        <f>SUM(AM29:AM31)</f>
        <v>6</v>
      </c>
      <c r="AN32" s="143"/>
      <c r="AO32" s="143"/>
      <c r="AP32" s="143"/>
    </row>
    <row r="33" spans="1:36" ht="17.25" customHeight="1" x14ac:dyDescent="0.15">
      <c r="A33" s="7"/>
      <c r="B33" s="593" t="str">
        <f>IF(ISBLANK(発行依頼書!C57),"",発行依頼書!C57)</f>
        <v/>
      </c>
      <c r="C33" s="587" t="s">
        <v>103</v>
      </c>
      <c r="D33" s="587" t="s">
        <v>103</v>
      </c>
      <c r="E33" s="587" t="s">
        <v>103</v>
      </c>
      <c r="F33" s="587" t="s">
        <v>103</v>
      </c>
      <c r="G33" s="587" t="s">
        <v>103</v>
      </c>
      <c r="H33" s="587" t="s">
        <v>103</v>
      </c>
      <c r="I33" s="587" t="s">
        <v>103</v>
      </c>
      <c r="J33" s="587" t="s">
        <v>103</v>
      </c>
      <c r="K33" s="587" t="s">
        <v>103</v>
      </c>
      <c r="L33" s="587" t="s">
        <v>103</v>
      </c>
      <c r="M33" s="587" t="s">
        <v>103</v>
      </c>
      <c r="N33" s="587" t="s">
        <v>103</v>
      </c>
      <c r="O33" s="587" t="s">
        <v>103</v>
      </c>
      <c r="P33" s="587" t="s">
        <v>103</v>
      </c>
      <c r="Q33" s="587" t="s">
        <v>103</v>
      </c>
      <c r="R33" s="587" t="s">
        <v>103</v>
      </c>
      <c r="S33" s="587" t="str">
        <f>IF(ISBLANK(発行依頼書!F57),"",発行依頼書!F57)</f>
        <v/>
      </c>
      <c r="T33" s="587" t="s">
        <v>223</v>
      </c>
      <c r="U33" s="587" t="s">
        <v>223</v>
      </c>
      <c r="V33" s="587" t="s">
        <v>223</v>
      </c>
      <c r="W33" s="587" t="s">
        <v>223</v>
      </c>
      <c r="X33" s="587" t="s">
        <v>223</v>
      </c>
      <c r="Y33" s="587" t="s">
        <v>223</v>
      </c>
      <c r="Z33" s="587" t="s">
        <v>223</v>
      </c>
      <c r="AA33" s="587" t="s">
        <v>223</v>
      </c>
      <c r="AB33" s="587" t="s">
        <v>223</v>
      </c>
      <c r="AC33" s="587" t="s">
        <v>223</v>
      </c>
      <c r="AD33" s="587" t="s">
        <v>223</v>
      </c>
      <c r="AE33" s="587" t="s">
        <v>223</v>
      </c>
      <c r="AF33" s="588" t="str">
        <f>IF(ISBLANK(発行依頼書!W58),"",CONCATENATE(発行依頼書!W58,発行依頼書!X57))</f>
        <v/>
      </c>
      <c r="AG33" s="588" t="s">
        <v>343</v>
      </c>
      <c r="AH33" s="588" t="s">
        <v>343</v>
      </c>
      <c r="AI33" s="589" t="s">
        <v>343</v>
      </c>
      <c r="AJ33" s="10"/>
    </row>
    <row r="34" spans="1:36" ht="17.25" customHeight="1" x14ac:dyDescent="0.15">
      <c r="A34" s="7"/>
      <c r="B34" s="593" t="str">
        <f>IF(ISBLANK(発行依頼書!C59),"",発行依頼書!C59)</f>
        <v/>
      </c>
      <c r="C34" s="587" t="s">
        <v>104</v>
      </c>
      <c r="D34" s="587" t="s">
        <v>104</v>
      </c>
      <c r="E34" s="587" t="s">
        <v>104</v>
      </c>
      <c r="F34" s="587" t="s">
        <v>104</v>
      </c>
      <c r="G34" s="587" t="s">
        <v>104</v>
      </c>
      <c r="H34" s="587" t="s">
        <v>104</v>
      </c>
      <c r="I34" s="587" t="s">
        <v>104</v>
      </c>
      <c r="J34" s="587" t="s">
        <v>104</v>
      </c>
      <c r="K34" s="587" t="s">
        <v>104</v>
      </c>
      <c r="L34" s="587" t="s">
        <v>104</v>
      </c>
      <c r="M34" s="587" t="s">
        <v>104</v>
      </c>
      <c r="N34" s="587" t="s">
        <v>104</v>
      </c>
      <c r="O34" s="587" t="s">
        <v>104</v>
      </c>
      <c r="P34" s="587" t="s">
        <v>104</v>
      </c>
      <c r="Q34" s="587" t="s">
        <v>104</v>
      </c>
      <c r="R34" s="587" t="s">
        <v>104</v>
      </c>
      <c r="S34" s="587" t="str">
        <f>IF(ISBLANK(発行依頼書!F59),"",発行依頼書!F59)</f>
        <v/>
      </c>
      <c r="T34" s="587" t="s">
        <v>224</v>
      </c>
      <c r="U34" s="587" t="s">
        <v>224</v>
      </c>
      <c r="V34" s="587" t="s">
        <v>224</v>
      </c>
      <c r="W34" s="587" t="s">
        <v>224</v>
      </c>
      <c r="X34" s="587" t="s">
        <v>224</v>
      </c>
      <c r="Y34" s="587" t="s">
        <v>224</v>
      </c>
      <c r="Z34" s="587" t="s">
        <v>224</v>
      </c>
      <c r="AA34" s="587" t="s">
        <v>224</v>
      </c>
      <c r="AB34" s="587" t="s">
        <v>224</v>
      </c>
      <c r="AC34" s="587" t="s">
        <v>224</v>
      </c>
      <c r="AD34" s="587" t="s">
        <v>224</v>
      </c>
      <c r="AE34" s="587" t="s">
        <v>224</v>
      </c>
      <c r="AF34" s="588" t="str">
        <f>IF(ISBLANK(発行依頼書!W60),"",CONCATENATE(発行依頼書!W60,発行依頼書!X59))</f>
        <v/>
      </c>
      <c r="AG34" s="588" t="s">
        <v>344</v>
      </c>
      <c r="AH34" s="588" t="s">
        <v>344</v>
      </c>
      <c r="AI34" s="589" t="s">
        <v>344</v>
      </c>
      <c r="AJ34" s="10"/>
    </row>
    <row r="35" spans="1:36" ht="17.25" customHeight="1" x14ac:dyDescent="0.15">
      <c r="A35" s="7"/>
      <c r="B35" s="593" t="str">
        <f>IF(ISBLANK(発行依頼書!C61),"",発行依頼書!C61)</f>
        <v/>
      </c>
      <c r="C35" s="587" t="s">
        <v>105</v>
      </c>
      <c r="D35" s="587" t="s">
        <v>105</v>
      </c>
      <c r="E35" s="587" t="s">
        <v>105</v>
      </c>
      <c r="F35" s="587" t="s">
        <v>105</v>
      </c>
      <c r="G35" s="587" t="s">
        <v>105</v>
      </c>
      <c r="H35" s="587" t="s">
        <v>105</v>
      </c>
      <c r="I35" s="587" t="s">
        <v>105</v>
      </c>
      <c r="J35" s="587" t="s">
        <v>105</v>
      </c>
      <c r="K35" s="587" t="s">
        <v>105</v>
      </c>
      <c r="L35" s="587" t="s">
        <v>105</v>
      </c>
      <c r="M35" s="587" t="s">
        <v>105</v>
      </c>
      <c r="N35" s="587" t="s">
        <v>105</v>
      </c>
      <c r="O35" s="587" t="s">
        <v>105</v>
      </c>
      <c r="P35" s="587" t="s">
        <v>105</v>
      </c>
      <c r="Q35" s="587" t="s">
        <v>105</v>
      </c>
      <c r="R35" s="587" t="s">
        <v>105</v>
      </c>
      <c r="S35" s="587" t="str">
        <f>IF(ISBLANK(発行依頼書!F61),"",発行依頼書!F61)</f>
        <v/>
      </c>
      <c r="T35" s="587" t="s">
        <v>225</v>
      </c>
      <c r="U35" s="587" t="s">
        <v>225</v>
      </c>
      <c r="V35" s="587" t="s">
        <v>225</v>
      </c>
      <c r="W35" s="587" t="s">
        <v>225</v>
      </c>
      <c r="X35" s="587" t="s">
        <v>225</v>
      </c>
      <c r="Y35" s="587" t="s">
        <v>225</v>
      </c>
      <c r="Z35" s="587" t="s">
        <v>225</v>
      </c>
      <c r="AA35" s="587" t="s">
        <v>225</v>
      </c>
      <c r="AB35" s="587" t="s">
        <v>225</v>
      </c>
      <c r="AC35" s="587" t="s">
        <v>225</v>
      </c>
      <c r="AD35" s="587" t="s">
        <v>225</v>
      </c>
      <c r="AE35" s="587" t="s">
        <v>225</v>
      </c>
      <c r="AF35" s="588" t="str">
        <f>IF(ISBLANK(発行依頼書!W62),"",CONCATENATE(発行依頼書!W62,発行依頼書!X61))</f>
        <v/>
      </c>
      <c r="AG35" s="588" t="s">
        <v>345</v>
      </c>
      <c r="AH35" s="588" t="s">
        <v>345</v>
      </c>
      <c r="AI35" s="589" t="s">
        <v>345</v>
      </c>
      <c r="AJ35" s="10"/>
    </row>
    <row r="36" spans="1:36" ht="17.25" customHeight="1" x14ac:dyDescent="0.15">
      <c r="A36" s="7"/>
      <c r="B36" s="593" t="str">
        <f>IF(ISBLANK(発行依頼書!C63),"",発行依頼書!C63)</f>
        <v/>
      </c>
      <c r="C36" s="587" t="s">
        <v>106</v>
      </c>
      <c r="D36" s="587" t="s">
        <v>106</v>
      </c>
      <c r="E36" s="587" t="s">
        <v>106</v>
      </c>
      <c r="F36" s="587" t="s">
        <v>106</v>
      </c>
      <c r="G36" s="587" t="s">
        <v>106</v>
      </c>
      <c r="H36" s="587" t="s">
        <v>106</v>
      </c>
      <c r="I36" s="587" t="s">
        <v>106</v>
      </c>
      <c r="J36" s="587" t="s">
        <v>106</v>
      </c>
      <c r="K36" s="587" t="s">
        <v>106</v>
      </c>
      <c r="L36" s="587" t="s">
        <v>106</v>
      </c>
      <c r="M36" s="587" t="s">
        <v>106</v>
      </c>
      <c r="N36" s="587" t="s">
        <v>106</v>
      </c>
      <c r="O36" s="587" t="s">
        <v>106</v>
      </c>
      <c r="P36" s="587" t="s">
        <v>106</v>
      </c>
      <c r="Q36" s="587" t="s">
        <v>106</v>
      </c>
      <c r="R36" s="587" t="s">
        <v>106</v>
      </c>
      <c r="S36" s="587" t="str">
        <f>IF(ISBLANK(発行依頼書!F63),"",発行依頼書!F63)</f>
        <v/>
      </c>
      <c r="T36" s="587" t="s">
        <v>226</v>
      </c>
      <c r="U36" s="587" t="s">
        <v>226</v>
      </c>
      <c r="V36" s="587" t="s">
        <v>226</v>
      </c>
      <c r="W36" s="587" t="s">
        <v>226</v>
      </c>
      <c r="X36" s="587" t="s">
        <v>226</v>
      </c>
      <c r="Y36" s="587" t="s">
        <v>226</v>
      </c>
      <c r="Z36" s="587" t="s">
        <v>226</v>
      </c>
      <c r="AA36" s="587" t="s">
        <v>226</v>
      </c>
      <c r="AB36" s="587" t="s">
        <v>226</v>
      </c>
      <c r="AC36" s="587" t="s">
        <v>226</v>
      </c>
      <c r="AD36" s="587" t="s">
        <v>226</v>
      </c>
      <c r="AE36" s="587" t="s">
        <v>226</v>
      </c>
      <c r="AF36" s="588" t="str">
        <f>IF(ISBLANK(発行依頼書!W64),"",CONCATENATE(発行依頼書!W64,発行依頼書!X63))</f>
        <v/>
      </c>
      <c r="AG36" s="588" t="s">
        <v>346</v>
      </c>
      <c r="AH36" s="588" t="s">
        <v>346</v>
      </c>
      <c r="AI36" s="589" t="s">
        <v>346</v>
      </c>
      <c r="AJ36" s="10"/>
    </row>
    <row r="37" spans="1:36" ht="17.25" customHeight="1" x14ac:dyDescent="0.15">
      <c r="A37" s="7"/>
      <c r="B37" s="593" t="str">
        <f>IF(ISBLANK(発行依頼書!C65),"",発行依頼書!C65)</f>
        <v/>
      </c>
      <c r="C37" s="587" t="s">
        <v>107</v>
      </c>
      <c r="D37" s="587" t="s">
        <v>107</v>
      </c>
      <c r="E37" s="587" t="s">
        <v>107</v>
      </c>
      <c r="F37" s="587" t="s">
        <v>107</v>
      </c>
      <c r="G37" s="587" t="s">
        <v>107</v>
      </c>
      <c r="H37" s="587" t="s">
        <v>107</v>
      </c>
      <c r="I37" s="587" t="s">
        <v>107</v>
      </c>
      <c r="J37" s="587" t="s">
        <v>107</v>
      </c>
      <c r="K37" s="587" t="s">
        <v>107</v>
      </c>
      <c r="L37" s="587" t="s">
        <v>107</v>
      </c>
      <c r="M37" s="587" t="s">
        <v>107</v>
      </c>
      <c r="N37" s="587" t="s">
        <v>107</v>
      </c>
      <c r="O37" s="587" t="s">
        <v>107</v>
      </c>
      <c r="P37" s="587" t="s">
        <v>107</v>
      </c>
      <c r="Q37" s="587" t="s">
        <v>107</v>
      </c>
      <c r="R37" s="587" t="s">
        <v>107</v>
      </c>
      <c r="S37" s="587" t="str">
        <f>IF(ISBLANK(発行依頼書!F65),"",発行依頼書!F65)</f>
        <v/>
      </c>
      <c r="T37" s="587" t="s">
        <v>227</v>
      </c>
      <c r="U37" s="587" t="s">
        <v>227</v>
      </c>
      <c r="V37" s="587" t="s">
        <v>227</v>
      </c>
      <c r="W37" s="587" t="s">
        <v>227</v>
      </c>
      <c r="X37" s="587" t="s">
        <v>227</v>
      </c>
      <c r="Y37" s="587" t="s">
        <v>227</v>
      </c>
      <c r="Z37" s="587" t="s">
        <v>227</v>
      </c>
      <c r="AA37" s="587" t="s">
        <v>227</v>
      </c>
      <c r="AB37" s="587" t="s">
        <v>227</v>
      </c>
      <c r="AC37" s="587" t="s">
        <v>227</v>
      </c>
      <c r="AD37" s="587" t="s">
        <v>227</v>
      </c>
      <c r="AE37" s="587" t="s">
        <v>227</v>
      </c>
      <c r="AF37" s="588" t="str">
        <f>IF(ISBLANK(発行依頼書!W66),"",CONCATENATE(発行依頼書!W66,発行依頼書!X65))</f>
        <v/>
      </c>
      <c r="AG37" s="588" t="s">
        <v>347</v>
      </c>
      <c r="AH37" s="588" t="s">
        <v>347</v>
      </c>
      <c r="AI37" s="589" t="s">
        <v>347</v>
      </c>
      <c r="AJ37" s="10"/>
    </row>
    <row r="38" spans="1:36" ht="17.25" customHeight="1" x14ac:dyDescent="0.15">
      <c r="A38" s="7"/>
      <c r="B38" s="593" t="str">
        <f>IF(ISBLANK(発行依頼書!C67),"",発行依頼書!C67)</f>
        <v/>
      </c>
      <c r="C38" s="587" t="s">
        <v>108</v>
      </c>
      <c r="D38" s="587" t="s">
        <v>108</v>
      </c>
      <c r="E38" s="587" t="s">
        <v>108</v>
      </c>
      <c r="F38" s="587" t="s">
        <v>108</v>
      </c>
      <c r="G38" s="587" t="s">
        <v>108</v>
      </c>
      <c r="H38" s="587" t="s">
        <v>108</v>
      </c>
      <c r="I38" s="587" t="s">
        <v>108</v>
      </c>
      <c r="J38" s="587" t="s">
        <v>108</v>
      </c>
      <c r="K38" s="587" t="s">
        <v>108</v>
      </c>
      <c r="L38" s="587" t="s">
        <v>108</v>
      </c>
      <c r="M38" s="587" t="s">
        <v>108</v>
      </c>
      <c r="N38" s="587" t="s">
        <v>108</v>
      </c>
      <c r="O38" s="587" t="s">
        <v>108</v>
      </c>
      <c r="P38" s="587" t="s">
        <v>108</v>
      </c>
      <c r="Q38" s="587" t="s">
        <v>108</v>
      </c>
      <c r="R38" s="587" t="s">
        <v>108</v>
      </c>
      <c r="S38" s="587" t="str">
        <f>IF(ISBLANK(発行依頼書!F67),"",発行依頼書!F67)</f>
        <v/>
      </c>
      <c r="T38" s="587" t="s">
        <v>228</v>
      </c>
      <c r="U38" s="587" t="s">
        <v>228</v>
      </c>
      <c r="V38" s="587" t="s">
        <v>228</v>
      </c>
      <c r="W38" s="587" t="s">
        <v>228</v>
      </c>
      <c r="X38" s="587" t="s">
        <v>228</v>
      </c>
      <c r="Y38" s="587" t="s">
        <v>228</v>
      </c>
      <c r="Z38" s="587" t="s">
        <v>228</v>
      </c>
      <c r="AA38" s="587" t="s">
        <v>228</v>
      </c>
      <c r="AB38" s="587" t="s">
        <v>228</v>
      </c>
      <c r="AC38" s="587" t="s">
        <v>228</v>
      </c>
      <c r="AD38" s="587" t="s">
        <v>228</v>
      </c>
      <c r="AE38" s="587" t="s">
        <v>228</v>
      </c>
      <c r="AF38" s="588" t="str">
        <f>IF(ISBLANK(発行依頼書!W68),"",CONCATENATE(発行依頼書!W68,発行依頼書!X67))</f>
        <v/>
      </c>
      <c r="AG38" s="588" t="s">
        <v>348</v>
      </c>
      <c r="AH38" s="588" t="s">
        <v>348</v>
      </c>
      <c r="AI38" s="589" t="s">
        <v>348</v>
      </c>
      <c r="AJ38" s="10"/>
    </row>
    <row r="39" spans="1:36" ht="17.25" customHeight="1" x14ac:dyDescent="0.15">
      <c r="A39" s="7"/>
      <c r="B39" s="593" t="str">
        <f>IF(ISBLANK(発行依頼書!C69),"",発行依頼書!C69)</f>
        <v/>
      </c>
      <c r="C39" s="587" t="s">
        <v>109</v>
      </c>
      <c r="D39" s="587" t="s">
        <v>109</v>
      </c>
      <c r="E39" s="587" t="s">
        <v>109</v>
      </c>
      <c r="F39" s="587" t="s">
        <v>109</v>
      </c>
      <c r="G39" s="587" t="s">
        <v>109</v>
      </c>
      <c r="H39" s="587" t="s">
        <v>109</v>
      </c>
      <c r="I39" s="587" t="s">
        <v>109</v>
      </c>
      <c r="J39" s="587" t="s">
        <v>109</v>
      </c>
      <c r="K39" s="587" t="s">
        <v>109</v>
      </c>
      <c r="L39" s="587" t="s">
        <v>109</v>
      </c>
      <c r="M39" s="587" t="s">
        <v>109</v>
      </c>
      <c r="N39" s="587" t="s">
        <v>109</v>
      </c>
      <c r="O39" s="587" t="s">
        <v>109</v>
      </c>
      <c r="P39" s="587" t="s">
        <v>109</v>
      </c>
      <c r="Q39" s="587" t="s">
        <v>109</v>
      </c>
      <c r="R39" s="587" t="s">
        <v>109</v>
      </c>
      <c r="S39" s="587" t="str">
        <f>IF(ISBLANK(発行依頼書!F69),"",発行依頼書!F69)</f>
        <v/>
      </c>
      <c r="T39" s="587" t="s">
        <v>229</v>
      </c>
      <c r="U39" s="587" t="s">
        <v>229</v>
      </c>
      <c r="V39" s="587" t="s">
        <v>229</v>
      </c>
      <c r="W39" s="587" t="s">
        <v>229</v>
      </c>
      <c r="X39" s="587" t="s">
        <v>229</v>
      </c>
      <c r="Y39" s="587" t="s">
        <v>229</v>
      </c>
      <c r="Z39" s="587" t="s">
        <v>229</v>
      </c>
      <c r="AA39" s="587" t="s">
        <v>229</v>
      </c>
      <c r="AB39" s="587" t="s">
        <v>229</v>
      </c>
      <c r="AC39" s="587" t="s">
        <v>229</v>
      </c>
      <c r="AD39" s="587" t="s">
        <v>229</v>
      </c>
      <c r="AE39" s="587" t="s">
        <v>229</v>
      </c>
      <c r="AF39" s="588" t="str">
        <f>IF(ISBLANK(発行依頼書!W70),"",CONCATENATE(発行依頼書!W70,発行依頼書!X69))</f>
        <v/>
      </c>
      <c r="AG39" s="588" t="s">
        <v>349</v>
      </c>
      <c r="AH39" s="588" t="s">
        <v>349</v>
      </c>
      <c r="AI39" s="589" t="s">
        <v>349</v>
      </c>
      <c r="AJ39" s="10"/>
    </row>
    <row r="40" spans="1:36" ht="17.25" customHeight="1" x14ac:dyDescent="0.15">
      <c r="A40" s="7"/>
      <c r="B40" s="593" t="str">
        <f>IF(ISBLANK(発行依頼書!C71),"",発行依頼書!C71)</f>
        <v/>
      </c>
      <c r="C40" s="587" t="s">
        <v>110</v>
      </c>
      <c r="D40" s="587" t="s">
        <v>110</v>
      </c>
      <c r="E40" s="587" t="s">
        <v>110</v>
      </c>
      <c r="F40" s="587" t="s">
        <v>110</v>
      </c>
      <c r="G40" s="587" t="s">
        <v>110</v>
      </c>
      <c r="H40" s="587" t="s">
        <v>110</v>
      </c>
      <c r="I40" s="587" t="s">
        <v>110</v>
      </c>
      <c r="J40" s="587" t="s">
        <v>110</v>
      </c>
      <c r="K40" s="587" t="s">
        <v>110</v>
      </c>
      <c r="L40" s="587" t="s">
        <v>110</v>
      </c>
      <c r="M40" s="587" t="s">
        <v>110</v>
      </c>
      <c r="N40" s="587" t="s">
        <v>110</v>
      </c>
      <c r="O40" s="587" t="s">
        <v>110</v>
      </c>
      <c r="P40" s="587" t="s">
        <v>110</v>
      </c>
      <c r="Q40" s="587" t="s">
        <v>110</v>
      </c>
      <c r="R40" s="587" t="s">
        <v>110</v>
      </c>
      <c r="S40" s="587" t="str">
        <f>IF(ISBLANK(発行依頼書!F71),"",発行依頼書!F71)</f>
        <v/>
      </c>
      <c r="T40" s="587" t="s">
        <v>230</v>
      </c>
      <c r="U40" s="587" t="s">
        <v>230</v>
      </c>
      <c r="V40" s="587" t="s">
        <v>230</v>
      </c>
      <c r="W40" s="587" t="s">
        <v>230</v>
      </c>
      <c r="X40" s="587" t="s">
        <v>230</v>
      </c>
      <c r="Y40" s="587" t="s">
        <v>230</v>
      </c>
      <c r="Z40" s="587" t="s">
        <v>230</v>
      </c>
      <c r="AA40" s="587" t="s">
        <v>230</v>
      </c>
      <c r="AB40" s="587" t="s">
        <v>230</v>
      </c>
      <c r="AC40" s="587" t="s">
        <v>230</v>
      </c>
      <c r="AD40" s="587" t="s">
        <v>230</v>
      </c>
      <c r="AE40" s="587" t="s">
        <v>230</v>
      </c>
      <c r="AF40" s="588" t="str">
        <f>IF(ISBLANK(発行依頼書!W72),"",CONCATENATE(発行依頼書!W72,発行依頼書!X71))</f>
        <v/>
      </c>
      <c r="AG40" s="588" t="s">
        <v>350</v>
      </c>
      <c r="AH40" s="588" t="s">
        <v>350</v>
      </c>
      <c r="AI40" s="589" t="s">
        <v>350</v>
      </c>
      <c r="AJ40" s="10"/>
    </row>
    <row r="41" spans="1:36" ht="17.25" customHeight="1" x14ac:dyDescent="0.15">
      <c r="A41" s="7"/>
      <c r="B41" s="593" t="str">
        <f>IF(ISBLANK(発行依頼書!C73),"",発行依頼書!C73)</f>
        <v/>
      </c>
      <c r="C41" s="587" t="s">
        <v>111</v>
      </c>
      <c r="D41" s="587" t="s">
        <v>111</v>
      </c>
      <c r="E41" s="587" t="s">
        <v>111</v>
      </c>
      <c r="F41" s="587" t="s">
        <v>111</v>
      </c>
      <c r="G41" s="587" t="s">
        <v>111</v>
      </c>
      <c r="H41" s="587" t="s">
        <v>111</v>
      </c>
      <c r="I41" s="587" t="s">
        <v>111</v>
      </c>
      <c r="J41" s="587" t="s">
        <v>111</v>
      </c>
      <c r="K41" s="587" t="s">
        <v>111</v>
      </c>
      <c r="L41" s="587" t="s">
        <v>111</v>
      </c>
      <c r="M41" s="587" t="s">
        <v>111</v>
      </c>
      <c r="N41" s="587" t="s">
        <v>111</v>
      </c>
      <c r="O41" s="587" t="s">
        <v>111</v>
      </c>
      <c r="P41" s="587" t="s">
        <v>111</v>
      </c>
      <c r="Q41" s="587" t="s">
        <v>111</v>
      </c>
      <c r="R41" s="587" t="s">
        <v>111</v>
      </c>
      <c r="S41" s="587" t="str">
        <f>IF(ISBLANK(発行依頼書!F73),"",発行依頼書!F73)</f>
        <v/>
      </c>
      <c r="T41" s="587" t="s">
        <v>231</v>
      </c>
      <c r="U41" s="587" t="s">
        <v>231</v>
      </c>
      <c r="V41" s="587" t="s">
        <v>231</v>
      </c>
      <c r="W41" s="587" t="s">
        <v>231</v>
      </c>
      <c r="X41" s="587" t="s">
        <v>231</v>
      </c>
      <c r="Y41" s="587" t="s">
        <v>231</v>
      </c>
      <c r="Z41" s="587" t="s">
        <v>231</v>
      </c>
      <c r="AA41" s="587" t="s">
        <v>231</v>
      </c>
      <c r="AB41" s="587" t="s">
        <v>231</v>
      </c>
      <c r="AC41" s="587" t="s">
        <v>231</v>
      </c>
      <c r="AD41" s="587" t="s">
        <v>231</v>
      </c>
      <c r="AE41" s="587" t="s">
        <v>231</v>
      </c>
      <c r="AF41" s="588" t="str">
        <f>IF(ISBLANK(発行依頼書!W74),"",CONCATENATE(発行依頼書!W74,発行依頼書!X73))</f>
        <v/>
      </c>
      <c r="AG41" s="588" t="s">
        <v>351</v>
      </c>
      <c r="AH41" s="588" t="s">
        <v>351</v>
      </c>
      <c r="AI41" s="589" t="s">
        <v>351</v>
      </c>
      <c r="AJ41" s="10"/>
    </row>
    <row r="42" spans="1:36" ht="17.25" customHeight="1" x14ac:dyDescent="0.15">
      <c r="A42" s="7"/>
      <c r="B42" s="593" t="str">
        <f>IF(ISBLANK(発行依頼書!C75),"",発行依頼書!C75)</f>
        <v/>
      </c>
      <c r="C42" s="587" t="s">
        <v>112</v>
      </c>
      <c r="D42" s="587" t="s">
        <v>112</v>
      </c>
      <c r="E42" s="587" t="s">
        <v>112</v>
      </c>
      <c r="F42" s="587" t="s">
        <v>112</v>
      </c>
      <c r="G42" s="587" t="s">
        <v>112</v>
      </c>
      <c r="H42" s="587" t="s">
        <v>112</v>
      </c>
      <c r="I42" s="587" t="s">
        <v>112</v>
      </c>
      <c r="J42" s="587" t="s">
        <v>112</v>
      </c>
      <c r="K42" s="587" t="s">
        <v>112</v>
      </c>
      <c r="L42" s="587" t="s">
        <v>112</v>
      </c>
      <c r="M42" s="587" t="s">
        <v>112</v>
      </c>
      <c r="N42" s="587" t="s">
        <v>112</v>
      </c>
      <c r="O42" s="587" t="s">
        <v>112</v>
      </c>
      <c r="P42" s="587" t="s">
        <v>112</v>
      </c>
      <c r="Q42" s="587" t="s">
        <v>112</v>
      </c>
      <c r="R42" s="587" t="s">
        <v>112</v>
      </c>
      <c r="S42" s="587" t="str">
        <f>IF(ISBLANK(発行依頼書!F75),"",発行依頼書!F75)</f>
        <v/>
      </c>
      <c r="T42" s="587" t="s">
        <v>232</v>
      </c>
      <c r="U42" s="587" t="s">
        <v>232</v>
      </c>
      <c r="V42" s="587" t="s">
        <v>232</v>
      </c>
      <c r="W42" s="587" t="s">
        <v>232</v>
      </c>
      <c r="X42" s="587" t="s">
        <v>232</v>
      </c>
      <c r="Y42" s="587" t="s">
        <v>232</v>
      </c>
      <c r="Z42" s="587" t="s">
        <v>232</v>
      </c>
      <c r="AA42" s="587" t="s">
        <v>232</v>
      </c>
      <c r="AB42" s="587" t="s">
        <v>232</v>
      </c>
      <c r="AC42" s="587" t="s">
        <v>232</v>
      </c>
      <c r="AD42" s="587" t="s">
        <v>232</v>
      </c>
      <c r="AE42" s="587" t="s">
        <v>232</v>
      </c>
      <c r="AF42" s="588" t="str">
        <f>IF(ISBLANK(発行依頼書!W76),"",CONCATENATE(発行依頼書!W76,発行依頼書!X75))</f>
        <v/>
      </c>
      <c r="AG42" s="588" t="s">
        <v>352</v>
      </c>
      <c r="AH42" s="588" t="s">
        <v>352</v>
      </c>
      <c r="AI42" s="589" t="s">
        <v>352</v>
      </c>
      <c r="AJ42" s="10"/>
    </row>
    <row r="43" spans="1:36" ht="17.25" customHeight="1" x14ac:dyDescent="0.15">
      <c r="A43" s="7"/>
      <c r="B43" s="593" t="str">
        <f>IF(ISBLANK(発行依頼書!C77),"",発行依頼書!C77)</f>
        <v/>
      </c>
      <c r="C43" s="587" t="s">
        <v>113</v>
      </c>
      <c r="D43" s="587" t="s">
        <v>113</v>
      </c>
      <c r="E43" s="587" t="s">
        <v>113</v>
      </c>
      <c r="F43" s="587" t="s">
        <v>113</v>
      </c>
      <c r="G43" s="587" t="s">
        <v>113</v>
      </c>
      <c r="H43" s="587" t="s">
        <v>113</v>
      </c>
      <c r="I43" s="587" t="s">
        <v>113</v>
      </c>
      <c r="J43" s="587" t="s">
        <v>113</v>
      </c>
      <c r="K43" s="587" t="s">
        <v>113</v>
      </c>
      <c r="L43" s="587" t="s">
        <v>113</v>
      </c>
      <c r="M43" s="587" t="s">
        <v>113</v>
      </c>
      <c r="N43" s="587" t="s">
        <v>113</v>
      </c>
      <c r="O43" s="587" t="s">
        <v>113</v>
      </c>
      <c r="P43" s="587" t="s">
        <v>113</v>
      </c>
      <c r="Q43" s="587" t="s">
        <v>113</v>
      </c>
      <c r="R43" s="587" t="s">
        <v>113</v>
      </c>
      <c r="S43" s="587" t="str">
        <f>IF(ISBLANK(発行依頼書!F77),"",発行依頼書!F77)</f>
        <v/>
      </c>
      <c r="T43" s="587" t="s">
        <v>233</v>
      </c>
      <c r="U43" s="587" t="s">
        <v>233</v>
      </c>
      <c r="V43" s="587" t="s">
        <v>233</v>
      </c>
      <c r="W43" s="587" t="s">
        <v>233</v>
      </c>
      <c r="X43" s="587" t="s">
        <v>233</v>
      </c>
      <c r="Y43" s="587" t="s">
        <v>233</v>
      </c>
      <c r="Z43" s="587" t="s">
        <v>233</v>
      </c>
      <c r="AA43" s="587" t="s">
        <v>233</v>
      </c>
      <c r="AB43" s="587" t="s">
        <v>233</v>
      </c>
      <c r="AC43" s="587" t="s">
        <v>233</v>
      </c>
      <c r="AD43" s="587" t="s">
        <v>233</v>
      </c>
      <c r="AE43" s="587" t="s">
        <v>233</v>
      </c>
      <c r="AF43" s="588" t="str">
        <f>IF(ISBLANK(発行依頼書!W78),"",CONCATENATE(発行依頼書!W78,発行依頼書!X77))</f>
        <v/>
      </c>
      <c r="AG43" s="588" t="s">
        <v>353</v>
      </c>
      <c r="AH43" s="588" t="s">
        <v>353</v>
      </c>
      <c r="AI43" s="589" t="s">
        <v>353</v>
      </c>
      <c r="AJ43" s="10"/>
    </row>
    <row r="44" spans="1:36" ht="17.25" customHeight="1" x14ac:dyDescent="0.15">
      <c r="A44" s="7"/>
      <c r="B44" s="593" t="str">
        <f>IF(ISBLANK(発行依頼書!C79),"",発行依頼書!C79)</f>
        <v/>
      </c>
      <c r="C44" s="587" t="s">
        <v>114</v>
      </c>
      <c r="D44" s="587" t="s">
        <v>114</v>
      </c>
      <c r="E44" s="587" t="s">
        <v>114</v>
      </c>
      <c r="F44" s="587" t="s">
        <v>114</v>
      </c>
      <c r="G44" s="587" t="s">
        <v>114</v>
      </c>
      <c r="H44" s="587" t="s">
        <v>114</v>
      </c>
      <c r="I44" s="587" t="s">
        <v>114</v>
      </c>
      <c r="J44" s="587" t="s">
        <v>114</v>
      </c>
      <c r="K44" s="587" t="s">
        <v>114</v>
      </c>
      <c r="L44" s="587" t="s">
        <v>114</v>
      </c>
      <c r="M44" s="587" t="s">
        <v>114</v>
      </c>
      <c r="N44" s="587" t="s">
        <v>114</v>
      </c>
      <c r="O44" s="587" t="s">
        <v>114</v>
      </c>
      <c r="P44" s="587" t="s">
        <v>114</v>
      </c>
      <c r="Q44" s="587" t="s">
        <v>114</v>
      </c>
      <c r="R44" s="587" t="s">
        <v>114</v>
      </c>
      <c r="S44" s="587" t="str">
        <f>IF(ISBLANK(発行依頼書!F79),"",発行依頼書!F79)</f>
        <v/>
      </c>
      <c r="T44" s="587" t="s">
        <v>234</v>
      </c>
      <c r="U44" s="587" t="s">
        <v>234</v>
      </c>
      <c r="V44" s="587" t="s">
        <v>234</v>
      </c>
      <c r="W44" s="587" t="s">
        <v>234</v>
      </c>
      <c r="X44" s="587" t="s">
        <v>234</v>
      </c>
      <c r="Y44" s="587" t="s">
        <v>234</v>
      </c>
      <c r="Z44" s="587" t="s">
        <v>234</v>
      </c>
      <c r="AA44" s="587" t="s">
        <v>234</v>
      </c>
      <c r="AB44" s="587" t="s">
        <v>234</v>
      </c>
      <c r="AC44" s="587" t="s">
        <v>234</v>
      </c>
      <c r="AD44" s="587" t="s">
        <v>234</v>
      </c>
      <c r="AE44" s="587" t="s">
        <v>234</v>
      </c>
      <c r="AF44" s="588" t="str">
        <f>IF(ISBLANK(発行依頼書!W80),"",CONCATENATE(発行依頼書!W80,発行依頼書!X79))</f>
        <v/>
      </c>
      <c r="AG44" s="588" t="s">
        <v>354</v>
      </c>
      <c r="AH44" s="588" t="s">
        <v>354</v>
      </c>
      <c r="AI44" s="589" t="s">
        <v>354</v>
      </c>
      <c r="AJ44" s="10"/>
    </row>
    <row r="45" spans="1:36" ht="17.25" customHeight="1" x14ac:dyDescent="0.15">
      <c r="A45" s="7"/>
      <c r="B45" s="593" t="str">
        <f>IF(ISBLANK(発行依頼書!C81),"",発行依頼書!C81)</f>
        <v/>
      </c>
      <c r="C45" s="587" t="s">
        <v>115</v>
      </c>
      <c r="D45" s="587" t="s">
        <v>115</v>
      </c>
      <c r="E45" s="587" t="s">
        <v>115</v>
      </c>
      <c r="F45" s="587" t="s">
        <v>115</v>
      </c>
      <c r="G45" s="587" t="s">
        <v>115</v>
      </c>
      <c r="H45" s="587" t="s">
        <v>115</v>
      </c>
      <c r="I45" s="587" t="s">
        <v>115</v>
      </c>
      <c r="J45" s="587" t="s">
        <v>115</v>
      </c>
      <c r="K45" s="587" t="s">
        <v>115</v>
      </c>
      <c r="L45" s="587" t="s">
        <v>115</v>
      </c>
      <c r="M45" s="587" t="s">
        <v>115</v>
      </c>
      <c r="N45" s="587" t="s">
        <v>115</v>
      </c>
      <c r="O45" s="587" t="s">
        <v>115</v>
      </c>
      <c r="P45" s="587" t="s">
        <v>115</v>
      </c>
      <c r="Q45" s="587" t="s">
        <v>115</v>
      </c>
      <c r="R45" s="587" t="s">
        <v>115</v>
      </c>
      <c r="S45" s="587" t="str">
        <f>IF(ISBLANK(発行依頼書!F81),"",発行依頼書!F81)</f>
        <v/>
      </c>
      <c r="T45" s="587" t="s">
        <v>235</v>
      </c>
      <c r="U45" s="587" t="s">
        <v>235</v>
      </c>
      <c r="V45" s="587" t="s">
        <v>235</v>
      </c>
      <c r="W45" s="587" t="s">
        <v>235</v>
      </c>
      <c r="X45" s="587" t="s">
        <v>235</v>
      </c>
      <c r="Y45" s="587" t="s">
        <v>235</v>
      </c>
      <c r="Z45" s="587" t="s">
        <v>235</v>
      </c>
      <c r="AA45" s="587" t="s">
        <v>235</v>
      </c>
      <c r="AB45" s="587" t="s">
        <v>235</v>
      </c>
      <c r="AC45" s="587" t="s">
        <v>235</v>
      </c>
      <c r="AD45" s="587" t="s">
        <v>235</v>
      </c>
      <c r="AE45" s="587" t="s">
        <v>235</v>
      </c>
      <c r="AF45" s="588" t="str">
        <f>IF(ISBLANK(発行依頼書!W82),"",CONCATENATE(発行依頼書!W82,発行依頼書!X81))</f>
        <v/>
      </c>
      <c r="AG45" s="588" t="s">
        <v>355</v>
      </c>
      <c r="AH45" s="588" t="s">
        <v>355</v>
      </c>
      <c r="AI45" s="589" t="s">
        <v>355</v>
      </c>
      <c r="AJ45" s="10"/>
    </row>
    <row r="46" spans="1:36" ht="17.25" customHeight="1" x14ac:dyDescent="0.15">
      <c r="A46" s="7"/>
      <c r="B46" s="593" t="str">
        <f>IF(ISBLANK(発行依頼書!C83),"",発行依頼書!C83)</f>
        <v/>
      </c>
      <c r="C46" s="587" t="s">
        <v>116</v>
      </c>
      <c r="D46" s="587" t="s">
        <v>116</v>
      </c>
      <c r="E46" s="587" t="s">
        <v>116</v>
      </c>
      <c r="F46" s="587" t="s">
        <v>116</v>
      </c>
      <c r="G46" s="587" t="s">
        <v>116</v>
      </c>
      <c r="H46" s="587" t="s">
        <v>116</v>
      </c>
      <c r="I46" s="587" t="s">
        <v>116</v>
      </c>
      <c r="J46" s="587" t="s">
        <v>116</v>
      </c>
      <c r="K46" s="587" t="s">
        <v>116</v>
      </c>
      <c r="L46" s="587" t="s">
        <v>116</v>
      </c>
      <c r="M46" s="587" t="s">
        <v>116</v>
      </c>
      <c r="N46" s="587" t="s">
        <v>116</v>
      </c>
      <c r="O46" s="587" t="s">
        <v>116</v>
      </c>
      <c r="P46" s="587" t="s">
        <v>116</v>
      </c>
      <c r="Q46" s="587" t="s">
        <v>116</v>
      </c>
      <c r="R46" s="587" t="s">
        <v>116</v>
      </c>
      <c r="S46" s="587" t="str">
        <f>IF(ISBLANK(発行依頼書!F83),"",発行依頼書!F83)</f>
        <v/>
      </c>
      <c r="T46" s="587" t="s">
        <v>236</v>
      </c>
      <c r="U46" s="587" t="s">
        <v>236</v>
      </c>
      <c r="V46" s="587" t="s">
        <v>236</v>
      </c>
      <c r="W46" s="587" t="s">
        <v>236</v>
      </c>
      <c r="X46" s="587" t="s">
        <v>236</v>
      </c>
      <c r="Y46" s="587" t="s">
        <v>236</v>
      </c>
      <c r="Z46" s="587" t="s">
        <v>236</v>
      </c>
      <c r="AA46" s="587" t="s">
        <v>236</v>
      </c>
      <c r="AB46" s="587" t="s">
        <v>236</v>
      </c>
      <c r="AC46" s="587" t="s">
        <v>236</v>
      </c>
      <c r="AD46" s="587" t="s">
        <v>236</v>
      </c>
      <c r="AE46" s="587" t="s">
        <v>236</v>
      </c>
      <c r="AF46" s="588" t="str">
        <f>IF(ISBLANK(発行依頼書!W84),"",CONCATENATE(発行依頼書!W84,発行依頼書!X83))</f>
        <v/>
      </c>
      <c r="AG46" s="588" t="s">
        <v>356</v>
      </c>
      <c r="AH46" s="588" t="s">
        <v>356</v>
      </c>
      <c r="AI46" s="589" t="s">
        <v>356</v>
      </c>
      <c r="AJ46" s="10"/>
    </row>
    <row r="47" spans="1:36" ht="17.25" customHeight="1" x14ac:dyDescent="0.15">
      <c r="A47" s="7"/>
      <c r="B47" s="593" t="str">
        <f>IF(ISBLANK(発行依頼書!C85),"",発行依頼書!C85)</f>
        <v/>
      </c>
      <c r="C47" s="587" t="s">
        <v>117</v>
      </c>
      <c r="D47" s="587" t="s">
        <v>117</v>
      </c>
      <c r="E47" s="587" t="s">
        <v>117</v>
      </c>
      <c r="F47" s="587" t="s">
        <v>117</v>
      </c>
      <c r="G47" s="587" t="s">
        <v>117</v>
      </c>
      <c r="H47" s="587" t="s">
        <v>117</v>
      </c>
      <c r="I47" s="587" t="s">
        <v>117</v>
      </c>
      <c r="J47" s="587" t="s">
        <v>117</v>
      </c>
      <c r="K47" s="587" t="s">
        <v>117</v>
      </c>
      <c r="L47" s="587" t="s">
        <v>117</v>
      </c>
      <c r="M47" s="587" t="s">
        <v>117</v>
      </c>
      <c r="N47" s="587" t="s">
        <v>117</v>
      </c>
      <c r="O47" s="587" t="s">
        <v>117</v>
      </c>
      <c r="P47" s="587" t="s">
        <v>117</v>
      </c>
      <c r="Q47" s="587" t="s">
        <v>117</v>
      </c>
      <c r="R47" s="587" t="s">
        <v>117</v>
      </c>
      <c r="S47" s="587" t="str">
        <f>IF(ISBLANK(発行依頼書!F85),"",発行依頼書!F85)</f>
        <v/>
      </c>
      <c r="T47" s="587" t="s">
        <v>237</v>
      </c>
      <c r="U47" s="587" t="s">
        <v>237</v>
      </c>
      <c r="V47" s="587" t="s">
        <v>237</v>
      </c>
      <c r="W47" s="587" t="s">
        <v>237</v>
      </c>
      <c r="X47" s="587" t="s">
        <v>237</v>
      </c>
      <c r="Y47" s="587" t="s">
        <v>237</v>
      </c>
      <c r="Z47" s="587" t="s">
        <v>237</v>
      </c>
      <c r="AA47" s="587" t="s">
        <v>237</v>
      </c>
      <c r="AB47" s="587" t="s">
        <v>237</v>
      </c>
      <c r="AC47" s="587" t="s">
        <v>237</v>
      </c>
      <c r="AD47" s="587" t="s">
        <v>237</v>
      </c>
      <c r="AE47" s="587" t="s">
        <v>237</v>
      </c>
      <c r="AF47" s="588" t="str">
        <f>IF(ISBLANK(発行依頼書!W86),"",CONCATENATE(発行依頼書!W86,発行依頼書!X85))</f>
        <v/>
      </c>
      <c r="AG47" s="588" t="s">
        <v>357</v>
      </c>
      <c r="AH47" s="588" t="s">
        <v>357</v>
      </c>
      <c r="AI47" s="589" t="s">
        <v>357</v>
      </c>
      <c r="AJ47" s="10"/>
    </row>
    <row r="48" spans="1:36" ht="17.25" customHeight="1" x14ac:dyDescent="0.15">
      <c r="A48" s="7"/>
      <c r="B48" s="593" t="str">
        <f>IF(ISBLANK(発行依頼書!C87),"",発行依頼書!C87)</f>
        <v/>
      </c>
      <c r="C48" s="587" t="s">
        <v>118</v>
      </c>
      <c r="D48" s="587" t="s">
        <v>118</v>
      </c>
      <c r="E48" s="587" t="s">
        <v>118</v>
      </c>
      <c r="F48" s="587" t="s">
        <v>118</v>
      </c>
      <c r="G48" s="587" t="s">
        <v>118</v>
      </c>
      <c r="H48" s="587" t="s">
        <v>118</v>
      </c>
      <c r="I48" s="587" t="s">
        <v>118</v>
      </c>
      <c r="J48" s="587" t="s">
        <v>118</v>
      </c>
      <c r="K48" s="587" t="s">
        <v>118</v>
      </c>
      <c r="L48" s="587" t="s">
        <v>118</v>
      </c>
      <c r="M48" s="587" t="s">
        <v>118</v>
      </c>
      <c r="N48" s="587" t="s">
        <v>118</v>
      </c>
      <c r="O48" s="587" t="s">
        <v>118</v>
      </c>
      <c r="P48" s="587" t="s">
        <v>118</v>
      </c>
      <c r="Q48" s="587" t="s">
        <v>118</v>
      </c>
      <c r="R48" s="587" t="s">
        <v>118</v>
      </c>
      <c r="S48" s="587" t="str">
        <f>IF(ISBLANK(発行依頼書!F87),"",発行依頼書!F87)</f>
        <v/>
      </c>
      <c r="T48" s="587" t="s">
        <v>238</v>
      </c>
      <c r="U48" s="587" t="s">
        <v>238</v>
      </c>
      <c r="V48" s="587" t="s">
        <v>238</v>
      </c>
      <c r="W48" s="587" t="s">
        <v>238</v>
      </c>
      <c r="X48" s="587" t="s">
        <v>238</v>
      </c>
      <c r="Y48" s="587" t="s">
        <v>238</v>
      </c>
      <c r="Z48" s="587" t="s">
        <v>238</v>
      </c>
      <c r="AA48" s="587" t="s">
        <v>238</v>
      </c>
      <c r="AB48" s="587" t="s">
        <v>238</v>
      </c>
      <c r="AC48" s="587" t="s">
        <v>238</v>
      </c>
      <c r="AD48" s="587" t="s">
        <v>238</v>
      </c>
      <c r="AE48" s="587" t="s">
        <v>238</v>
      </c>
      <c r="AF48" s="588" t="str">
        <f>IF(ISBLANK(発行依頼書!W88),"",CONCATENATE(発行依頼書!W88,発行依頼書!X87))</f>
        <v/>
      </c>
      <c r="AG48" s="588" t="s">
        <v>358</v>
      </c>
      <c r="AH48" s="588" t="s">
        <v>358</v>
      </c>
      <c r="AI48" s="589" t="s">
        <v>358</v>
      </c>
      <c r="AJ48" s="10"/>
    </row>
    <row r="49" spans="1:42" ht="17.25" customHeight="1" x14ac:dyDescent="0.15">
      <c r="A49" s="7"/>
      <c r="B49" s="593" t="str">
        <f>IF(ISBLANK(発行依頼書!C89),"",発行依頼書!C89)</f>
        <v/>
      </c>
      <c r="C49" s="587" t="s">
        <v>119</v>
      </c>
      <c r="D49" s="587" t="s">
        <v>119</v>
      </c>
      <c r="E49" s="587" t="s">
        <v>119</v>
      </c>
      <c r="F49" s="587" t="s">
        <v>119</v>
      </c>
      <c r="G49" s="587" t="s">
        <v>119</v>
      </c>
      <c r="H49" s="587" t="s">
        <v>119</v>
      </c>
      <c r="I49" s="587" t="s">
        <v>119</v>
      </c>
      <c r="J49" s="587" t="s">
        <v>119</v>
      </c>
      <c r="K49" s="587" t="s">
        <v>119</v>
      </c>
      <c r="L49" s="587" t="s">
        <v>119</v>
      </c>
      <c r="M49" s="587" t="s">
        <v>119</v>
      </c>
      <c r="N49" s="587" t="s">
        <v>119</v>
      </c>
      <c r="O49" s="587" t="s">
        <v>119</v>
      </c>
      <c r="P49" s="587" t="s">
        <v>119</v>
      </c>
      <c r="Q49" s="587" t="s">
        <v>119</v>
      </c>
      <c r="R49" s="587" t="s">
        <v>119</v>
      </c>
      <c r="S49" s="587" t="str">
        <f>IF(ISBLANK(発行依頼書!F89),"",発行依頼書!F89)</f>
        <v/>
      </c>
      <c r="T49" s="587" t="s">
        <v>239</v>
      </c>
      <c r="U49" s="587" t="s">
        <v>239</v>
      </c>
      <c r="V49" s="587" t="s">
        <v>239</v>
      </c>
      <c r="W49" s="587" t="s">
        <v>239</v>
      </c>
      <c r="X49" s="587" t="s">
        <v>239</v>
      </c>
      <c r="Y49" s="587" t="s">
        <v>239</v>
      </c>
      <c r="Z49" s="587" t="s">
        <v>239</v>
      </c>
      <c r="AA49" s="587" t="s">
        <v>239</v>
      </c>
      <c r="AB49" s="587" t="s">
        <v>239</v>
      </c>
      <c r="AC49" s="587" t="s">
        <v>239</v>
      </c>
      <c r="AD49" s="587" t="s">
        <v>239</v>
      </c>
      <c r="AE49" s="587" t="s">
        <v>239</v>
      </c>
      <c r="AF49" s="588" t="str">
        <f>IF(ISBLANK(発行依頼書!W90),"",CONCATENATE(発行依頼書!W90,発行依頼書!X89))</f>
        <v/>
      </c>
      <c r="AG49" s="588" t="s">
        <v>359</v>
      </c>
      <c r="AH49" s="588" t="s">
        <v>359</v>
      </c>
      <c r="AI49" s="589" t="s">
        <v>359</v>
      </c>
      <c r="AJ49" s="10"/>
    </row>
    <row r="50" spans="1:42" ht="17.25" customHeight="1" x14ac:dyDescent="0.15">
      <c r="A50" s="7"/>
      <c r="B50" s="593" t="str">
        <f>IF(ISBLANK(発行依頼書!C91),"",発行依頼書!C91)</f>
        <v/>
      </c>
      <c r="C50" s="587" t="s">
        <v>120</v>
      </c>
      <c r="D50" s="587" t="s">
        <v>120</v>
      </c>
      <c r="E50" s="587" t="s">
        <v>120</v>
      </c>
      <c r="F50" s="587" t="s">
        <v>120</v>
      </c>
      <c r="G50" s="587" t="s">
        <v>120</v>
      </c>
      <c r="H50" s="587" t="s">
        <v>120</v>
      </c>
      <c r="I50" s="587" t="s">
        <v>120</v>
      </c>
      <c r="J50" s="587" t="s">
        <v>120</v>
      </c>
      <c r="K50" s="587" t="s">
        <v>120</v>
      </c>
      <c r="L50" s="587" t="s">
        <v>120</v>
      </c>
      <c r="M50" s="587" t="s">
        <v>120</v>
      </c>
      <c r="N50" s="587" t="s">
        <v>120</v>
      </c>
      <c r="O50" s="587" t="s">
        <v>120</v>
      </c>
      <c r="P50" s="587" t="s">
        <v>120</v>
      </c>
      <c r="Q50" s="587" t="s">
        <v>120</v>
      </c>
      <c r="R50" s="587" t="s">
        <v>120</v>
      </c>
      <c r="S50" s="587" t="str">
        <f>IF(ISBLANK(発行依頼書!F91),"",発行依頼書!F91)</f>
        <v/>
      </c>
      <c r="T50" s="587" t="s">
        <v>240</v>
      </c>
      <c r="U50" s="587" t="s">
        <v>240</v>
      </c>
      <c r="V50" s="587" t="s">
        <v>240</v>
      </c>
      <c r="W50" s="587" t="s">
        <v>240</v>
      </c>
      <c r="X50" s="587" t="s">
        <v>240</v>
      </c>
      <c r="Y50" s="587" t="s">
        <v>240</v>
      </c>
      <c r="Z50" s="587" t="s">
        <v>240</v>
      </c>
      <c r="AA50" s="587" t="s">
        <v>240</v>
      </c>
      <c r="AB50" s="587" t="s">
        <v>240</v>
      </c>
      <c r="AC50" s="587" t="s">
        <v>240</v>
      </c>
      <c r="AD50" s="587" t="s">
        <v>240</v>
      </c>
      <c r="AE50" s="587" t="s">
        <v>240</v>
      </c>
      <c r="AF50" s="588" t="str">
        <f>IF(ISBLANK(発行依頼書!W92),"",CONCATENATE(発行依頼書!W92,発行依頼書!X91))</f>
        <v/>
      </c>
      <c r="AG50" s="588" t="s">
        <v>360</v>
      </c>
      <c r="AH50" s="588" t="s">
        <v>360</v>
      </c>
      <c r="AI50" s="589" t="s">
        <v>360</v>
      </c>
      <c r="AJ50" s="10"/>
    </row>
    <row r="51" spans="1:42" ht="17.25" customHeight="1" x14ac:dyDescent="0.15">
      <c r="A51" s="7"/>
      <c r="B51" s="593" t="str">
        <f>IF(ISBLANK(発行依頼書!C93),"",発行依頼書!C93)</f>
        <v/>
      </c>
      <c r="C51" s="587" t="s">
        <v>121</v>
      </c>
      <c r="D51" s="587" t="s">
        <v>121</v>
      </c>
      <c r="E51" s="587" t="s">
        <v>121</v>
      </c>
      <c r="F51" s="587" t="s">
        <v>121</v>
      </c>
      <c r="G51" s="587" t="s">
        <v>121</v>
      </c>
      <c r="H51" s="587" t="s">
        <v>121</v>
      </c>
      <c r="I51" s="587" t="s">
        <v>121</v>
      </c>
      <c r="J51" s="587" t="s">
        <v>121</v>
      </c>
      <c r="K51" s="587" t="s">
        <v>121</v>
      </c>
      <c r="L51" s="587" t="s">
        <v>121</v>
      </c>
      <c r="M51" s="587" t="s">
        <v>121</v>
      </c>
      <c r="N51" s="587" t="s">
        <v>121</v>
      </c>
      <c r="O51" s="587" t="s">
        <v>121</v>
      </c>
      <c r="P51" s="587" t="s">
        <v>121</v>
      </c>
      <c r="Q51" s="587" t="s">
        <v>121</v>
      </c>
      <c r="R51" s="587" t="s">
        <v>121</v>
      </c>
      <c r="S51" s="587" t="str">
        <f>IF(ISBLANK(発行依頼書!F93),"",発行依頼書!F93)</f>
        <v/>
      </c>
      <c r="T51" s="587" t="s">
        <v>241</v>
      </c>
      <c r="U51" s="587" t="s">
        <v>241</v>
      </c>
      <c r="V51" s="587" t="s">
        <v>241</v>
      </c>
      <c r="W51" s="587" t="s">
        <v>241</v>
      </c>
      <c r="X51" s="587" t="s">
        <v>241</v>
      </c>
      <c r="Y51" s="587" t="s">
        <v>241</v>
      </c>
      <c r="Z51" s="587" t="s">
        <v>241</v>
      </c>
      <c r="AA51" s="587" t="s">
        <v>241</v>
      </c>
      <c r="AB51" s="587" t="s">
        <v>241</v>
      </c>
      <c r="AC51" s="587" t="s">
        <v>241</v>
      </c>
      <c r="AD51" s="587" t="s">
        <v>241</v>
      </c>
      <c r="AE51" s="587" t="s">
        <v>241</v>
      </c>
      <c r="AF51" s="588" t="str">
        <f>IF(ISBLANK(発行依頼書!W94),"",CONCATENATE(発行依頼書!W94,発行依頼書!X93))</f>
        <v/>
      </c>
      <c r="AG51" s="588" t="s">
        <v>361</v>
      </c>
      <c r="AH51" s="588" t="s">
        <v>361</v>
      </c>
      <c r="AI51" s="589" t="s">
        <v>361</v>
      </c>
      <c r="AJ51" s="10"/>
    </row>
    <row r="52" spans="1:42" ht="17.25" customHeight="1" x14ac:dyDescent="0.15">
      <c r="A52" s="7"/>
      <c r="B52" s="593" t="str">
        <f>IF(ISBLANK(発行依頼書!C95),"",発行依頼書!C95)</f>
        <v/>
      </c>
      <c r="C52" s="587" t="s">
        <v>122</v>
      </c>
      <c r="D52" s="587" t="s">
        <v>122</v>
      </c>
      <c r="E52" s="587" t="s">
        <v>122</v>
      </c>
      <c r="F52" s="587" t="s">
        <v>122</v>
      </c>
      <c r="G52" s="587" t="s">
        <v>122</v>
      </c>
      <c r="H52" s="587" t="s">
        <v>122</v>
      </c>
      <c r="I52" s="587" t="s">
        <v>122</v>
      </c>
      <c r="J52" s="587" t="s">
        <v>122</v>
      </c>
      <c r="K52" s="587" t="s">
        <v>122</v>
      </c>
      <c r="L52" s="587" t="s">
        <v>122</v>
      </c>
      <c r="M52" s="587" t="s">
        <v>122</v>
      </c>
      <c r="N52" s="587" t="s">
        <v>122</v>
      </c>
      <c r="O52" s="587" t="s">
        <v>122</v>
      </c>
      <c r="P52" s="587" t="s">
        <v>122</v>
      </c>
      <c r="Q52" s="587" t="s">
        <v>122</v>
      </c>
      <c r="R52" s="587" t="s">
        <v>122</v>
      </c>
      <c r="S52" s="587" t="str">
        <f>IF(ISBLANK(発行依頼書!F95),"",発行依頼書!F95)</f>
        <v/>
      </c>
      <c r="T52" s="587" t="s">
        <v>242</v>
      </c>
      <c r="U52" s="587" t="s">
        <v>242</v>
      </c>
      <c r="V52" s="587" t="s">
        <v>242</v>
      </c>
      <c r="W52" s="587" t="s">
        <v>242</v>
      </c>
      <c r="X52" s="587" t="s">
        <v>242</v>
      </c>
      <c r="Y52" s="587" t="s">
        <v>242</v>
      </c>
      <c r="Z52" s="587" t="s">
        <v>242</v>
      </c>
      <c r="AA52" s="587" t="s">
        <v>242</v>
      </c>
      <c r="AB52" s="587" t="s">
        <v>242</v>
      </c>
      <c r="AC52" s="587" t="s">
        <v>242</v>
      </c>
      <c r="AD52" s="587" t="s">
        <v>242</v>
      </c>
      <c r="AE52" s="587" t="s">
        <v>242</v>
      </c>
      <c r="AF52" s="588" t="str">
        <f>IF(ISBLANK(発行依頼書!W96),"",CONCATENATE(発行依頼書!W96,発行依頼書!X95))</f>
        <v/>
      </c>
      <c r="AG52" s="588" t="s">
        <v>362</v>
      </c>
      <c r="AH52" s="588" t="s">
        <v>362</v>
      </c>
      <c r="AI52" s="589" t="s">
        <v>362</v>
      </c>
      <c r="AJ52" s="10"/>
    </row>
    <row r="53" spans="1:42" ht="17.25" customHeight="1" x14ac:dyDescent="0.15">
      <c r="A53" s="7"/>
      <c r="B53" s="593" t="str">
        <f>IF(ISBLANK(発行依頼書!C97),"",発行依頼書!C97)</f>
        <v/>
      </c>
      <c r="C53" s="587" t="s">
        <v>123</v>
      </c>
      <c r="D53" s="587" t="s">
        <v>123</v>
      </c>
      <c r="E53" s="587" t="s">
        <v>123</v>
      </c>
      <c r="F53" s="587" t="s">
        <v>123</v>
      </c>
      <c r="G53" s="587" t="s">
        <v>123</v>
      </c>
      <c r="H53" s="587" t="s">
        <v>123</v>
      </c>
      <c r="I53" s="587" t="s">
        <v>123</v>
      </c>
      <c r="J53" s="587" t="s">
        <v>123</v>
      </c>
      <c r="K53" s="587" t="s">
        <v>123</v>
      </c>
      <c r="L53" s="587" t="s">
        <v>123</v>
      </c>
      <c r="M53" s="587" t="s">
        <v>123</v>
      </c>
      <c r="N53" s="587" t="s">
        <v>123</v>
      </c>
      <c r="O53" s="587" t="s">
        <v>123</v>
      </c>
      <c r="P53" s="587" t="s">
        <v>123</v>
      </c>
      <c r="Q53" s="587" t="s">
        <v>123</v>
      </c>
      <c r="R53" s="587" t="s">
        <v>123</v>
      </c>
      <c r="S53" s="587" t="str">
        <f>IF(ISBLANK(発行依頼書!F97),"",発行依頼書!F97)</f>
        <v/>
      </c>
      <c r="T53" s="587" t="s">
        <v>243</v>
      </c>
      <c r="U53" s="587" t="s">
        <v>243</v>
      </c>
      <c r="V53" s="587" t="s">
        <v>243</v>
      </c>
      <c r="W53" s="587" t="s">
        <v>243</v>
      </c>
      <c r="X53" s="587" t="s">
        <v>243</v>
      </c>
      <c r="Y53" s="587" t="s">
        <v>243</v>
      </c>
      <c r="Z53" s="587" t="s">
        <v>243</v>
      </c>
      <c r="AA53" s="587" t="s">
        <v>243</v>
      </c>
      <c r="AB53" s="587" t="s">
        <v>243</v>
      </c>
      <c r="AC53" s="587" t="s">
        <v>243</v>
      </c>
      <c r="AD53" s="587" t="s">
        <v>243</v>
      </c>
      <c r="AE53" s="587" t="s">
        <v>243</v>
      </c>
      <c r="AF53" s="588" t="str">
        <f>IF(ISBLANK(発行依頼書!W98),"",CONCATENATE(発行依頼書!W98,発行依頼書!X97))</f>
        <v/>
      </c>
      <c r="AG53" s="588" t="s">
        <v>363</v>
      </c>
      <c r="AH53" s="588" t="s">
        <v>363</v>
      </c>
      <c r="AI53" s="589" t="s">
        <v>363</v>
      </c>
      <c r="AJ53" s="10"/>
    </row>
    <row r="54" spans="1:42" ht="17.25" customHeight="1" x14ac:dyDescent="0.15">
      <c r="A54" s="7"/>
      <c r="B54" s="593" t="str">
        <f>IF(ISBLANK(発行依頼書!C99),"",発行依頼書!C99)</f>
        <v/>
      </c>
      <c r="C54" s="587" t="s">
        <v>124</v>
      </c>
      <c r="D54" s="587" t="s">
        <v>124</v>
      </c>
      <c r="E54" s="587" t="s">
        <v>124</v>
      </c>
      <c r="F54" s="587" t="s">
        <v>124</v>
      </c>
      <c r="G54" s="587" t="s">
        <v>124</v>
      </c>
      <c r="H54" s="587" t="s">
        <v>124</v>
      </c>
      <c r="I54" s="587" t="s">
        <v>124</v>
      </c>
      <c r="J54" s="587" t="s">
        <v>124</v>
      </c>
      <c r="K54" s="587" t="s">
        <v>124</v>
      </c>
      <c r="L54" s="587" t="s">
        <v>124</v>
      </c>
      <c r="M54" s="587" t="s">
        <v>124</v>
      </c>
      <c r="N54" s="587" t="s">
        <v>124</v>
      </c>
      <c r="O54" s="587" t="s">
        <v>124</v>
      </c>
      <c r="P54" s="587" t="s">
        <v>124</v>
      </c>
      <c r="Q54" s="587" t="s">
        <v>124</v>
      </c>
      <c r="R54" s="587" t="s">
        <v>124</v>
      </c>
      <c r="S54" s="587" t="str">
        <f>IF(ISBLANK(発行依頼書!F99),"",発行依頼書!F99)</f>
        <v/>
      </c>
      <c r="T54" s="587" t="s">
        <v>244</v>
      </c>
      <c r="U54" s="587" t="s">
        <v>244</v>
      </c>
      <c r="V54" s="587" t="s">
        <v>244</v>
      </c>
      <c r="W54" s="587" t="s">
        <v>244</v>
      </c>
      <c r="X54" s="587" t="s">
        <v>244</v>
      </c>
      <c r="Y54" s="587" t="s">
        <v>244</v>
      </c>
      <c r="Z54" s="587" t="s">
        <v>244</v>
      </c>
      <c r="AA54" s="587" t="s">
        <v>244</v>
      </c>
      <c r="AB54" s="587" t="s">
        <v>244</v>
      </c>
      <c r="AC54" s="587" t="s">
        <v>244</v>
      </c>
      <c r="AD54" s="587" t="s">
        <v>244</v>
      </c>
      <c r="AE54" s="587" t="s">
        <v>244</v>
      </c>
      <c r="AF54" s="588" t="str">
        <f>IF(ISBLANK(発行依頼書!W100),"",CONCATENATE(発行依頼書!W100,発行依頼書!X99))</f>
        <v/>
      </c>
      <c r="AG54" s="588" t="s">
        <v>364</v>
      </c>
      <c r="AH54" s="588" t="s">
        <v>364</v>
      </c>
      <c r="AI54" s="589" t="s">
        <v>364</v>
      </c>
      <c r="AJ54" s="10"/>
    </row>
    <row r="55" spans="1:42" ht="17.25" customHeight="1" x14ac:dyDescent="0.15">
      <c r="A55" s="7"/>
      <c r="B55" s="593" t="str">
        <f>IF(ISBLANK(発行依頼書!C101),"",発行依頼書!C101)</f>
        <v/>
      </c>
      <c r="C55" s="587" t="s">
        <v>125</v>
      </c>
      <c r="D55" s="587" t="s">
        <v>125</v>
      </c>
      <c r="E55" s="587" t="s">
        <v>125</v>
      </c>
      <c r="F55" s="587" t="s">
        <v>125</v>
      </c>
      <c r="G55" s="587" t="s">
        <v>125</v>
      </c>
      <c r="H55" s="587" t="s">
        <v>125</v>
      </c>
      <c r="I55" s="587" t="s">
        <v>125</v>
      </c>
      <c r="J55" s="587" t="s">
        <v>125</v>
      </c>
      <c r="K55" s="587" t="s">
        <v>125</v>
      </c>
      <c r="L55" s="587" t="s">
        <v>125</v>
      </c>
      <c r="M55" s="587" t="s">
        <v>125</v>
      </c>
      <c r="N55" s="587" t="s">
        <v>125</v>
      </c>
      <c r="O55" s="587" t="s">
        <v>125</v>
      </c>
      <c r="P55" s="587" t="s">
        <v>125</v>
      </c>
      <c r="Q55" s="587" t="s">
        <v>125</v>
      </c>
      <c r="R55" s="587" t="s">
        <v>125</v>
      </c>
      <c r="S55" s="587" t="str">
        <f>IF(ISBLANK(発行依頼書!F101),"",発行依頼書!F101)</f>
        <v/>
      </c>
      <c r="T55" s="587" t="s">
        <v>245</v>
      </c>
      <c r="U55" s="587" t="s">
        <v>245</v>
      </c>
      <c r="V55" s="587" t="s">
        <v>245</v>
      </c>
      <c r="W55" s="587" t="s">
        <v>245</v>
      </c>
      <c r="X55" s="587" t="s">
        <v>245</v>
      </c>
      <c r="Y55" s="587" t="s">
        <v>245</v>
      </c>
      <c r="Z55" s="587" t="s">
        <v>245</v>
      </c>
      <c r="AA55" s="587" t="s">
        <v>245</v>
      </c>
      <c r="AB55" s="587" t="s">
        <v>245</v>
      </c>
      <c r="AC55" s="587" t="s">
        <v>245</v>
      </c>
      <c r="AD55" s="587" t="s">
        <v>245</v>
      </c>
      <c r="AE55" s="587" t="s">
        <v>245</v>
      </c>
      <c r="AF55" s="588" t="str">
        <f>IF(ISBLANK(発行依頼書!W102),"",CONCATENATE(発行依頼書!W102,発行依頼書!X101))</f>
        <v/>
      </c>
      <c r="AG55" s="588" t="s">
        <v>365</v>
      </c>
      <c r="AH55" s="588" t="s">
        <v>365</v>
      </c>
      <c r="AI55" s="589" t="s">
        <v>365</v>
      </c>
      <c r="AJ55" s="10"/>
    </row>
    <row r="56" spans="1:42" ht="17.25" customHeight="1" x14ac:dyDescent="0.15">
      <c r="A56" s="7"/>
      <c r="B56" s="593" t="str">
        <f>IF(ISBLANK(発行依頼書!C103),"",発行依頼書!C103)</f>
        <v/>
      </c>
      <c r="C56" s="587" t="s">
        <v>126</v>
      </c>
      <c r="D56" s="587" t="s">
        <v>126</v>
      </c>
      <c r="E56" s="587" t="s">
        <v>126</v>
      </c>
      <c r="F56" s="587" t="s">
        <v>126</v>
      </c>
      <c r="G56" s="587" t="s">
        <v>126</v>
      </c>
      <c r="H56" s="587" t="s">
        <v>126</v>
      </c>
      <c r="I56" s="587" t="s">
        <v>126</v>
      </c>
      <c r="J56" s="587" t="s">
        <v>126</v>
      </c>
      <c r="K56" s="587" t="s">
        <v>126</v>
      </c>
      <c r="L56" s="587" t="s">
        <v>126</v>
      </c>
      <c r="M56" s="587" t="s">
        <v>126</v>
      </c>
      <c r="N56" s="587" t="s">
        <v>126</v>
      </c>
      <c r="O56" s="587" t="s">
        <v>126</v>
      </c>
      <c r="P56" s="587" t="s">
        <v>126</v>
      </c>
      <c r="Q56" s="587" t="s">
        <v>126</v>
      </c>
      <c r="R56" s="587" t="s">
        <v>126</v>
      </c>
      <c r="S56" s="587" t="str">
        <f>IF(ISBLANK(発行依頼書!F103),"",発行依頼書!F103)</f>
        <v/>
      </c>
      <c r="T56" s="587" t="s">
        <v>246</v>
      </c>
      <c r="U56" s="587" t="s">
        <v>246</v>
      </c>
      <c r="V56" s="587" t="s">
        <v>246</v>
      </c>
      <c r="W56" s="587" t="s">
        <v>246</v>
      </c>
      <c r="X56" s="587" t="s">
        <v>246</v>
      </c>
      <c r="Y56" s="587" t="s">
        <v>246</v>
      </c>
      <c r="Z56" s="587" t="s">
        <v>246</v>
      </c>
      <c r="AA56" s="587" t="s">
        <v>246</v>
      </c>
      <c r="AB56" s="587" t="s">
        <v>246</v>
      </c>
      <c r="AC56" s="587" t="s">
        <v>246</v>
      </c>
      <c r="AD56" s="587" t="s">
        <v>246</v>
      </c>
      <c r="AE56" s="587" t="s">
        <v>246</v>
      </c>
      <c r="AF56" s="588" t="str">
        <f>IF(ISBLANK(発行依頼書!W104),"",CONCATENATE(発行依頼書!W104,発行依頼書!X103))</f>
        <v/>
      </c>
      <c r="AG56" s="588" t="s">
        <v>366</v>
      </c>
      <c r="AH56" s="588" t="s">
        <v>366</v>
      </c>
      <c r="AI56" s="589" t="s">
        <v>366</v>
      </c>
      <c r="AJ56" s="10"/>
    </row>
    <row r="57" spans="1:42" ht="17.25" customHeight="1" x14ac:dyDescent="0.15">
      <c r="A57" s="7"/>
      <c r="B57" s="594" t="str">
        <f>IF(ISBLANK(発行依頼書!C105),"",発行依頼書!C105)</f>
        <v/>
      </c>
      <c r="C57" s="595" t="s">
        <v>127</v>
      </c>
      <c r="D57" s="595" t="s">
        <v>127</v>
      </c>
      <c r="E57" s="595" t="s">
        <v>127</v>
      </c>
      <c r="F57" s="595" t="s">
        <v>127</v>
      </c>
      <c r="G57" s="595" t="s">
        <v>127</v>
      </c>
      <c r="H57" s="595" t="s">
        <v>127</v>
      </c>
      <c r="I57" s="595" t="s">
        <v>127</v>
      </c>
      <c r="J57" s="595" t="s">
        <v>127</v>
      </c>
      <c r="K57" s="595" t="s">
        <v>127</v>
      </c>
      <c r="L57" s="595" t="s">
        <v>127</v>
      </c>
      <c r="M57" s="595" t="s">
        <v>127</v>
      </c>
      <c r="N57" s="595" t="s">
        <v>127</v>
      </c>
      <c r="O57" s="595" t="s">
        <v>127</v>
      </c>
      <c r="P57" s="595" t="s">
        <v>127</v>
      </c>
      <c r="Q57" s="595" t="s">
        <v>127</v>
      </c>
      <c r="R57" s="595" t="s">
        <v>127</v>
      </c>
      <c r="S57" s="595" t="str">
        <f>IF(ISBLANK(発行依頼書!F105),"",発行依頼書!F105)</f>
        <v/>
      </c>
      <c r="T57" s="595" t="s">
        <v>247</v>
      </c>
      <c r="U57" s="595" t="s">
        <v>247</v>
      </c>
      <c r="V57" s="595" t="s">
        <v>247</v>
      </c>
      <c r="W57" s="595" t="s">
        <v>247</v>
      </c>
      <c r="X57" s="595" t="s">
        <v>247</v>
      </c>
      <c r="Y57" s="595" t="s">
        <v>247</v>
      </c>
      <c r="Z57" s="595" t="s">
        <v>247</v>
      </c>
      <c r="AA57" s="595" t="s">
        <v>247</v>
      </c>
      <c r="AB57" s="595" t="s">
        <v>247</v>
      </c>
      <c r="AC57" s="595" t="s">
        <v>247</v>
      </c>
      <c r="AD57" s="595" t="s">
        <v>247</v>
      </c>
      <c r="AE57" s="595" t="s">
        <v>247</v>
      </c>
      <c r="AF57" s="596" t="str">
        <f>IF(ISBLANK(発行依頼書!W106),"",CONCATENATE(発行依頼書!W106,発行依頼書!X105))</f>
        <v/>
      </c>
      <c r="AG57" s="596" t="s">
        <v>367</v>
      </c>
      <c r="AH57" s="596" t="s">
        <v>367</v>
      </c>
      <c r="AI57" s="597" t="s">
        <v>367</v>
      </c>
      <c r="AJ57" s="10"/>
      <c r="AL57" s="47"/>
      <c r="AM57" s="47"/>
      <c r="AN57" s="47"/>
      <c r="AO57" s="47"/>
      <c r="AP57" s="47"/>
    </row>
    <row r="58" spans="1:42" x14ac:dyDescent="0.15">
      <c r="A58" s="13"/>
      <c r="AI58" s="40" t="str">
        <f>$AB$2</f>
        <v>9991234567-89</v>
      </c>
      <c r="AJ58" s="14"/>
      <c r="AL58" s="47"/>
      <c r="AM58" s="47"/>
      <c r="AN58" s="47"/>
      <c r="AO58" s="47"/>
      <c r="AP58" s="47"/>
    </row>
    <row r="59" spans="1:42" x14ac:dyDescent="0.15">
      <c r="A59" s="15"/>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L59" s="47"/>
      <c r="AM59" s="47"/>
      <c r="AN59" s="47"/>
      <c r="AO59" s="47"/>
      <c r="AP59" s="47"/>
    </row>
    <row r="60" spans="1:42" x14ac:dyDescent="0.15">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20"/>
      <c r="AL60" s="47"/>
      <c r="AM60" s="47"/>
      <c r="AN60" s="47"/>
      <c r="AO60" s="47"/>
      <c r="AP60" s="47"/>
    </row>
    <row r="61" spans="1:42" x14ac:dyDescent="0.15">
      <c r="A61" s="13"/>
      <c r="B61" s="601">
        <f>$H$15</f>
        <v>0</v>
      </c>
      <c r="C61" s="601"/>
      <c r="D61" s="601"/>
      <c r="E61" s="601"/>
      <c r="F61" s="601"/>
      <c r="G61" s="601"/>
      <c r="H61" s="601"/>
      <c r="I61" s="601"/>
      <c r="J61" s="601"/>
      <c r="K61" s="601"/>
      <c r="L61" s="601"/>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14"/>
      <c r="AL61" s="47"/>
      <c r="AM61" s="47"/>
      <c r="AN61" s="47"/>
      <c r="AO61" s="47"/>
      <c r="AP61" s="47"/>
    </row>
    <row r="62" spans="1:42" x14ac:dyDescent="0.15">
      <c r="A62" s="13"/>
      <c r="AJ62" s="14"/>
      <c r="AL62" s="47"/>
      <c r="AM62" s="47"/>
      <c r="AN62" s="47"/>
      <c r="AO62" s="47"/>
      <c r="AP62" s="47"/>
    </row>
    <row r="63" spans="1:42" ht="17.25" customHeight="1" x14ac:dyDescent="0.15">
      <c r="A63" s="7"/>
      <c r="B63" s="598" t="s">
        <v>94</v>
      </c>
      <c r="C63" s="599"/>
      <c r="D63" s="599"/>
      <c r="E63" s="599"/>
      <c r="F63" s="599"/>
      <c r="G63" s="599"/>
      <c r="H63" s="599"/>
      <c r="I63" s="599"/>
      <c r="J63" s="599"/>
      <c r="K63" s="599"/>
      <c r="L63" s="599"/>
      <c r="M63" s="599"/>
      <c r="N63" s="599"/>
      <c r="O63" s="599"/>
      <c r="P63" s="599"/>
      <c r="Q63" s="599"/>
      <c r="R63" s="599"/>
      <c r="S63" s="599" t="s">
        <v>95</v>
      </c>
      <c r="T63" s="599"/>
      <c r="U63" s="599"/>
      <c r="V63" s="599"/>
      <c r="W63" s="599"/>
      <c r="X63" s="599"/>
      <c r="Y63" s="599"/>
      <c r="Z63" s="599"/>
      <c r="AA63" s="599"/>
      <c r="AB63" s="599"/>
      <c r="AC63" s="599"/>
      <c r="AD63" s="599"/>
      <c r="AE63" s="599"/>
      <c r="AF63" s="599" t="s">
        <v>96</v>
      </c>
      <c r="AG63" s="599"/>
      <c r="AH63" s="599"/>
      <c r="AI63" s="600"/>
      <c r="AJ63" s="10"/>
      <c r="AL63" s="47"/>
      <c r="AM63" s="47"/>
      <c r="AN63" s="47"/>
      <c r="AO63" s="47"/>
      <c r="AP63" s="47"/>
    </row>
    <row r="64" spans="1:42" ht="17.25" customHeight="1" x14ac:dyDescent="0.15">
      <c r="A64" s="7"/>
      <c r="B64" s="583" t="str">
        <f>IF(ISBLANK(発行依頼書!C107),"",発行依頼書!C107)</f>
        <v/>
      </c>
      <c r="C64" s="584" t="s">
        <v>128</v>
      </c>
      <c r="D64" s="584" t="s">
        <v>128</v>
      </c>
      <c r="E64" s="584" t="s">
        <v>128</v>
      </c>
      <c r="F64" s="584" t="s">
        <v>128</v>
      </c>
      <c r="G64" s="584" t="s">
        <v>128</v>
      </c>
      <c r="H64" s="584" t="s">
        <v>128</v>
      </c>
      <c r="I64" s="584" t="s">
        <v>128</v>
      </c>
      <c r="J64" s="584" t="s">
        <v>128</v>
      </c>
      <c r="K64" s="584" t="s">
        <v>128</v>
      </c>
      <c r="L64" s="584" t="s">
        <v>128</v>
      </c>
      <c r="M64" s="584" t="s">
        <v>128</v>
      </c>
      <c r="N64" s="584" t="s">
        <v>128</v>
      </c>
      <c r="O64" s="584" t="s">
        <v>128</v>
      </c>
      <c r="P64" s="584" t="s">
        <v>128</v>
      </c>
      <c r="Q64" s="584" t="s">
        <v>128</v>
      </c>
      <c r="R64" s="584" t="s">
        <v>128</v>
      </c>
      <c r="S64" s="584" t="str">
        <f>IF(ISBLANK(発行依頼書!F107),"",発行依頼書!F107)</f>
        <v/>
      </c>
      <c r="T64" s="584" t="s">
        <v>248</v>
      </c>
      <c r="U64" s="584" t="s">
        <v>248</v>
      </c>
      <c r="V64" s="584" t="s">
        <v>248</v>
      </c>
      <c r="W64" s="584" t="s">
        <v>248</v>
      </c>
      <c r="X64" s="584" t="s">
        <v>248</v>
      </c>
      <c r="Y64" s="584" t="s">
        <v>248</v>
      </c>
      <c r="Z64" s="584" t="s">
        <v>248</v>
      </c>
      <c r="AA64" s="584" t="s">
        <v>248</v>
      </c>
      <c r="AB64" s="584" t="s">
        <v>248</v>
      </c>
      <c r="AC64" s="584" t="s">
        <v>248</v>
      </c>
      <c r="AD64" s="584" t="s">
        <v>248</v>
      </c>
      <c r="AE64" s="584" t="s">
        <v>248</v>
      </c>
      <c r="AF64" s="591" t="str">
        <f>IF(ISBLANK(発行依頼書!W108),"",CONCATENATE(発行依頼書!W108,発行依頼書!X107))</f>
        <v/>
      </c>
      <c r="AG64" s="591" t="s">
        <v>368</v>
      </c>
      <c r="AH64" s="591" t="s">
        <v>368</v>
      </c>
      <c r="AI64" s="592" t="s">
        <v>368</v>
      </c>
      <c r="AJ64" s="10"/>
      <c r="AL64" s="47"/>
      <c r="AM64" s="47"/>
      <c r="AN64" s="47"/>
      <c r="AO64" s="47"/>
      <c r="AP64" s="47"/>
    </row>
    <row r="65" spans="1:42" ht="17.25" customHeight="1" x14ac:dyDescent="0.15">
      <c r="A65" s="7"/>
      <c r="B65" s="593" t="str">
        <f>IF(ISBLANK(発行依頼書!C109),"",発行依頼書!C109)</f>
        <v/>
      </c>
      <c r="C65" s="587" t="s">
        <v>129</v>
      </c>
      <c r="D65" s="587" t="s">
        <v>129</v>
      </c>
      <c r="E65" s="587" t="s">
        <v>129</v>
      </c>
      <c r="F65" s="587" t="s">
        <v>129</v>
      </c>
      <c r="G65" s="587" t="s">
        <v>129</v>
      </c>
      <c r="H65" s="587" t="s">
        <v>129</v>
      </c>
      <c r="I65" s="587" t="s">
        <v>129</v>
      </c>
      <c r="J65" s="587" t="s">
        <v>129</v>
      </c>
      <c r="K65" s="587" t="s">
        <v>129</v>
      </c>
      <c r="L65" s="587" t="s">
        <v>129</v>
      </c>
      <c r="M65" s="587" t="s">
        <v>129</v>
      </c>
      <c r="N65" s="587" t="s">
        <v>129</v>
      </c>
      <c r="O65" s="587" t="s">
        <v>129</v>
      </c>
      <c r="P65" s="587" t="s">
        <v>129</v>
      </c>
      <c r="Q65" s="587" t="s">
        <v>129</v>
      </c>
      <c r="R65" s="587" t="s">
        <v>129</v>
      </c>
      <c r="S65" s="587" t="str">
        <f>IF(ISBLANK(発行依頼書!F109),"",発行依頼書!F109)</f>
        <v/>
      </c>
      <c r="T65" s="587" t="s">
        <v>249</v>
      </c>
      <c r="U65" s="587" t="s">
        <v>249</v>
      </c>
      <c r="V65" s="587" t="s">
        <v>249</v>
      </c>
      <c r="W65" s="587" t="s">
        <v>249</v>
      </c>
      <c r="X65" s="587" t="s">
        <v>249</v>
      </c>
      <c r="Y65" s="587" t="s">
        <v>249</v>
      </c>
      <c r="Z65" s="587" t="s">
        <v>249</v>
      </c>
      <c r="AA65" s="587" t="s">
        <v>249</v>
      </c>
      <c r="AB65" s="587" t="s">
        <v>249</v>
      </c>
      <c r="AC65" s="587" t="s">
        <v>249</v>
      </c>
      <c r="AD65" s="587" t="s">
        <v>249</v>
      </c>
      <c r="AE65" s="587" t="s">
        <v>249</v>
      </c>
      <c r="AF65" s="588" t="str">
        <f>IF(ISBLANK(発行依頼書!W110),"",CONCATENATE(発行依頼書!W110,発行依頼書!X109))</f>
        <v/>
      </c>
      <c r="AG65" s="588" t="s">
        <v>369</v>
      </c>
      <c r="AH65" s="588" t="s">
        <v>369</v>
      </c>
      <c r="AI65" s="589" t="s">
        <v>369</v>
      </c>
      <c r="AJ65" s="10"/>
      <c r="AL65" s="47"/>
      <c r="AM65" s="47"/>
      <c r="AN65" s="47"/>
      <c r="AO65" s="47"/>
      <c r="AP65" s="47"/>
    </row>
    <row r="66" spans="1:42" ht="17.25" customHeight="1" x14ac:dyDescent="0.15">
      <c r="A66" s="7"/>
      <c r="B66" s="593" t="str">
        <f>IF(ISBLANK(発行依頼書!C111),"",発行依頼書!C111)</f>
        <v/>
      </c>
      <c r="C66" s="587" t="s">
        <v>130</v>
      </c>
      <c r="D66" s="587" t="s">
        <v>130</v>
      </c>
      <c r="E66" s="587" t="s">
        <v>130</v>
      </c>
      <c r="F66" s="587" t="s">
        <v>130</v>
      </c>
      <c r="G66" s="587" t="s">
        <v>130</v>
      </c>
      <c r="H66" s="587" t="s">
        <v>130</v>
      </c>
      <c r="I66" s="587" t="s">
        <v>130</v>
      </c>
      <c r="J66" s="587" t="s">
        <v>130</v>
      </c>
      <c r="K66" s="587" t="s">
        <v>130</v>
      </c>
      <c r="L66" s="587" t="s">
        <v>130</v>
      </c>
      <c r="M66" s="587" t="s">
        <v>130</v>
      </c>
      <c r="N66" s="587" t="s">
        <v>130</v>
      </c>
      <c r="O66" s="587" t="s">
        <v>130</v>
      </c>
      <c r="P66" s="587" t="s">
        <v>130</v>
      </c>
      <c r="Q66" s="587" t="s">
        <v>130</v>
      </c>
      <c r="R66" s="587" t="s">
        <v>130</v>
      </c>
      <c r="S66" s="587" t="str">
        <f>IF(ISBLANK(発行依頼書!F111),"",発行依頼書!F111)</f>
        <v/>
      </c>
      <c r="T66" s="587" t="s">
        <v>250</v>
      </c>
      <c r="U66" s="587" t="s">
        <v>250</v>
      </c>
      <c r="V66" s="587" t="s">
        <v>250</v>
      </c>
      <c r="W66" s="587" t="s">
        <v>250</v>
      </c>
      <c r="X66" s="587" t="s">
        <v>250</v>
      </c>
      <c r="Y66" s="587" t="s">
        <v>250</v>
      </c>
      <c r="Z66" s="587" t="s">
        <v>250</v>
      </c>
      <c r="AA66" s="587" t="s">
        <v>250</v>
      </c>
      <c r="AB66" s="587" t="s">
        <v>250</v>
      </c>
      <c r="AC66" s="587" t="s">
        <v>250</v>
      </c>
      <c r="AD66" s="587" t="s">
        <v>250</v>
      </c>
      <c r="AE66" s="587" t="s">
        <v>250</v>
      </c>
      <c r="AF66" s="588" t="str">
        <f>IF(ISBLANK(発行依頼書!W112),"",CONCATENATE(発行依頼書!W112,発行依頼書!X111))</f>
        <v/>
      </c>
      <c r="AG66" s="588" t="s">
        <v>370</v>
      </c>
      <c r="AH66" s="588" t="s">
        <v>370</v>
      </c>
      <c r="AI66" s="589" t="s">
        <v>370</v>
      </c>
      <c r="AJ66" s="10"/>
      <c r="AL66" s="47"/>
      <c r="AM66" s="47"/>
      <c r="AN66" s="47"/>
      <c r="AO66" s="47"/>
      <c r="AP66" s="47"/>
    </row>
    <row r="67" spans="1:42" ht="17.25" customHeight="1" x14ac:dyDescent="0.15">
      <c r="A67" s="7"/>
      <c r="B67" s="593" t="str">
        <f>IF(ISBLANK(発行依頼書!C113),"",発行依頼書!C113)</f>
        <v/>
      </c>
      <c r="C67" s="587" t="s">
        <v>131</v>
      </c>
      <c r="D67" s="587" t="s">
        <v>131</v>
      </c>
      <c r="E67" s="587" t="s">
        <v>131</v>
      </c>
      <c r="F67" s="587" t="s">
        <v>131</v>
      </c>
      <c r="G67" s="587" t="s">
        <v>131</v>
      </c>
      <c r="H67" s="587" t="s">
        <v>131</v>
      </c>
      <c r="I67" s="587" t="s">
        <v>131</v>
      </c>
      <c r="J67" s="587" t="s">
        <v>131</v>
      </c>
      <c r="K67" s="587" t="s">
        <v>131</v>
      </c>
      <c r="L67" s="587" t="s">
        <v>131</v>
      </c>
      <c r="M67" s="587" t="s">
        <v>131</v>
      </c>
      <c r="N67" s="587" t="s">
        <v>131</v>
      </c>
      <c r="O67" s="587" t="s">
        <v>131</v>
      </c>
      <c r="P67" s="587" t="s">
        <v>131</v>
      </c>
      <c r="Q67" s="587" t="s">
        <v>131</v>
      </c>
      <c r="R67" s="587" t="s">
        <v>131</v>
      </c>
      <c r="S67" s="587" t="str">
        <f>IF(ISBLANK(発行依頼書!F113),"",発行依頼書!F113)</f>
        <v/>
      </c>
      <c r="T67" s="587" t="s">
        <v>251</v>
      </c>
      <c r="U67" s="587" t="s">
        <v>251</v>
      </c>
      <c r="V67" s="587" t="s">
        <v>251</v>
      </c>
      <c r="W67" s="587" t="s">
        <v>251</v>
      </c>
      <c r="X67" s="587" t="s">
        <v>251</v>
      </c>
      <c r="Y67" s="587" t="s">
        <v>251</v>
      </c>
      <c r="Z67" s="587" t="s">
        <v>251</v>
      </c>
      <c r="AA67" s="587" t="s">
        <v>251</v>
      </c>
      <c r="AB67" s="587" t="s">
        <v>251</v>
      </c>
      <c r="AC67" s="587" t="s">
        <v>251</v>
      </c>
      <c r="AD67" s="587" t="s">
        <v>251</v>
      </c>
      <c r="AE67" s="587" t="s">
        <v>251</v>
      </c>
      <c r="AF67" s="588" t="str">
        <f>IF(ISBLANK(発行依頼書!W114),"",CONCATENATE(発行依頼書!W114,発行依頼書!X113))</f>
        <v/>
      </c>
      <c r="AG67" s="588" t="s">
        <v>371</v>
      </c>
      <c r="AH67" s="588" t="s">
        <v>371</v>
      </c>
      <c r="AI67" s="589" t="s">
        <v>371</v>
      </c>
      <c r="AJ67" s="10"/>
      <c r="AL67" s="47"/>
      <c r="AM67" s="47"/>
      <c r="AN67" s="47"/>
      <c r="AO67" s="47"/>
      <c r="AP67" s="47"/>
    </row>
    <row r="68" spans="1:42" ht="17.25" customHeight="1" x14ac:dyDescent="0.15">
      <c r="A68" s="7"/>
      <c r="B68" s="593" t="str">
        <f>IF(ISBLANK(発行依頼書!C115),"",発行依頼書!C115)</f>
        <v/>
      </c>
      <c r="C68" s="587" t="s">
        <v>132</v>
      </c>
      <c r="D68" s="587" t="s">
        <v>132</v>
      </c>
      <c r="E68" s="587" t="s">
        <v>132</v>
      </c>
      <c r="F68" s="587" t="s">
        <v>132</v>
      </c>
      <c r="G68" s="587" t="s">
        <v>132</v>
      </c>
      <c r="H68" s="587" t="s">
        <v>132</v>
      </c>
      <c r="I68" s="587" t="s">
        <v>132</v>
      </c>
      <c r="J68" s="587" t="s">
        <v>132</v>
      </c>
      <c r="K68" s="587" t="s">
        <v>132</v>
      </c>
      <c r="L68" s="587" t="s">
        <v>132</v>
      </c>
      <c r="M68" s="587" t="s">
        <v>132</v>
      </c>
      <c r="N68" s="587" t="s">
        <v>132</v>
      </c>
      <c r="O68" s="587" t="s">
        <v>132</v>
      </c>
      <c r="P68" s="587" t="s">
        <v>132</v>
      </c>
      <c r="Q68" s="587" t="s">
        <v>132</v>
      </c>
      <c r="R68" s="587" t="s">
        <v>132</v>
      </c>
      <c r="S68" s="587" t="str">
        <f>IF(ISBLANK(発行依頼書!F115),"",発行依頼書!F115)</f>
        <v/>
      </c>
      <c r="T68" s="587" t="s">
        <v>252</v>
      </c>
      <c r="U68" s="587" t="s">
        <v>252</v>
      </c>
      <c r="V68" s="587" t="s">
        <v>252</v>
      </c>
      <c r="W68" s="587" t="s">
        <v>252</v>
      </c>
      <c r="X68" s="587" t="s">
        <v>252</v>
      </c>
      <c r="Y68" s="587" t="s">
        <v>252</v>
      </c>
      <c r="Z68" s="587" t="s">
        <v>252</v>
      </c>
      <c r="AA68" s="587" t="s">
        <v>252</v>
      </c>
      <c r="AB68" s="587" t="s">
        <v>252</v>
      </c>
      <c r="AC68" s="587" t="s">
        <v>252</v>
      </c>
      <c r="AD68" s="587" t="s">
        <v>252</v>
      </c>
      <c r="AE68" s="587" t="s">
        <v>252</v>
      </c>
      <c r="AF68" s="588" t="str">
        <f>IF(ISBLANK(発行依頼書!W116),"",CONCATENATE(発行依頼書!W116,発行依頼書!X115))</f>
        <v/>
      </c>
      <c r="AG68" s="588" t="s">
        <v>372</v>
      </c>
      <c r="AH68" s="588" t="s">
        <v>372</v>
      </c>
      <c r="AI68" s="589" t="s">
        <v>372</v>
      </c>
      <c r="AJ68" s="10"/>
      <c r="AL68" s="47"/>
      <c r="AM68" s="47"/>
      <c r="AN68" s="47"/>
      <c r="AO68" s="47"/>
      <c r="AP68" s="47"/>
    </row>
    <row r="69" spans="1:42" ht="17.25" customHeight="1" x14ac:dyDescent="0.15">
      <c r="A69" s="7"/>
      <c r="B69" s="593" t="str">
        <f>IF(ISBLANK(発行依頼書!C117),"",発行依頼書!C117)</f>
        <v/>
      </c>
      <c r="C69" s="587" t="s">
        <v>133</v>
      </c>
      <c r="D69" s="587" t="s">
        <v>133</v>
      </c>
      <c r="E69" s="587" t="s">
        <v>133</v>
      </c>
      <c r="F69" s="587" t="s">
        <v>133</v>
      </c>
      <c r="G69" s="587" t="s">
        <v>133</v>
      </c>
      <c r="H69" s="587" t="s">
        <v>133</v>
      </c>
      <c r="I69" s="587" t="s">
        <v>133</v>
      </c>
      <c r="J69" s="587" t="s">
        <v>133</v>
      </c>
      <c r="K69" s="587" t="s">
        <v>133</v>
      </c>
      <c r="L69" s="587" t="s">
        <v>133</v>
      </c>
      <c r="M69" s="587" t="s">
        <v>133</v>
      </c>
      <c r="N69" s="587" t="s">
        <v>133</v>
      </c>
      <c r="O69" s="587" t="s">
        <v>133</v>
      </c>
      <c r="P69" s="587" t="s">
        <v>133</v>
      </c>
      <c r="Q69" s="587" t="s">
        <v>133</v>
      </c>
      <c r="R69" s="587" t="s">
        <v>133</v>
      </c>
      <c r="S69" s="587" t="str">
        <f>IF(ISBLANK(発行依頼書!F117),"",発行依頼書!F117)</f>
        <v/>
      </c>
      <c r="T69" s="587" t="s">
        <v>253</v>
      </c>
      <c r="U69" s="587" t="s">
        <v>253</v>
      </c>
      <c r="V69" s="587" t="s">
        <v>253</v>
      </c>
      <c r="W69" s="587" t="s">
        <v>253</v>
      </c>
      <c r="X69" s="587" t="s">
        <v>253</v>
      </c>
      <c r="Y69" s="587" t="s">
        <v>253</v>
      </c>
      <c r="Z69" s="587" t="s">
        <v>253</v>
      </c>
      <c r="AA69" s="587" t="s">
        <v>253</v>
      </c>
      <c r="AB69" s="587" t="s">
        <v>253</v>
      </c>
      <c r="AC69" s="587" t="s">
        <v>253</v>
      </c>
      <c r="AD69" s="587" t="s">
        <v>253</v>
      </c>
      <c r="AE69" s="587" t="s">
        <v>253</v>
      </c>
      <c r="AF69" s="588" t="str">
        <f>IF(ISBLANK(発行依頼書!W118),"",CONCATENATE(発行依頼書!W118,発行依頼書!X117))</f>
        <v/>
      </c>
      <c r="AG69" s="588" t="s">
        <v>373</v>
      </c>
      <c r="AH69" s="588" t="s">
        <v>373</v>
      </c>
      <c r="AI69" s="589" t="s">
        <v>373</v>
      </c>
      <c r="AJ69" s="10"/>
      <c r="AL69" s="47"/>
      <c r="AM69" s="47"/>
      <c r="AN69" s="47"/>
      <c r="AO69" s="47"/>
      <c r="AP69" s="47"/>
    </row>
    <row r="70" spans="1:42" ht="17.25" customHeight="1" x14ac:dyDescent="0.15">
      <c r="A70" s="7"/>
      <c r="B70" s="593" t="str">
        <f>IF(ISBLANK(発行依頼書!C119),"",発行依頼書!C119)</f>
        <v/>
      </c>
      <c r="C70" s="587" t="s">
        <v>134</v>
      </c>
      <c r="D70" s="587" t="s">
        <v>134</v>
      </c>
      <c r="E70" s="587" t="s">
        <v>134</v>
      </c>
      <c r="F70" s="587" t="s">
        <v>134</v>
      </c>
      <c r="G70" s="587" t="s">
        <v>134</v>
      </c>
      <c r="H70" s="587" t="s">
        <v>134</v>
      </c>
      <c r="I70" s="587" t="s">
        <v>134</v>
      </c>
      <c r="J70" s="587" t="s">
        <v>134</v>
      </c>
      <c r="K70" s="587" t="s">
        <v>134</v>
      </c>
      <c r="L70" s="587" t="s">
        <v>134</v>
      </c>
      <c r="M70" s="587" t="s">
        <v>134</v>
      </c>
      <c r="N70" s="587" t="s">
        <v>134</v>
      </c>
      <c r="O70" s="587" t="s">
        <v>134</v>
      </c>
      <c r="P70" s="587" t="s">
        <v>134</v>
      </c>
      <c r="Q70" s="587" t="s">
        <v>134</v>
      </c>
      <c r="R70" s="587" t="s">
        <v>134</v>
      </c>
      <c r="S70" s="587" t="str">
        <f>IF(ISBLANK(発行依頼書!F119),"",発行依頼書!F119)</f>
        <v/>
      </c>
      <c r="T70" s="587" t="s">
        <v>254</v>
      </c>
      <c r="U70" s="587" t="s">
        <v>254</v>
      </c>
      <c r="V70" s="587" t="s">
        <v>254</v>
      </c>
      <c r="W70" s="587" t="s">
        <v>254</v>
      </c>
      <c r="X70" s="587" t="s">
        <v>254</v>
      </c>
      <c r="Y70" s="587" t="s">
        <v>254</v>
      </c>
      <c r="Z70" s="587" t="s">
        <v>254</v>
      </c>
      <c r="AA70" s="587" t="s">
        <v>254</v>
      </c>
      <c r="AB70" s="587" t="s">
        <v>254</v>
      </c>
      <c r="AC70" s="587" t="s">
        <v>254</v>
      </c>
      <c r="AD70" s="587" t="s">
        <v>254</v>
      </c>
      <c r="AE70" s="587" t="s">
        <v>254</v>
      </c>
      <c r="AF70" s="588" t="str">
        <f>IF(ISBLANK(発行依頼書!W120),"",CONCATENATE(発行依頼書!W120,発行依頼書!X119))</f>
        <v/>
      </c>
      <c r="AG70" s="588" t="s">
        <v>374</v>
      </c>
      <c r="AH70" s="588" t="s">
        <v>374</v>
      </c>
      <c r="AI70" s="589" t="s">
        <v>374</v>
      </c>
      <c r="AJ70" s="10"/>
      <c r="AL70" s="47"/>
      <c r="AM70" s="47"/>
      <c r="AN70" s="47"/>
      <c r="AO70" s="47"/>
      <c r="AP70" s="47"/>
    </row>
    <row r="71" spans="1:42" ht="17.25" customHeight="1" x14ac:dyDescent="0.15">
      <c r="A71" s="7"/>
      <c r="B71" s="593" t="str">
        <f>IF(ISBLANK(発行依頼書!C121),"",発行依頼書!C121)</f>
        <v/>
      </c>
      <c r="C71" s="587" t="s">
        <v>135</v>
      </c>
      <c r="D71" s="587" t="s">
        <v>135</v>
      </c>
      <c r="E71" s="587" t="s">
        <v>135</v>
      </c>
      <c r="F71" s="587" t="s">
        <v>135</v>
      </c>
      <c r="G71" s="587" t="s">
        <v>135</v>
      </c>
      <c r="H71" s="587" t="s">
        <v>135</v>
      </c>
      <c r="I71" s="587" t="s">
        <v>135</v>
      </c>
      <c r="J71" s="587" t="s">
        <v>135</v>
      </c>
      <c r="K71" s="587" t="s">
        <v>135</v>
      </c>
      <c r="L71" s="587" t="s">
        <v>135</v>
      </c>
      <c r="M71" s="587" t="s">
        <v>135</v>
      </c>
      <c r="N71" s="587" t="s">
        <v>135</v>
      </c>
      <c r="O71" s="587" t="s">
        <v>135</v>
      </c>
      <c r="P71" s="587" t="s">
        <v>135</v>
      </c>
      <c r="Q71" s="587" t="s">
        <v>135</v>
      </c>
      <c r="R71" s="587" t="s">
        <v>135</v>
      </c>
      <c r="S71" s="587" t="str">
        <f>IF(ISBLANK(発行依頼書!F121),"",発行依頼書!F121)</f>
        <v/>
      </c>
      <c r="T71" s="587" t="s">
        <v>255</v>
      </c>
      <c r="U71" s="587" t="s">
        <v>255</v>
      </c>
      <c r="V71" s="587" t="s">
        <v>255</v>
      </c>
      <c r="W71" s="587" t="s">
        <v>255</v>
      </c>
      <c r="X71" s="587" t="s">
        <v>255</v>
      </c>
      <c r="Y71" s="587" t="s">
        <v>255</v>
      </c>
      <c r="Z71" s="587" t="s">
        <v>255</v>
      </c>
      <c r="AA71" s="587" t="s">
        <v>255</v>
      </c>
      <c r="AB71" s="587" t="s">
        <v>255</v>
      </c>
      <c r="AC71" s="587" t="s">
        <v>255</v>
      </c>
      <c r="AD71" s="587" t="s">
        <v>255</v>
      </c>
      <c r="AE71" s="587" t="s">
        <v>255</v>
      </c>
      <c r="AF71" s="588" t="str">
        <f>IF(ISBLANK(発行依頼書!W122),"",CONCATENATE(発行依頼書!W122,発行依頼書!X121))</f>
        <v/>
      </c>
      <c r="AG71" s="588" t="s">
        <v>375</v>
      </c>
      <c r="AH71" s="588" t="s">
        <v>375</v>
      </c>
      <c r="AI71" s="589" t="s">
        <v>375</v>
      </c>
      <c r="AJ71" s="10"/>
      <c r="AL71" s="47"/>
      <c r="AM71" s="47"/>
      <c r="AN71" s="47"/>
      <c r="AO71" s="47"/>
      <c r="AP71" s="47"/>
    </row>
    <row r="72" spans="1:42" ht="17.25" customHeight="1" x14ac:dyDescent="0.15">
      <c r="A72" s="7"/>
      <c r="B72" s="593" t="str">
        <f>IF(ISBLANK(発行依頼書!C123),"",発行依頼書!C123)</f>
        <v/>
      </c>
      <c r="C72" s="587" t="s">
        <v>136</v>
      </c>
      <c r="D72" s="587" t="s">
        <v>136</v>
      </c>
      <c r="E72" s="587" t="s">
        <v>136</v>
      </c>
      <c r="F72" s="587" t="s">
        <v>136</v>
      </c>
      <c r="G72" s="587" t="s">
        <v>136</v>
      </c>
      <c r="H72" s="587" t="s">
        <v>136</v>
      </c>
      <c r="I72" s="587" t="s">
        <v>136</v>
      </c>
      <c r="J72" s="587" t="s">
        <v>136</v>
      </c>
      <c r="K72" s="587" t="s">
        <v>136</v>
      </c>
      <c r="L72" s="587" t="s">
        <v>136</v>
      </c>
      <c r="M72" s="587" t="s">
        <v>136</v>
      </c>
      <c r="N72" s="587" t="s">
        <v>136</v>
      </c>
      <c r="O72" s="587" t="s">
        <v>136</v>
      </c>
      <c r="P72" s="587" t="s">
        <v>136</v>
      </c>
      <c r="Q72" s="587" t="s">
        <v>136</v>
      </c>
      <c r="R72" s="587" t="s">
        <v>136</v>
      </c>
      <c r="S72" s="587" t="str">
        <f>IF(ISBLANK(発行依頼書!F123),"",発行依頼書!F123)</f>
        <v/>
      </c>
      <c r="T72" s="587" t="s">
        <v>256</v>
      </c>
      <c r="U72" s="587" t="s">
        <v>256</v>
      </c>
      <c r="V72" s="587" t="s">
        <v>256</v>
      </c>
      <c r="W72" s="587" t="s">
        <v>256</v>
      </c>
      <c r="X72" s="587" t="s">
        <v>256</v>
      </c>
      <c r="Y72" s="587" t="s">
        <v>256</v>
      </c>
      <c r="Z72" s="587" t="s">
        <v>256</v>
      </c>
      <c r="AA72" s="587" t="s">
        <v>256</v>
      </c>
      <c r="AB72" s="587" t="s">
        <v>256</v>
      </c>
      <c r="AC72" s="587" t="s">
        <v>256</v>
      </c>
      <c r="AD72" s="587" t="s">
        <v>256</v>
      </c>
      <c r="AE72" s="587" t="s">
        <v>256</v>
      </c>
      <c r="AF72" s="588" t="str">
        <f>IF(ISBLANK(発行依頼書!W124),"",CONCATENATE(発行依頼書!W124,発行依頼書!X123))</f>
        <v/>
      </c>
      <c r="AG72" s="588" t="s">
        <v>376</v>
      </c>
      <c r="AH72" s="588" t="s">
        <v>376</v>
      </c>
      <c r="AI72" s="589" t="s">
        <v>376</v>
      </c>
      <c r="AJ72" s="10"/>
      <c r="AL72" s="47"/>
      <c r="AM72" s="47"/>
      <c r="AN72" s="47"/>
      <c r="AO72" s="47"/>
      <c r="AP72" s="47"/>
    </row>
    <row r="73" spans="1:42" ht="17.25" customHeight="1" x14ac:dyDescent="0.15">
      <c r="A73" s="7"/>
      <c r="B73" s="593" t="str">
        <f>IF(ISBLANK(発行依頼書!C125),"",発行依頼書!C125)</f>
        <v/>
      </c>
      <c r="C73" s="587" t="s">
        <v>137</v>
      </c>
      <c r="D73" s="587" t="s">
        <v>137</v>
      </c>
      <c r="E73" s="587" t="s">
        <v>137</v>
      </c>
      <c r="F73" s="587" t="s">
        <v>137</v>
      </c>
      <c r="G73" s="587" t="s">
        <v>137</v>
      </c>
      <c r="H73" s="587" t="s">
        <v>137</v>
      </c>
      <c r="I73" s="587" t="s">
        <v>137</v>
      </c>
      <c r="J73" s="587" t="s">
        <v>137</v>
      </c>
      <c r="K73" s="587" t="s">
        <v>137</v>
      </c>
      <c r="L73" s="587" t="s">
        <v>137</v>
      </c>
      <c r="M73" s="587" t="s">
        <v>137</v>
      </c>
      <c r="N73" s="587" t="s">
        <v>137</v>
      </c>
      <c r="O73" s="587" t="s">
        <v>137</v>
      </c>
      <c r="P73" s="587" t="s">
        <v>137</v>
      </c>
      <c r="Q73" s="587" t="s">
        <v>137</v>
      </c>
      <c r="R73" s="587" t="s">
        <v>137</v>
      </c>
      <c r="S73" s="587" t="str">
        <f>IF(ISBLANK(発行依頼書!F125),"",発行依頼書!F125)</f>
        <v/>
      </c>
      <c r="T73" s="587" t="s">
        <v>257</v>
      </c>
      <c r="U73" s="587" t="s">
        <v>257</v>
      </c>
      <c r="V73" s="587" t="s">
        <v>257</v>
      </c>
      <c r="W73" s="587" t="s">
        <v>257</v>
      </c>
      <c r="X73" s="587" t="s">
        <v>257</v>
      </c>
      <c r="Y73" s="587" t="s">
        <v>257</v>
      </c>
      <c r="Z73" s="587" t="s">
        <v>257</v>
      </c>
      <c r="AA73" s="587" t="s">
        <v>257</v>
      </c>
      <c r="AB73" s="587" t="s">
        <v>257</v>
      </c>
      <c r="AC73" s="587" t="s">
        <v>257</v>
      </c>
      <c r="AD73" s="587" t="s">
        <v>257</v>
      </c>
      <c r="AE73" s="587" t="s">
        <v>257</v>
      </c>
      <c r="AF73" s="588" t="str">
        <f>IF(ISBLANK(発行依頼書!W126),"",CONCATENATE(発行依頼書!W126,発行依頼書!X125))</f>
        <v/>
      </c>
      <c r="AG73" s="588" t="s">
        <v>377</v>
      </c>
      <c r="AH73" s="588" t="s">
        <v>377</v>
      </c>
      <c r="AI73" s="589" t="s">
        <v>377</v>
      </c>
      <c r="AJ73" s="10"/>
      <c r="AL73" s="47"/>
      <c r="AM73" s="47"/>
      <c r="AN73" s="47"/>
      <c r="AO73" s="47"/>
      <c r="AP73" s="47"/>
    </row>
    <row r="74" spans="1:42" ht="17.25" customHeight="1" x14ac:dyDescent="0.15">
      <c r="A74" s="7"/>
      <c r="B74" s="593" t="str">
        <f>IF(ISBLANK(発行依頼書!C127),"",発行依頼書!C127)</f>
        <v/>
      </c>
      <c r="C74" s="587" t="s">
        <v>138</v>
      </c>
      <c r="D74" s="587" t="s">
        <v>138</v>
      </c>
      <c r="E74" s="587" t="s">
        <v>138</v>
      </c>
      <c r="F74" s="587" t="s">
        <v>138</v>
      </c>
      <c r="G74" s="587" t="s">
        <v>138</v>
      </c>
      <c r="H74" s="587" t="s">
        <v>138</v>
      </c>
      <c r="I74" s="587" t="s">
        <v>138</v>
      </c>
      <c r="J74" s="587" t="s">
        <v>138</v>
      </c>
      <c r="K74" s="587" t="s">
        <v>138</v>
      </c>
      <c r="L74" s="587" t="s">
        <v>138</v>
      </c>
      <c r="M74" s="587" t="s">
        <v>138</v>
      </c>
      <c r="N74" s="587" t="s">
        <v>138</v>
      </c>
      <c r="O74" s="587" t="s">
        <v>138</v>
      </c>
      <c r="P74" s="587" t="s">
        <v>138</v>
      </c>
      <c r="Q74" s="587" t="s">
        <v>138</v>
      </c>
      <c r="R74" s="587" t="s">
        <v>138</v>
      </c>
      <c r="S74" s="587" t="str">
        <f>IF(ISBLANK(発行依頼書!F127),"",発行依頼書!F127)</f>
        <v/>
      </c>
      <c r="T74" s="587" t="s">
        <v>258</v>
      </c>
      <c r="U74" s="587" t="s">
        <v>258</v>
      </c>
      <c r="V74" s="587" t="s">
        <v>258</v>
      </c>
      <c r="W74" s="587" t="s">
        <v>258</v>
      </c>
      <c r="X74" s="587" t="s">
        <v>258</v>
      </c>
      <c r="Y74" s="587" t="s">
        <v>258</v>
      </c>
      <c r="Z74" s="587" t="s">
        <v>258</v>
      </c>
      <c r="AA74" s="587" t="s">
        <v>258</v>
      </c>
      <c r="AB74" s="587" t="s">
        <v>258</v>
      </c>
      <c r="AC74" s="587" t="s">
        <v>258</v>
      </c>
      <c r="AD74" s="587" t="s">
        <v>258</v>
      </c>
      <c r="AE74" s="587" t="s">
        <v>258</v>
      </c>
      <c r="AF74" s="588" t="str">
        <f>IF(ISBLANK(発行依頼書!W128),"",CONCATENATE(発行依頼書!W128,発行依頼書!X127))</f>
        <v/>
      </c>
      <c r="AG74" s="588" t="s">
        <v>378</v>
      </c>
      <c r="AH74" s="588" t="s">
        <v>378</v>
      </c>
      <c r="AI74" s="589" t="s">
        <v>378</v>
      </c>
      <c r="AJ74" s="10"/>
      <c r="AL74" s="47"/>
      <c r="AM74" s="47"/>
      <c r="AN74" s="47"/>
      <c r="AO74" s="47"/>
      <c r="AP74" s="47"/>
    </row>
    <row r="75" spans="1:42" ht="17.25" customHeight="1" x14ac:dyDescent="0.15">
      <c r="A75" s="7"/>
      <c r="B75" s="593" t="str">
        <f>IF(ISBLANK(発行依頼書!C129),"",発行依頼書!C129)</f>
        <v/>
      </c>
      <c r="C75" s="587" t="s">
        <v>139</v>
      </c>
      <c r="D75" s="587" t="s">
        <v>139</v>
      </c>
      <c r="E75" s="587" t="s">
        <v>139</v>
      </c>
      <c r="F75" s="587" t="s">
        <v>139</v>
      </c>
      <c r="G75" s="587" t="s">
        <v>139</v>
      </c>
      <c r="H75" s="587" t="s">
        <v>139</v>
      </c>
      <c r="I75" s="587" t="s">
        <v>139</v>
      </c>
      <c r="J75" s="587" t="s">
        <v>139</v>
      </c>
      <c r="K75" s="587" t="s">
        <v>139</v>
      </c>
      <c r="L75" s="587" t="s">
        <v>139</v>
      </c>
      <c r="M75" s="587" t="s">
        <v>139</v>
      </c>
      <c r="N75" s="587" t="s">
        <v>139</v>
      </c>
      <c r="O75" s="587" t="s">
        <v>139</v>
      </c>
      <c r="P75" s="587" t="s">
        <v>139</v>
      </c>
      <c r="Q75" s="587" t="s">
        <v>139</v>
      </c>
      <c r="R75" s="587" t="s">
        <v>139</v>
      </c>
      <c r="S75" s="587" t="str">
        <f>IF(ISBLANK(発行依頼書!F129),"",発行依頼書!F129)</f>
        <v/>
      </c>
      <c r="T75" s="587" t="s">
        <v>259</v>
      </c>
      <c r="U75" s="587" t="s">
        <v>259</v>
      </c>
      <c r="V75" s="587" t="s">
        <v>259</v>
      </c>
      <c r="W75" s="587" t="s">
        <v>259</v>
      </c>
      <c r="X75" s="587" t="s">
        <v>259</v>
      </c>
      <c r="Y75" s="587" t="s">
        <v>259</v>
      </c>
      <c r="Z75" s="587" t="s">
        <v>259</v>
      </c>
      <c r="AA75" s="587" t="s">
        <v>259</v>
      </c>
      <c r="AB75" s="587" t="s">
        <v>259</v>
      </c>
      <c r="AC75" s="587" t="s">
        <v>259</v>
      </c>
      <c r="AD75" s="587" t="s">
        <v>259</v>
      </c>
      <c r="AE75" s="587" t="s">
        <v>259</v>
      </c>
      <c r="AF75" s="588" t="str">
        <f>IF(ISBLANK(発行依頼書!W130),"",CONCATENATE(発行依頼書!W130,発行依頼書!X129))</f>
        <v/>
      </c>
      <c r="AG75" s="588" t="s">
        <v>379</v>
      </c>
      <c r="AH75" s="588" t="s">
        <v>379</v>
      </c>
      <c r="AI75" s="589" t="s">
        <v>379</v>
      </c>
      <c r="AJ75" s="10"/>
      <c r="AL75" s="47"/>
      <c r="AM75" s="47"/>
      <c r="AN75" s="47"/>
      <c r="AO75" s="47"/>
      <c r="AP75" s="47"/>
    </row>
    <row r="76" spans="1:42" ht="17.25" customHeight="1" x14ac:dyDescent="0.15">
      <c r="A76" s="7"/>
      <c r="B76" s="593" t="str">
        <f>IF(ISBLANK(発行依頼書!C131),"",発行依頼書!C131)</f>
        <v/>
      </c>
      <c r="C76" s="587" t="s">
        <v>140</v>
      </c>
      <c r="D76" s="587" t="s">
        <v>140</v>
      </c>
      <c r="E76" s="587" t="s">
        <v>140</v>
      </c>
      <c r="F76" s="587" t="s">
        <v>140</v>
      </c>
      <c r="G76" s="587" t="s">
        <v>140</v>
      </c>
      <c r="H76" s="587" t="s">
        <v>140</v>
      </c>
      <c r="I76" s="587" t="s">
        <v>140</v>
      </c>
      <c r="J76" s="587" t="s">
        <v>140</v>
      </c>
      <c r="K76" s="587" t="s">
        <v>140</v>
      </c>
      <c r="L76" s="587" t="s">
        <v>140</v>
      </c>
      <c r="M76" s="587" t="s">
        <v>140</v>
      </c>
      <c r="N76" s="587" t="s">
        <v>140</v>
      </c>
      <c r="O76" s="587" t="s">
        <v>140</v>
      </c>
      <c r="P76" s="587" t="s">
        <v>140</v>
      </c>
      <c r="Q76" s="587" t="s">
        <v>140</v>
      </c>
      <c r="R76" s="587" t="s">
        <v>140</v>
      </c>
      <c r="S76" s="587" t="str">
        <f>IF(ISBLANK(発行依頼書!F131),"",発行依頼書!F131)</f>
        <v/>
      </c>
      <c r="T76" s="587" t="s">
        <v>260</v>
      </c>
      <c r="U76" s="587" t="s">
        <v>260</v>
      </c>
      <c r="V76" s="587" t="s">
        <v>260</v>
      </c>
      <c r="W76" s="587" t="s">
        <v>260</v>
      </c>
      <c r="X76" s="587" t="s">
        <v>260</v>
      </c>
      <c r="Y76" s="587" t="s">
        <v>260</v>
      </c>
      <c r="Z76" s="587" t="s">
        <v>260</v>
      </c>
      <c r="AA76" s="587" t="s">
        <v>260</v>
      </c>
      <c r="AB76" s="587" t="s">
        <v>260</v>
      </c>
      <c r="AC76" s="587" t="s">
        <v>260</v>
      </c>
      <c r="AD76" s="587" t="s">
        <v>260</v>
      </c>
      <c r="AE76" s="587" t="s">
        <v>260</v>
      </c>
      <c r="AF76" s="588" t="str">
        <f>IF(ISBLANK(発行依頼書!W132),"",CONCATENATE(発行依頼書!W132,発行依頼書!X131))</f>
        <v/>
      </c>
      <c r="AG76" s="588" t="s">
        <v>380</v>
      </c>
      <c r="AH76" s="588" t="s">
        <v>380</v>
      </c>
      <c r="AI76" s="589" t="s">
        <v>380</v>
      </c>
      <c r="AJ76" s="10"/>
      <c r="AL76" s="47"/>
      <c r="AM76" s="47"/>
      <c r="AN76" s="47"/>
      <c r="AO76" s="47"/>
      <c r="AP76" s="47"/>
    </row>
    <row r="77" spans="1:42" ht="17.25" customHeight="1" x14ac:dyDescent="0.15">
      <c r="A77" s="7"/>
      <c r="B77" s="593" t="str">
        <f>IF(ISBLANK(発行依頼書!C133),"",発行依頼書!C133)</f>
        <v/>
      </c>
      <c r="C77" s="587" t="s">
        <v>141</v>
      </c>
      <c r="D77" s="587" t="s">
        <v>141</v>
      </c>
      <c r="E77" s="587" t="s">
        <v>141</v>
      </c>
      <c r="F77" s="587" t="s">
        <v>141</v>
      </c>
      <c r="G77" s="587" t="s">
        <v>141</v>
      </c>
      <c r="H77" s="587" t="s">
        <v>141</v>
      </c>
      <c r="I77" s="587" t="s">
        <v>141</v>
      </c>
      <c r="J77" s="587" t="s">
        <v>141</v>
      </c>
      <c r="K77" s="587" t="s">
        <v>141</v>
      </c>
      <c r="L77" s="587" t="s">
        <v>141</v>
      </c>
      <c r="M77" s="587" t="s">
        <v>141</v>
      </c>
      <c r="N77" s="587" t="s">
        <v>141</v>
      </c>
      <c r="O77" s="587" t="s">
        <v>141</v>
      </c>
      <c r="P77" s="587" t="s">
        <v>141</v>
      </c>
      <c r="Q77" s="587" t="s">
        <v>141</v>
      </c>
      <c r="R77" s="587" t="s">
        <v>141</v>
      </c>
      <c r="S77" s="587" t="str">
        <f>IF(ISBLANK(発行依頼書!F133),"",発行依頼書!F133)</f>
        <v/>
      </c>
      <c r="T77" s="587" t="s">
        <v>261</v>
      </c>
      <c r="U77" s="587" t="s">
        <v>261</v>
      </c>
      <c r="V77" s="587" t="s">
        <v>261</v>
      </c>
      <c r="W77" s="587" t="s">
        <v>261</v>
      </c>
      <c r="X77" s="587" t="s">
        <v>261</v>
      </c>
      <c r="Y77" s="587" t="s">
        <v>261</v>
      </c>
      <c r="Z77" s="587" t="s">
        <v>261</v>
      </c>
      <c r="AA77" s="587" t="s">
        <v>261</v>
      </c>
      <c r="AB77" s="587" t="s">
        <v>261</v>
      </c>
      <c r="AC77" s="587" t="s">
        <v>261</v>
      </c>
      <c r="AD77" s="587" t="s">
        <v>261</v>
      </c>
      <c r="AE77" s="587" t="s">
        <v>261</v>
      </c>
      <c r="AF77" s="588" t="str">
        <f>IF(ISBLANK(発行依頼書!W134),"",CONCATENATE(発行依頼書!W134,発行依頼書!X133))</f>
        <v/>
      </c>
      <c r="AG77" s="588" t="s">
        <v>381</v>
      </c>
      <c r="AH77" s="588" t="s">
        <v>381</v>
      </c>
      <c r="AI77" s="589" t="s">
        <v>381</v>
      </c>
      <c r="AJ77" s="10"/>
      <c r="AL77" s="47"/>
      <c r="AM77" s="47"/>
      <c r="AN77" s="47"/>
      <c r="AO77" s="47"/>
      <c r="AP77" s="47"/>
    </row>
    <row r="78" spans="1:42" ht="17.25" customHeight="1" x14ac:dyDescent="0.15">
      <c r="A78" s="7"/>
      <c r="B78" s="593" t="str">
        <f>IF(ISBLANK(発行依頼書!C135),"",発行依頼書!C135)</f>
        <v/>
      </c>
      <c r="C78" s="587" t="s">
        <v>142</v>
      </c>
      <c r="D78" s="587" t="s">
        <v>142</v>
      </c>
      <c r="E78" s="587" t="s">
        <v>142</v>
      </c>
      <c r="F78" s="587" t="s">
        <v>142</v>
      </c>
      <c r="G78" s="587" t="s">
        <v>142</v>
      </c>
      <c r="H78" s="587" t="s">
        <v>142</v>
      </c>
      <c r="I78" s="587" t="s">
        <v>142</v>
      </c>
      <c r="J78" s="587" t="s">
        <v>142</v>
      </c>
      <c r="K78" s="587" t="s">
        <v>142</v>
      </c>
      <c r="L78" s="587" t="s">
        <v>142</v>
      </c>
      <c r="M78" s="587" t="s">
        <v>142</v>
      </c>
      <c r="N78" s="587" t="s">
        <v>142</v>
      </c>
      <c r="O78" s="587" t="s">
        <v>142</v>
      </c>
      <c r="P78" s="587" t="s">
        <v>142</v>
      </c>
      <c r="Q78" s="587" t="s">
        <v>142</v>
      </c>
      <c r="R78" s="587" t="s">
        <v>142</v>
      </c>
      <c r="S78" s="587" t="str">
        <f>IF(ISBLANK(発行依頼書!F135),"",発行依頼書!F135)</f>
        <v/>
      </c>
      <c r="T78" s="587" t="s">
        <v>262</v>
      </c>
      <c r="U78" s="587" t="s">
        <v>262</v>
      </c>
      <c r="V78" s="587" t="s">
        <v>262</v>
      </c>
      <c r="W78" s="587" t="s">
        <v>262</v>
      </c>
      <c r="X78" s="587" t="s">
        <v>262</v>
      </c>
      <c r="Y78" s="587" t="s">
        <v>262</v>
      </c>
      <c r="Z78" s="587" t="s">
        <v>262</v>
      </c>
      <c r="AA78" s="587" t="s">
        <v>262</v>
      </c>
      <c r="AB78" s="587" t="s">
        <v>262</v>
      </c>
      <c r="AC78" s="587" t="s">
        <v>262</v>
      </c>
      <c r="AD78" s="587" t="s">
        <v>262</v>
      </c>
      <c r="AE78" s="587" t="s">
        <v>262</v>
      </c>
      <c r="AF78" s="588" t="str">
        <f>IF(ISBLANK(発行依頼書!W136),"",CONCATENATE(発行依頼書!W136,発行依頼書!X135))</f>
        <v/>
      </c>
      <c r="AG78" s="588" t="s">
        <v>382</v>
      </c>
      <c r="AH78" s="588" t="s">
        <v>382</v>
      </c>
      <c r="AI78" s="589" t="s">
        <v>382</v>
      </c>
      <c r="AJ78" s="10"/>
      <c r="AL78" s="47"/>
      <c r="AM78" s="47"/>
      <c r="AN78" s="47"/>
      <c r="AO78" s="47"/>
      <c r="AP78" s="47"/>
    </row>
    <row r="79" spans="1:42" ht="17.25" customHeight="1" x14ac:dyDescent="0.15">
      <c r="A79" s="7"/>
      <c r="B79" s="593" t="str">
        <f>IF(ISBLANK(発行依頼書!C137),"",発行依頼書!C137)</f>
        <v/>
      </c>
      <c r="C79" s="587" t="s">
        <v>143</v>
      </c>
      <c r="D79" s="587" t="s">
        <v>143</v>
      </c>
      <c r="E79" s="587" t="s">
        <v>143</v>
      </c>
      <c r="F79" s="587" t="s">
        <v>143</v>
      </c>
      <c r="G79" s="587" t="s">
        <v>143</v>
      </c>
      <c r="H79" s="587" t="s">
        <v>143</v>
      </c>
      <c r="I79" s="587" t="s">
        <v>143</v>
      </c>
      <c r="J79" s="587" t="s">
        <v>143</v>
      </c>
      <c r="K79" s="587" t="s">
        <v>143</v>
      </c>
      <c r="L79" s="587" t="s">
        <v>143</v>
      </c>
      <c r="M79" s="587" t="s">
        <v>143</v>
      </c>
      <c r="N79" s="587" t="s">
        <v>143</v>
      </c>
      <c r="O79" s="587" t="s">
        <v>143</v>
      </c>
      <c r="P79" s="587" t="s">
        <v>143</v>
      </c>
      <c r="Q79" s="587" t="s">
        <v>143</v>
      </c>
      <c r="R79" s="587" t="s">
        <v>143</v>
      </c>
      <c r="S79" s="587" t="str">
        <f>IF(ISBLANK(発行依頼書!F137),"",発行依頼書!F137)</f>
        <v/>
      </c>
      <c r="T79" s="587" t="s">
        <v>263</v>
      </c>
      <c r="U79" s="587" t="s">
        <v>263</v>
      </c>
      <c r="V79" s="587" t="s">
        <v>263</v>
      </c>
      <c r="W79" s="587" t="s">
        <v>263</v>
      </c>
      <c r="X79" s="587" t="s">
        <v>263</v>
      </c>
      <c r="Y79" s="587" t="s">
        <v>263</v>
      </c>
      <c r="Z79" s="587" t="s">
        <v>263</v>
      </c>
      <c r="AA79" s="587" t="s">
        <v>263</v>
      </c>
      <c r="AB79" s="587" t="s">
        <v>263</v>
      </c>
      <c r="AC79" s="587" t="s">
        <v>263</v>
      </c>
      <c r="AD79" s="587" t="s">
        <v>263</v>
      </c>
      <c r="AE79" s="587" t="s">
        <v>263</v>
      </c>
      <c r="AF79" s="588" t="str">
        <f>IF(ISBLANK(発行依頼書!W138),"",CONCATENATE(発行依頼書!W138,発行依頼書!X137))</f>
        <v/>
      </c>
      <c r="AG79" s="588" t="s">
        <v>383</v>
      </c>
      <c r="AH79" s="588" t="s">
        <v>383</v>
      </c>
      <c r="AI79" s="589" t="s">
        <v>383</v>
      </c>
      <c r="AJ79" s="10"/>
      <c r="AL79" s="47"/>
      <c r="AM79" s="47"/>
      <c r="AN79" s="47"/>
      <c r="AO79" s="47"/>
      <c r="AP79" s="47"/>
    </row>
    <row r="80" spans="1:42" ht="17.25" customHeight="1" x14ac:dyDescent="0.15">
      <c r="A80" s="7"/>
      <c r="B80" s="593" t="str">
        <f>IF(ISBLANK(発行依頼書!C139),"",発行依頼書!C139)</f>
        <v/>
      </c>
      <c r="C80" s="587" t="s">
        <v>144</v>
      </c>
      <c r="D80" s="587" t="s">
        <v>144</v>
      </c>
      <c r="E80" s="587" t="s">
        <v>144</v>
      </c>
      <c r="F80" s="587" t="s">
        <v>144</v>
      </c>
      <c r="G80" s="587" t="s">
        <v>144</v>
      </c>
      <c r="H80" s="587" t="s">
        <v>144</v>
      </c>
      <c r="I80" s="587" t="s">
        <v>144</v>
      </c>
      <c r="J80" s="587" t="s">
        <v>144</v>
      </c>
      <c r="K80" s="587" t="s">
        <v>144</v>
      </c>
      <c r="L80" s="587" t="s">
        <v>144</v>
      </c>
      <c r="M80" s="587" t="s">
        <v>144</v>
      </c>
      <c r="N80" s="587" t="s">
        <v>144</v>
      </c>
      <c r="O80" s="587" t="s">
        <v>144</v>
      </c>
      <c r="P80" s="587" t="s">
        <v>144</v>
      </c>
      <c r="Q80" s="587" t="s">
        <v>144</v>
      </c>
      <c r="R80" s="587" t="s">
        <v>144</v>
      </c>
      <c r="S80" s="587" t="str">
        <f>IF(ISBLANK(発行依頼書!F139),"",発行依頼書!F139)</f>
        <v/>
      </c>
      <c r="T80" s="587" t="s">
        <v>264</v>
      </c>
      <c r="U80" s="587" t="s">
        <v>264</v>
      </c>
      <c r="V80" s="587" t="s">
        <v>264</v>
      </c>
      <c r="W80" s="587" t="s">
        <v>264</v>
      </c>
      <c r="X80" s="587" t="s">
        <v>264</v>
      </c>
      <c r="Y80" s="587" t="s">
        <v>264</v>
      </c>
      <c r="Z80" s="587" t="s">
        <v>264</v>
      </c>
      <c r="AA80" s="587" t="s">
        <v>264</v>
      </c>
      <c r="AB80" s="587" t="s">
        <v>264</v>
      </c>
      <c r="AC80" s="587" t="s">
        <v>264</v>
      </c>
      <c r="AD80" s="587" t="s">
        <v>264</v>
      </c>
      <c r="AE80" s="587" t="s">
        <v>264</v>
      </c>
      <c r="AF80" s="588" t="str">
        <f>IF(ISBLANK(発行依頼書!W140),"",CONCATENATE(発行依頼書!W140,発行依頼書!X139))</f>
        <v/>
      </c>
      <c r="AG80" s="588" t="s">
        <v>384</v>
      </c>
      <c r="AH80" s="588" t="s">
        <v>384</v>
      </c>
      <c r="AI80" s="589" t="s">
        <v>384</v>
      </c>
      <c r="AJ80" s="10"/>
      <c r="AL80" s="47"/>
      <c r="AM80" s="47"/>
      <c r="AN80" s="47"/>
      <c r="AO80" s="47"/>
      <c r="AP80" s="47"/>
    </row>
    <row r="81" spans="1:42" ht="17.25" customHeight="1" x14ac:dyDescent="0.15">
      <c r="A81" s="7"/>
      <c r="B81" s="593" t="str">
        <f>IF(ISBLANK(発行依頼書!C141),"",発行依頼書!C141)</f>
        <v/>
      </c>
      <c r="C81" s="587" t="s">
        <v>145</v>
      </c>
      <c r="D81" s="587" t="s">
        <v>145</v>
      </c>
      <c r="E81" s="587" t="s">
        <v>145</v>
      </c>
      <c r="F81" s="587" t="s">
        <v>145</v>
      </c>
      <c r="G81" s="587" t="s">
        <v>145</v>
      </c>
      <c r="H81" s="587" t="s">
        <v>145</v>
      </c>
      <c r="I81" s="587" t="s">
        <v>145</v>
      </c>
      <c r="J81" s="587" t="s">
        <v>145</v>
      </c>
      <c r="K81" s="587" t="s">
        <v>145</v>
      </c>
      <c r="L81" s="587" t="s">
        <v>145</v>
      </c>
      <c r="M81" s="587" t="s">
        <v>145</v>
      </c>
      <c r="N81" s="587" t="s">
        <v>145</v>
      </c>
      <c r="O81" s="587" t="s">
        <v>145</v>
      </c>
      <c r="P81" s="587" t="s">
        <v>145</v>
      </c>
      <c r="Q81" s="587" t="s">
        <v>145</v>
      </c>
      <c r="R81" s="587" t="s">
        <v>145</v>
      </c>
      <c r="S81" s="587" t="str">
        <f>IF(ISBLANK(発行依頼書!F141),"",発行依頼書!F141)</f>
        <v/>
      </c>
      <c r="T81" s="587" t="s">
        <v>265</v>
      </c>
      <c r="U81" s="587" t="s">
        <v>265</v>
      </c>
      <c r="V81" s="587" t="s">
        <v>265</v>
      </c>
      <c r="W81" s="587" t="s">
        <v>265</v>
      </c>
      <c r="X81" s="587" t="s">
        <v>265</v>
      </c>
      <c r="Y81" s="587" t="s">
        <v>265</v>
      </c>
      <c r="Z81" s="587" t="s">
        <v>265</v>
      </c>
      <c r="AA81" s="587" t="s">
        <v>265</v>
      </c>
      <c r="AB81" s="587" t="s">
        <v>265</v>
      </c>
      <c r="AC81" s="587" t="s">
        <v>265</v>
      </c>
      <c r="AD81" s="587" t="s">
        <v>265</v>
      </c>
      <c r="AE81" s="587" t="s">
        <v>265</v>
      </c>
      <c r="AF81" s="588" t="str">
        <f>IF(ISBLANK(発行依頼書!W142),"",CONCATENATE(発行依頼書!W142,発行依頼書!X141))</f>
        <v/>
      </c>
      <c r="AG81" s="588" t="s">
        <v>385</v>
      </c>
      <c r="AH81" s="588" t="s">
        <v>385</v>
      </c>
      <c r="AI81" s="589" t="s">
        <v>385</v>
      </c>
      <c r="AJ81" s="10"/>
      <c r="AL81" s="47"/>
      <c r="AM81" s="47"/>
      <c r="AN81" s="47"/>
      <c r="AO81" s="47"/>
      <c r="AP81" s="47"/>
    </row>
    <row r="82" spans="1:42" ht="17.25" customHeight="1" x14ac:dyDescent="0.15">
      <c r="A82" s="7"/>
      <c r="B82" s="593" t="str">
        <f>IF(ISBLANK(発行依頼書!C143),"",発行依頼書!C143)</f>
        <v/>
      </c>
      <c r="C82" s="587" t="s">
        <v>146</v>
      </c>
      <c r="D82" s="587" t="s">
        <v>146</v>
      </c>
      <c r="E82" s="587" t="s">
        <v>146</v>
      </c>
      <c r="F82" s="587" t="s">
        <v>146</v>
      </c>
      <c r="G82" s="587" t="s">
        <v>146</v>
      </c>
      <c r="H82" s="587" t="s">
        <v>146</v>
      </c>
      <c r="I82" s="587" t="s">
        <v>146</v>
      </c>
      <c r="J82" s="587" t="s">
        <v>146</v>
      </c>
      <c r="K82" s="587" t="s">
        <v>146</v>
      </c>
      <c r="L82" s="587" t="s">
        <v>146</v>
      </c>
      <c r="M82" s="587" t="s">
        <v>146</v>
      </c>
      <c r="N82" s="587" t="s">
        <v>146</v>
      </c>
      <c r="O82" s="587" t="s">
        <v>146</v>
      </c>
      <c r="P82" s="587" t="s">
        <v>146</v>
      </c>
      <c r="Q82" s="587" t="s">
        <v>146</v>
      </c>
      <c r="R82" s="587" t="s">
        <v>146</v>
      </c>
      <c r="S82" s="587" t="str">
        <f>IF(ISBLANK(発行依頼書!F143),"",発行依頼書!F143)</f>
        <v/>
      </c>
      <c r="T82" s="587" t="s">
        <v>266</v>
      </c>
      <c r="U82" s="587" t="s">
        <v>266</v>
      </c>
      <c r="V82" s="587" t="s">
        <v>266</v>
      </c>
      <c r="W82" s="587" t="s">
        <v>266</v>
      </c>
      <c r="X82" s="587" t="s">
        <v>266</v>
      </c>
      <c r="Y82" s="587" t="s">
        <v>266</v>
      </c>
      <c r="Z82" s="587" t="s">
        <v>266</v>
      </c>
      <c r="AA82" s="587" t="s">
        <v>266</v>
      </c>
      <c r="AB82" s="587" t="s">
        <v>266</v>
      </c>
      <c r="AC82" s="587" t="s">
        <v>266</v>
      </c>
      <c r="AD82" s="587" t="s">
        <v>266</v>
      </c>
      <c r="AE82" s="587" t="s">
        <v>266</v>
      </c>
      <c r="AF82" s="588" t="str">
        <f>IF(ISBLANK(発行依頼書!W144),"",CONCATENATE(発行依頼書!W144,発行依頼書!X143))</f>
        <v/>
      </c>
      <c r="AG82" s="588" t="s">
        <v>386</v>
      </c>
      <c r="AH82" s="588" t="s">
        <v>386</v>
      </c>
      <c r="AI82" s="589" t="s">
        <v>386</v>
      </c>
      <c r="AJ82" s="10"/>
      <c r="AL82" s="47"/>
      <c r="AM82" s="47"/>
      <c r="AN82" s="47"/>
      <c r="AO82" s="47"/>
      <c r="AP82" s="47"/>
    </row>
    <row r="83" spans="1:42" ht="17.25" customHeight="1" x14ac:dyDescent="0.15">
      <c r="A83" s="7"/>
      <c r="B83" s="593" t="str">
        <f>IF(ISBLANK(発行依頼書!C145),"",発行依頼書!C145)</f>
        <v/>
      </c>
      <c r="C83" s="587" t="s">
        <v>147</v>
      </c>
      <c r="D83" s="587" t="s">
        <v>147</v>
      </c>
      <c r="E83" s="587" t="s">
        <v>147</v>
      </c>
      <c r="F83" s="587" t="s">
        <v>147</v>
      </c>
      <c r="G83" s="587" t="s">
        <v>147</v>
      </c>
      <c r="H83" s="587" t="s">
        <v>147</v>
      </c>
      <c r="I83" s="587" t="s">
        <v>147</v>
      </c>
      <c r="J83" s="587" t="s">
        <v>147</v>
      </c>
      <c r="K83" s="587" t="s">
        <v>147</v>
      </c>
      <c r="L83" s="587" t="s">
        <v>147</v>
      </c>
      <c r="M83" s="587" t="s">
        <v>147</v>
      </c>
      <c r="N83" s="587" t="s">
        <v>147</v>
      </c>
      <c r="O83" s="587" t="s">
        <v>147</v>
      </c>
      <c r="P83" s="587" t="s">
        <v>147</v>
      </c>
      <c r="Q83" s="587" t="s">
        <v>147</v>
      </c>
      <c r="R83" s="587" t="s">
        <v>147</v>
      </c>
      <c r="S83" s="587" t="str">
        <f>IF(ISBLANK(発行依頼書!F145),"",発行依頼書!F145)</f>
        <v/>
      </c>
      <c r="T83" s="587" t="s">
        <v>267</v>
      </c>
      <c r="U83" s="587" t="s">
        <v>267</v>
      </c>
      <c r="V83" s="587" t="s">
        <v>267</v>
      </c>
      <c r="W83" s="587" t="s">
        <v>267</v>
      </c>
      <c r="X83" s="587" t="s">
        <v>267</v>
      </c>
      <c r="Y83" s="587" t="s">
        <v>267</v>
      </c>
      <c r="Z83" s="587" t="s">
        <v>267</v>
      </c>
      <c r="AA83" s="587" t="s">
        <v>267</v>
      </c>
      <c r="AB83" s="587" t="s">
        <v>267</v>
      </c>
      <c r="AC83" s="587" t="s">
        <v>267</v>
      </c>
      <c r="AD83" s="587" t="s">
        <v>267</v>
      </c>
      <c r="AE83" s="587" t="s">
        <v>267</v>
      </c>
      <c r="AF83" s="588" t="str">
        <f>IF(ISBLANK(発行依頼書!W146),"",CONCATENATE(発行依頼書!W146,発行依頼書!X145))</f>
        <v/>
      </c>
      <c r="AG83" s="588" t="s">
        <v>387</v>
      </c>
      <c r="AH83" s="588" t="s">
        <v>387</v>
      </c>
      <c r="AI83" s="589" t="s">
        <v>387</v>
      </c>
      <c r="AJ83" s="10"/>
      <c r="AL83" s="47"/>
      <c r="AM83" s="47"/>
      <c r="AN83" s="47"/>
      <c r="AO83" s="47"/>
      <c r="AP83" s="47"/>
    </row>
    <row r="84" spans="1:42" ht="17.25" customHeight="1" x14ac:dyDescent="0.15">
      <c r="A84" s="7"/>
      <c r="B84" s="593" t="str">
        <f>IF(ISBLANK(発行依頼書!C147),"",発行依頼書!C147)</f>
        <v/>
      </c>
      <c r="C84" s="587" t="s">
        <v>148</v>
      </c>
      <c r="D84" s="587" t="s">
        <v>148</v>
      </c>
      <c r="E84" s="587" t="s">
        <v>148</v>
      </c>
      <c r="F84" s="587" t="s">
        <v>148</v>
      </c>
      <c r="G84" s="587" t="s">
        <v>148</v>
      </c>
      <c r="H84" s="587" t="s">
        <v>148</v>
      </c>
      <c r="I84" s="587" t="s">
        <v>148</v>
      </c>
      <c r="J84" s="587" t="s">
        <v>148</v>
      </c>
      <c r="K84" s="587" t="s">
        <v>148</v>
      </c>
      <c r="L84" s="587" t="s">
        <v>148</v>
      </c>
      <c r="M84" s="587" t="s">
        <v>148</v>
      </c>
      <c r="N84" s="587" t="s">
        <v>148</v>
      </c>
      <c r="O84" s="587" t="s">
        <v>148</v>
      </c>
      <c r="P84" s="587" t="s">
        <v>148</v>
      </c>
      <c r="Q84" s="587" t="s">
        <v>148</v>
      </c>
      <c r="R84" s="587" t="s">
        <v>148</v>
      </c>
      <c r="S84" s="587" t="str">
        <f>IF(ISBLANK(発行依頼書!F147),"",発行依頼書!F147)</f>
        <v/>
      </c>
      <c r="T84" s="587" t="s">
        <v>268</v>
      </c>
      <c r="U84" s="587" t="s">
        <v>268</v>
      </c>
      <c r="V84" s="587" t="s">
        <v>268</v>
      </c>
      <c r="W84" s="587" t="s">
        <v>268</v>
      </c>
      <c r="X84" s="587" t="s">
        <v>268</v>
      </c>
      <c r="Y84" s="587" t="s">
        <v>268</v>
      </c>
      <c r="Z84" s="587" t="s">
        <v>268</v>
      </c>
      <c r="AA84" s="587" t="s">
        <v>268</v>
      </c>
      <c r="AB84" s="587" t="s">
        <v>268</v>
      </c>
      <c r="AC84" s="587" t="s">
        <v>268</v>
      </c>
      <c r="AD84" s="587" t="s">
        <v>268</v>
      </c>
      <c r="AE84" s="587" t="s">
        <v>268</v>
      </c>
      <c r="AF84" s="588" t="str">
        <f>IF(ISBLANK(発行依頼書!W148),"",CONCATENATE(発行依頼書!W148,発行依頼書!X147))</f>
        <v/>
      </c>
      <c r="AG84" s="588" t="s">
        <v>388</v>
      </c>
      <c r="AH84" s="588" t="s">
        <v>388</v>
      </c>
      <c r="AI84" s="589" t="s">
        <v>388</v>
      </c>
      <c r="AJ84" s="10"/>
      <c r="AL84" s="47"/>
      <c r="AM84" s="47"/>
      <c r="AN84" s="47"/>
      <c r="AO84" s="47"/>
      <c r="AP84" s="47"/>
    </row>
    <row r="85" spans="1:42" ht="17.25" customHeight="1" x14ac:dyDescent="0.15">
      <c r="A85" s="7"/>
      <c r="B85" s="593" t="str">
        <f>IF(ISBLANK(発行依頼書!C149),"",発行依頼書!C149)</f>
        <v/>
      </c>
      <c r="C85" s="587" t="s">
        <v>149</v>
      </c>
      <c r="D85" s="587" t="s">
        <v>149</v>
      </c>
      <c r="E85" s="587" t="s">
        <v>149</v>
      </c>
      <c r="F85" s="587" t="s">
        <v>149</v>
      </c>
      <c r="G85" s="587" t="s">
        <v>149</v>
      </c>
      <c r="H85" s="587" t="s">
        <v>149</v>
      </c>
      <c r="I85" s="587" t="s">
        <v>149</v>
      </c>
      <c r="J85" s="587" t="s">
        <v>149</v>
      </c>
      <c r="K85" s="587" t="s">
        <v>149</v>
      </c>
      <c r="L85" s="587" t="s">
        <v>149</v>
      </c>
      <c r="M85" s="587" t="s">
        <v>149</v>
      </c>
      <c r="N85" s="587" t="s">
        <v>149</v>
      </c>
      <c r="O85" s="587" t="s">
        <v>149</v>
      </c>
      <c r="P85" s="587" t="s">
        <v>149</v>
      </c>
      <c r="Q85" s="587" t="s">
        <v>149</v>
      </c>
      <c r="R85" s="587" t="s">
        <v>149</v>
      </c>
      <c r="S85" s="587" t="str">
        <f>IF(ISBLANK(発行依頼書!F149),"",発行依頼書!F149)</f>
        <v/>
      </c>
      <c r="T85" s="587" t="s">
        <v>269</v>
      </c>
      <c r="U85" s="587" t="s">
        <v>269</v>
      </c>
      <c r="V85" s="587" t="s">
        <v>269</v>
      </c>
      <c r="W85" s="587" t="s">
        <v>269</v>
      </c>
      <c r="X85" s="587" t="s">
        <v>269</v>
      </c>
      <c r="Y85" s="587" t="s">
        <v>269</v>
      </c>
      <c r="Z85" s="587" t="s">
        <v>269</v>
      </c>
      <c r="AA85" s="587" t="s">
        <v>269</v>
      </c>
      <c r="AB85" s="587" t="s">
        <v>269</v>
      </c>
      <c r="AC85" s="587" t="s">
        <v>269</v>
      </c>
      <c r="AD85" s="587" t="s">
        <v>269</v>
      </c>
      <c r="AE85" s="587" t="s">
        <v>269</v>
      </c>
      <c r="AF85" s="588" t="str">
        <f>IF(ISBLANK(発行依頼書!W150),"",CONCATENATE(発行依頼書!W150,発行依頼書!X149))</f>
        <v/>
      </c>
      <c r="AG85" s="588" t="s">
        <v>389</v>
      </c>
      <c r="AH85" s="588" t="s">
        <v>389</v>
      </c>
      <c r="AI85" s="589" t="s">
        <v>389</v>
      </c>
      <c r="AJ85" s="10"/>
      <c r="AL85" s="47"/>
      <c r="AM85" s="47"/>
      <c r="AN85" s="47"/>
      <c r="AO85" s="47"/>
      <c r="AP85" s="47"/>
    </row>
    <row r="86" spans="1:42" ht="17.25" customHeight="1" x14ac:dyDescent="0.15">
      <c r="A86" s="7"/>
      <c r="B86" s="593" t="str">
        <f>IF(ISBLANK(発行依頼書!C151),"",発行依頼書!C151)</f>
        <v/>
      </c>
      <c r="C86" s="587" t="s">
        <v>150</v>
      </c>
      <c r="D86" s="587" t="s">
        <v>150</v>
      </c>
      <c r="E86" s="587" t="s">
        <v>150</v>
      </c>
      <c r="F86" s="587" t="s">
        <v>150</v>
      </c>
      <c r="G86" s="587" t="s">
        <v>150</v>
      </c>
      <c r="H86" s="587" t="s">
        <v>150</v>
      </c>
      <c r="I86" s="587" t="s">
        <v>150</v>
      </c>
      <c r="J86" s="587" t="s">
        <v>150</v>
      </c>
      <c r="K86" s="587" t="s">
        <v>150</v>
      </c>
      <c r="L86" s="587" t="s">
        <v>150</v>
      </c>
      <c r="M86" s="587" t="s">
        <v>150</v>
      </c>
      <c r="N86" s="587" t="s">
        <v>150</v>
      </c>
      <c r="O86" s="587" t="s">
        <v>150</v>
      </c>
      <c r="P86" s="587" t="s">
        <v>150</v>
      </c>
      <c r="Q86" s="587" t="s">
        <v>150</v>
      </c>
      <c r="R86" s="587" t="s">
        <v>150</v>
      </c>
      <c r="S86" s="587" t="str">
        <f>IF(ISBLANK(発行依頼書!F151),"",発行依頼書!F151)</f>
        <v/>
      </c>
      <c r="T86" s="587" t="s">
        <v>270</v>
      </c>
      <c r="U86" s="587" t="s">
        <v>270</v>
      </c>
      <c r="V86" s="587" t="s">
        <v>270</v>
      </c>
      <c r="W86" s="587" t="s">
        <v>270</v>
      </c>
      <c r="X86" s="587" t="s">
        <v>270</v>
      </c>
      <c r="Y86" s="587" t="s">
        <v>270</v>
      </c>
      <c r="Z86" s="587" t="s">
        <v>270</v>
      </c>
      <c r="AA86" s="587" t="s">
        <v>270</v>
      </c>
      <c r="AB86" s="587" t="s">
        <v>270</v>
      </c>
      <c r="AC86" s="587" t="s">
        <v>270</v>
      </c>
      <c r="AD86" s="587" t="s">
        <v>270</v>
      </c>
      <c r="AE86" s="587" t="s">
        <v>270</v>
      </c>
      <c r="AF86" s="588" t="str">
        <f>IF(ISBLANK(発行依頼書!W152),"",CONCATENATE(発行依頼書!W152,発行依頼書!X151))</f>
        <v/>
      </c>
      <c r="AG86" s="588" t="s">
        <v>390</v>
      </c>
      <c r="AH86" s="588" t="s">
        <v>390</v>
      </c>
      <c r="AI86" s="589" t="s">
        <v>390</v>
      </c>
      <c r="AJ86" s="10"/>
      <c r="AL86" s="47"/>
      <c r="AM86" s="47"/>
      <c r="AN86" s="47"/>
      <c r="AO86" s="47"/>
      <c r="AP86" s="47"/>
    </row>
    <row r="87" spans="1:42" ht="17.25" customHeight="1" x14ac:dyDescent="0.15">
      <c r="A87" s="7"/>
      <c r="B87" s="593" t="str">
        <f>IF(ISBLANK(発行依頼書!C153),"",発行依頼書!C153)</f>
        <v/>
      </c>
      <c r="C87" s="587" t="s">
        <v>151</v>
      </c>
      <c r="D87" s="587" t="s">
        <v>151</v>
      </c>
      <c r="E87" s="587" t="s">
        <v>151</v>
      </c>
      <c r="F87" s="587" t="s">
        <v>151</v>
      </c>
      <c r="G87" s="587" t="s">
        <v>151</v>
      </c>
      <c r="H87" s="587" t="s">
        <v>151</v>
      </c>
      <c r="I87" s="587" t="s">
        <v>151</v>
      </c>
      <c r="J87" s="587" t="s">
        <v>151</v>
      </c>
      <c r="K87" s="587" t="s">
        <v>151</v>
      </c>
      <c r="L87" s="587" t="s">
        <v>151</v>
      </c>
      <c r="M87" s="587" t="s">
        <v>151</v>
      </c>
      <c r="N87" s="587" t="s">
        <v>151</v>
      </c>
      <c r="O87" s="587" t="s">
        <v>151</v>
      </c>
      <c r="P87" s="587" t="s">
        <v>151</v>
      </c>
      <c r="Q87" s="587" t="s">
        <v>151</v>
      </c>
      <c r="R87" s="587" t="s">
        <v>151</v>
      </c>
      <c r="S87" s="587" t="str">
        <f>IF(ISBLANK(発行依頼書!F153),"",発行依頼書!F153)</f>
        <v/>
      </c>
      <c r="T87" s="587" t="s">
        <v>271</v>
      </c>
      <c r="U87" s="587" t="s">
        <v>271</v>
      </c>
      <c r="V87" s="587" t="s">
        <v>271</v>
      </c>
      <c r="W87" s="587" t="s">
        <v>271</v>
      </c>
      <c r="X87" s="587" t="s">
        <v>271</v>
      </c>
      <c r="Y87" s="587" t="s">
        <v>271</v>
      </c>
      <c r="Z87" s="587" t="s">
        <v>271</v>
      </c>
      <c r="AA87" s="587" t="s">
        <v>271</v>
      </c>
      <c r="AB87" s="587" t="s">
        <v>271</v>
      </c>
      <c r="AC87" s="587" t="s">
        <v>271</v>
      </c>
      <c r="AD87" s="587" t="s">
        <v>271</v>
      </c>
      <c r="AE87" s="587" t="s">
        <v>271</v>
      </c>
      <c r="AF87" s="588" t="str">
        <f>IF(ISBLANK(発行依頼書!W154),"",CONCATENATE(発行依頼書!W154,発行依頼書!X153))</f>
        <v/>
      </c>
      <c r="AG87" s="588" t="s">
        <v>391</v>
      </c>
      <c r="AH87" s="588" t="s">
        <v>391</v>
      </c>
      <c r="AI87" s="589" t="s">
        <v>391</v>
      </c>
      <c r="AJ87" s="10"/>
      <c r="AL87" s="47"/>
      <c r="AM87" s="47"/>
      <c r="AN87" s="47"/>
      <c r="AO87" s="47"/>
      <c r="AP87" s="47"/>
    </row>
    <row r="88" spans="1:42" ht="17.25" customHeight="1" x14ac:dyDescent="0.15">
      <c r="A88" s="7"/>
      <c r="B88" s="593" t="str">
        <f>IF(ISBLANK(発行依頼書!C155),"",発行依頼書!C155)</f>
        <v/>
      </c>
      <c r="C88" s="587" t="s">
        <v>152</v>
      </c>
      <c r="D88" s="587" t="s">
        <v>152</v>
      </c>
      <c r="E88" s="587" t="s">
        <v>152</v>
      </c>
      <c r="F88" s="587" t="s">
        <v>152</v>
      </c>
      <c r="G88" s="587" t="s">
        <v>152</v>
      </c>
      <c r="H88" s="587" t="s">
        <v>152</v>
      </c>
      <c r="I88" s="587" t="s">
        <v>152</v>
      </c>
      <c r="J88" s="587" t="s">
        <v>152</v>
      </c>
      <c r="K88" s="587" t="s">
        <v>152</v>
      </c>
      <c r="L88" s="587" t="s">
        <v>152</v>
      </c>
      <c r="M88" s="587" t="s">
        <v>152</v>
      </c>
      <c r="N88" s="587" t="s">
        <v>152</v>
      </c>
      <c r="O88" s="587" t="s">
        <v>152</v>
      </c>
      <c r="P88" s="587" t="s">
        <v>152</v>
      </c>
      <c r="Q88" s="587" t="s">
        <v>152</v>
      </c>
      <c r="R88" s="587" t="s">
        <v>152</v>
      </c>
      <c r="S88" s="587" t="str">
        <f>IF(ISBLANK(発行依頼書!F155),"",発行依頼書!F155)</f>
        <v/>
      </c>
      <c r="T88" s="587" t="s">
        <v>272</v>
      </c>
      <c r="U88" s="587" t="s">
        <v>272</v>
      </c>
      <c r="V88" s="587" t="s">
        <v>272</v>
      </c>
      <c r="W88" s="587" t="s">
        <v>272</v>
      </c>
      <c r="X88" s="587" t="s">
        <v>272</v>
      </c>
      <c r="Y88" s="587" t="s">
        <v>272</v>
      </c>
      <c r="Z88" s="587" t="s">
        <v>272</v>
      </c>
      <c r="AA88" s="587" t="s">
        <v>272</v>
      </c>
      <c r="AB88" s="587" t="s">
        <v>272</v>
      </c>
      <c r="AC88" s="587" t="s">
        <v>272</v>
      </c>
      <c r="AD88" s="587" t="s">
        <v>272</v>
      </c>
      <c r="AE88" s="587" t="s">
        <v>272</v>
      </c>
      <c r="AF88" s="588" t="str">
        <f>IF(ISBLANK(発行依頼書!W156),"",CONCATENATE(発行依頼書!W156,発行依頼書!X155))</f>
        <v/>
      </c>
      <c r="AG88" s="588" t="s">
        <v>392</v>
      </c>
      <c r="AH88" s="588" t="s">
        <v>392</v>
      </c>
      <c r="AI88" s="589" t="s">
        <v>392</v>
      </c>
      <c r="AJ88" s="10"/>
      <c r="AL88" s="47"/>
      <c r="AM88" s="47"/>
      <c r="AN88" s="47"/>
      <c r="AO88" s="47"/>
      <c r="AP88" s="47"/>
    </row>
    <row r="89" spans="1:42" ht="17.25" customHeight="1" x14ac:dyDescent="0.15">
      <c r="A89" s="7"/>
      <c r="B89" s="593" t="str">
        <f>IF(ISBLANK(発行依頼書!C157),"",発行依頼書!C157)</f>
        <v/>
      </c>
      <c r="C89" s="587" t="s">
        <v>153</v>
      </c>
      <c r="D89" s="587" t="s">
        <v>153</v>
      </c>
      <c r="E89" s="587" t="s">
        <v>153</v>
      </c>
      <c r="F89" s="587" t="s">
        <v>153</v>
      </c>
      <c r="G89" s="587" t="s">
        <v>153</v>
      </c>
      <c r="H89" s="587" t="s">
        <v>153</v>
      </c>
      <c r="I89" s="587" t="s">
        <v>153</v>
      </c>
      <c r="J89" s="587" t="s">
        <v>153</v>
      </c>
      <c r="K89" s="587" t="s">
        <v>153</v>
      </c>
      <c r="L89" s="587" t="s">
        <v>153</v>
      </c>
      <c r="M89" s="587" t="s">
        <v>153</v>
      </c>
      <c r="N89" s="587" t="s">
        <v>153</v>
      </c>
      <c r="O89" s="587" t="s">
        <v>153</v>
      </c>
      <c r="P89" s="587" t="s">
        <v>153</v>
      </c>
      <c r="Q89" s="587" t="s">
        <v>153</v>
      </c>
      <c r="R89" s="587" t="s">
        <v>153</v>
      </c>
      <c r="S89" s="587" t="str">
        <f>IF(ISBLANK(発行依頼書!F157),"",発行依頼書!F157)</f>
        <v/>
      </c>
      <c r="T89" s="587" t="s">
        <v>273</v>
      </c>
      <c r="U89" s="587" t="s">
        <v>273</v>
      </c>
      <c r="V89" s="587" t="s">
        <v>273</v>
      </c>
      <c r="W89" s="587" t="s">
        <v>273</v>
      </c>
      <c r="X89" s="587" t="s">
        <v>273</v>
      </c>
      <c r="Y89" s="587" t="s">
        <v>273</v>
      </c>
      <c r="Z89" s="587" t="s">
        <v>273</v>
      </c>
      <c r="AA89" s="587" t="s">
        <v>273</v>
      </c>
      <c r="AB89" s="587" t="s">
        <v>273</v>
      </c>
      <c r="AC89" s="587" t="s">
        <v>273</v>
      </c>
      <c r="AD89" s="587" t="s">
        <v>273</v>
      </c>
      <c r="AE89" s="587" t="s">
        <v>273</v>
      </c>
      <c r="AF89" s="588" t="str">
        <f>IF(ISBLANK(発行依頼書!W158),"",CONCATENATE(発行依頼書!W158,発行依頼書!X157))</f>
        <v/>
      </c>
      <c r="AG89" s="588" t="s">
        <v>393</v>
      </c>
      <c r="AH89" s="588" t="s">
        <v>393</v>
      </c>
      <c r="AI89" s="589" t="s">
        <v>393</v>
      </c>
      <c r="AJ89" s="10"/>
      <c r="AL89" s="47"/>
      <c r="AM89" s="47"/>
      <c r="AN89" s="47"/>
      <c r="AO89" s="47"/>
      <c r="AP89" s="47"/>
    </row>
    <row r="90" spans="1:42" ht="17.25" customHeight="1" x14ac:dyDescent="0.15">
      <c r="A90" s="7"/>
      <c r="B90" s="593" t="str">
        <f>IF(ISBLANK(発行依頼書!C159),"",発行依頼書!C159)</f>
        <v/>
      </c>
      <c r="C90" s="587" t="s">
        <v>154</v>
      </c>
      <c r="D90" s="587" t="s">
        <v>154</v>
      </c>
      <c r="E90" s="587" t="s">
        <v>154</v>
      </c>
      <c r="F90" s="587" t="s">
        <v>154</v>
      </c>
      <c r="G90" s="587" t="s">
        <v>154</v>
      </c>
      <c r="H90" s="587" t="s">
        <v>154</v>
      </c>
      <c r="I90" s="587" t="s">
        <v>154</v>
      </c>
      <c r="J90" s="587" t="s">
        <v>154</v>
      </c>
      <c r="K90" s="587" t="s">
        <v>154</v>
      </c>
      <c r="L90" s="587" t="s">
        <v>154</v>
      </c>
      <c r="M90" s="587" t="s">
        <v>154</v>
      </c>
      <c r="N90" s="587" t="s">
        <v>154</v>
      </c>
      <c r="O90" s="587" t="s">
        <v>154</v>
      </c>
      <c r="P90" s="587" t="s">
        <v>154</v>
      </c>
      <c r="Q90" s="587" t="s">
        <v>154</v>
      </c>
      <c r="R90" s="587" t="s">
        <v>154</v>
      </c>
      <c r="S90" s="587" t="str">
        <f>IF(ISBLANK(発行依頼書!F159),"",発行依頼書!F159)</f>
        <v/>
      </c>
      <c r="T90" s="587" t="s">
        <v>274</v>
      </c>
      <c r="U90" s="587" t="s">
        <v>274</v>
      </c>
      <c r="V90" s="587" t="s">
        <v>274</v>
      </c>
      <c r="W90" s="587" t="s">
        <v>274</v>
      </c>
      <c r="X90" s="587" t="s">
        <v>274</v>
      </c>
      <c r="Y90" s="587" t="s">
        <v>274</v>
      </c>
      <c r="Z90" s="587" t="s">
        <v>274</v>
      </c>
      <c r="AA90" s="587" t="s">
        <v>274</v>
      </c>
      <c r="AB90" s="587" t="s">
        <v>274</v>
      </c>
      <c r="AC90" s="587" t="s">
        <v>274</v>
      </c>
      <c r="AD90" s="587" t="s">
        <v>274</v>
      </c>
      <c r="AE90" s="587" t="s">
        <v>274</v>
      </c>
      <c r="AF90" s="588" t="str">
        <f>IF(ISBLANK(発行依頼書!W160),"",CONCATENATE(発行依頼書!W160,発行依頼書!X159))</f>
        <v/>
      </c>
      <c r="AG90" s="588" t="s">
        <v>394</v>
      </c>
      <c r="AH90" s="588" t="s">
        <v>394</v>
      </c>
      <c r="AI90" s="589" t="s">
        <v>394</v>
      </c>
      <c r="AJ90" s="10"/>
      <c r="AL90" s="47"/>
      <c r="AM90" s="47"/>
      <c r="AN90" s="47"/>
      <c r="AO90" s="47"/>
      <c r="AP90" s="47"/>
    </row>
    <row r="91" spans="1:42" ht="17.25" customHeight="1" x14ac:dyDescent="0.15">
      <c r="A91" s="7"/>
      <c r="B91" s="593" t="str">
        <f>IF(ISBLANK(発行依頼書!C161),"",発行依頼書!C161)</f>
        <v/>
      </c>
      <c r="C91" s="587" t="s">
        <v>155</v>
      </c>
      <c r="D91" s="587" t="s">
        <v>155</v>
      </c>
      <c r="E91" s="587" t="s">
        <v>155</v>
      </c>
      <c r="F91" s="587" t="s">
        <v>155</v>
      </c>
      <c r="G91" s="587" t="s">
        <v>155</v>
      </c>
      <c r="H91" s="587" t="s">
        <v>155</v>
      </c>
      <c r="I91" s="587" t="s">
        <v>155</v>
      </c>
      <c r="J91" s="587" t="s">
        <v>155</v>
      </c>
      <c r="K91" s="587" t="s">
        <v>155</v>
      </c>
      <c r="L91" s="587" t="s">
        <v>155</v>
      </c>
      <c r="M91" s="587" t="s">
        <v>155</v>
      </c>
      <c r="N91" s="587" t="s">
        <v>155</v>
      </c>
      <c r="O91" s="587" t="s">
        <v>155</v>
      </c>
      <c r="P91" s="587" t="s">
        <v>155</v>
      </c>
      <c r="Q91" s="587" t="s">
        <v>155</v>
      </c>
      <c r="R91" s="587" t="s">
        <v>155</v>
      </c>
      <c r="S91" s="587" t="str">
        <f>IF(ISBLANK(発行依頼書!F161),"",発行依頼書!F161)</f>
        <v/>
      </c>
      <c r="T91" s="587" t="s">
        <v>275</v>
      </c>
      <c r="U91" s="587" t="s">
        <v>275</v>
      </c>
      <c r="V91" s="587" t="s">
        <v>275</v>
      </c>
      <c r="W91" s="587" t="s">
        <v>275</v>
      </c>
      <c r="X91" s="587" t="s">
        <v>275</v>
      </c>
      <c r="Y91" s="587" t="s">
        <v>275</v>
      </c>
      <c r="Z91" s="587" t="s">
        <v>275</v>
      </c>
      <c r="AA91" s="587" t="s">
        <v>275</v>
      </c>
      <c r="AB91" s="587" t="s">
        <v>275</v>
      </c>
      <c r="AC91" s="587" t="s">
        <v>275</v>
      </c>
      <c r="AD91" s="587" t="s">
        <v>275</v>
      </c>
      <c r="AE91" s="587" t="s">
        <v>275</v>
      </c>
      <c r="AF91" s="588" t="str">
        <f>IF(ISBLANK(発行依頼書!W162),"",CONCATENATE(発行依頼書!W162,発行依頼書!X161))</f>
        <v/>
      </c>
      <c r="AG91" s="588" t="s">
        <v>395</v>
      </c>
      <c r="AH91" s="588" t="s">
        <v>395</v>
      </c>
      <c r="AI91" s="589" t="s">
        <v>395</v>
      </c>
      <c r="AJ91" s="10"/>
      <c r="AL91" s="47"/>
      <c r="AM91" s="47"/>
      <c r="AN91" s="47"/>
      <c r="AO91" s="47"/>
      <c r="AP91" s="47"/>
    </row>
    <row r="92" spans="1:42" ht="17.25" customHeight="1" x14ac:dyDescent="0.15">
      <c r="A92" s="7"/>
      <c r="B92" s="593" t="str">
        <f>IF(ISBLANK(発行依頼書!C163),"",発行依頼書!C163)</f>
        <v/>
      </c>
      <c r="C92" s="587" t="s">
        <v>156</v>
      </c>
      <c r="D92" s="587" t="s">
        <v>156</v>
      </c>
      <c r="E92" s="587" t="s">
        <v>156</v>
      </c>
      <c r="F92" s="587" t="s">
        <v>156</v>
      </c>
      <c r="G92" s="587" t="s">
        <v>156</v>
      </c>
      <c r="H92" s="587" t="s">
        <v>156</v>
      </c>
      <c r="I92" s="587" t="s">
        <v>156</v>
      </c>
      <c r="J92" s="587" t="s">
        <v>156</v>
      </c>
      <c r="K92" s="587" t="s">
        <v>156</v>
      </c>
      <c r="L92" s="587" t="s">
        <v>156</v>
      </c>
      <c r="M92" s="587" t="s">
        <v>156</v>
      </c>
      <c r="N92" s="587" t="s">
        <v>156</v>
      </c>
      <c r="O92" s="587" t="s">
        <v>156</v>
      </c>
      <c r="P92" s="587" t="s">
        <v>156</v>
      </c>
      <c r="Q92" s="587" t="s">
        <v>156</v>
      </c>
      <c r="R92" s="587" t="s">
        <v>156</v>
      </c>
      <c r="S92" s="587" t="str">
        <f>IF(ISBLANK(発行依頼書!F163),"",発行依頼書!F163)</f>
        <v/>
      </c>
      <c r="T92" s="587" t="s">
        <v>276</v>
      </c>
      <c r="U92" s="587" t="s">
        <v>276</v>
      </c>
      <c r="V92" s="587" t="s">
        <v>276</v>
      </c>
      <c r="W92" s="587" t="s">
        <v>276</v>
      </c>
      <c r="X92" s="587" t="s">
        <v>276</v>
      </c>
      <c r="Y92" s="587" t="s">
        <v>276</v>
      </c>
      <c r="Z92" s="587" t="s">
        <v>276</v>
      </c>
      <c r="AA92" s="587" t="s">
        <v>276</v>
      </c>
      <c r="AB92" s="587" t="s">
        <v>276</v>
      </c>
      <c r="AC92" s="587" t="s">
        <v>276</v>
      </c>
      <c r="AD92" s="587" t="s">
        <v>276</v>
      </c>
      <c r="AE92" s="587" t="s">
        <v>276</v>
      </c>
      <c r="AF92" s="588" t="str">
        <f>IF(ISBLANK(発行依頼書!W164),"",CONCATENATE(発行依頼書!W164,発行依頼書!X163))</f>
        <v/>
      </c>
      <c r="AG92" s="588" t="s">
        <v>396</v>
      </c>
      <c r="AH92" s="588" t="s">
        <v>396</v>
      </c>
      <c r="AI92" s="589" t="s">
        <v>396</v>
      </c>
      <c r="AJ92" s="10"/>
      <c r="AL92" s="47"/>
      <c r="AM92" s="47"/>
      <c r="AN92" s="47"/>
      <c r="AO92" s="47"/>
      <c r="AP92" s="47"/>
    </row>
    <row r="93" spans="1:42" ht="17.25" customHeight="1" x14ac:dyDescent="0.15">
      <c r="A93" s="7"/>
      <c r="B93" s="593" t="str">
        <f>IF(ISBLANK(発行依頼書!C165),"",発行依頼書!C165)</f>
        <v/>
      </c>
      <c r="C93" s="587" t="s">
        <v>157</v>
      </c>
      <c r="D93" s="587" t="s">
        <v>157</v>
      </c>
      <c r="E93" s="587" t="s">
        <v>157</v>
      </c>
      <c r="F93" s="587" t="s">
        <v>157</v>
      </c>
      <c r="G93" s="587" t="s">
        <v>157</v>
      </c>
      <c r="H93" s="587" t="s">
        <v>157</v>
      </c>
      <c r="I93" s="587" t="s">
        <v>157</v>
      </c>
      <c r="J93" s="587" t="s">
        <v>157</v>
      </c>
      <c r="K93" s="587" t="s">
        <v>157</v>
      </c>
      <c r="L93" s="587" t="s">
        <v>157</v>
      </c>
      <c r="M93" s="587" t="s">
        <v>157</v>
      </c>
      <c r="N93" s="587" t="s">
        <v>157</v>
      </c>
      <c r="O93" s="587" t="s">
        <v>157</v>
      </c>
      <c r="P93" s="587" t="s">
        <v>157</v>
      </c>
      <c r="Q93" s="587" t="s">
        <v>157</v>
      </c>
      <c r="R93" s="587" t="s">
        <v>157</v>
      </c>
      <c r="S93" s="587" t="str">
        <f>IF(ISBLANK(発行依頼書!F165),"",発行依頼書!F165)</f>
        <v/>
      </c>
      <c r="T93" s="587" t="s">
        <v>277</v>
      </c>
      <c r="U93" s="587" t="s">
        <v>277</v>
      </c>
      <c r="V93" s="587" t="s">
        <v>277</v>
      </c>
      <c r="W93" s="587" t="s">
        <v>277</v>
      </c>
      <c r="X93" s="587" t="s">
        <v>277</v>
      </c>
      <c r="Y93" s="587" t="s">
        <v>277</v>
      </c>
      <c r="Z93" s="587" t="s">
        <v>277</v>
      </c>
      <c r="AA93" s="587" t="s">
        <v>277</v>
      </c>
      <c r="AB93" s="587" t="s">
        <v>277</v>
      </c>
      <c r="AC93" s="587" t="s">
        <v>277</v>
      </c>
      <c r="AD93" s="587" t="s">
        <v>277</v>
      </c>
      <c r="AE93" s="587" t="s">
        <v>277</v>
      </c>
      <c r="AF93" s="588" t="str">
        <f>IF(ISBLANK(発行依頼書!W166),"",CONCATENATE(発行依頼書!W166,発行依頼書!X165))</f>
        <v/>
      </c>
      <c r="AG93" s="588" t="s">
        <v>397</v>
      </c>
      <c r="AH93" s="588" t="s">
        <v>397</v>
      </c>
      <c r="AI93" s="589" t="s">
        <v>397</v>
      </c>
      <c r="AJ93" s="10"/>
      <c r="AL93" s="47"/>
      <c r="AM93" s="47"/>
      <c r="AN93" s="47"/>
      <c r="AO93" s="47"/>
      <c r="AP93" s="47"/>
    </row>
    <row r="94" spans="1:42" ht="17.25" customHeight="1" x14ac:dyDescent="0.15">
      <c r="A94" s="7"/>
      <c r="B94" s="593" t="str">
        <f>IF(ISBLANK(発行依頼書!C167),"",発行依頼書!C167)</f>
        <v/>
      </c>
      <c r="C94" s="587" t="s">
        <v>158</v>
      </c>
      <c r="D94" s="587" t="s">
        <v>158</v>
      </c>
      <c r="E94" s="587" t="s">
        <v>158</v>
      </c>
      <c r="F94" s="587" t="s">
        <v>158</v>
      </c>
      <c r="G94" s="587" t="s">
        <v>158</v>
      </c>
      <c r="H94" s="587" t="s">
        <v>158</v>
      </c>
      <c r="I94" s="587" t="s">
        <v>158</v>
      </c>
      <c r="J94" s="587" t="s">
        <v>158</v>
      </c>
      <c r="K94" s="587" t="s">
        <v>158</v>
      </c>
      <c r="L94" s="587" t="s">
        <v>158</v>
      </c>
      <c r="M94" s="587" t="s">
        <v>158</v>
      </c>
      <c r="N94" s="587" t="s">
        <v>158</v>
      </c>
      <c r="O94" s="587" t="s">
        <v>158</v>
      </c>
      <c r="P94" s="587" t="s">
        <v>158</v>
      </c>
      <c r="Q94" s="587" t="s">
        <v>158</v>
      </c>
      <c r="R94" s="587" t="s">
        <v>158</v>
      </c>
      <c r="S94" s="587" t="str">
        <f>IF(ISBLANK(発行依頼書!F167),"",発行依頼書!F167)</f>
        <v/>
      </c>
      <c r="T94" s="587" t="s">
        <v>278</v>
      </c>
      <c r="U94" s="587" t="s">
        <v>278</v>
      </c>
      <c r="V94" s="587" t="s">
        <v>278</v>
      </c>
      <c r="W94" s="587" t="s">
        <v>278</v>
      </c>
      <c r="X94" s="587" t="s">
        <v>278</v>
      </c>
      <c r="Y94" s="587" t="s">
        <v>278</v>
      </c>
      <c r="Z94" s="587" t="s">
        <v>278</v>
      </c>
      <c r="AA94" s="587" t="s">
        <v>278</v>
      </c>
      <c r="AB94" s="587" t="s">
        <v>278</v>
      </c>
      <c r="AC94" s="587" t="s">
        <v>278</v>
      </c>
      <c r="AD94" s="587" t="s">
        <v>278</v>
      </c>
      <c r="AE94" s="587" t="s">
        <v>278</v>
      </c>
      <c r="AF94" s="588" t="str">
        <f>IF(ISBLANK(発行依頼書!W168),"",CONCATENATE(発行依頼書!W168,発行依頼書!X167))</f>
        <v/>
      </c>
      <c r="AG94" s="588" t="s">
        <v>398</v>
      </c>
      <c r="AH94" s="588" t="s">
        <v>398</v>
      </c>
      <c r="AI94" s="589" t="s">
        <v>398</v>
      </c>
      <c r="AJ94" s="10"/>
      <c r="AL94" s="47"/>
      <c r="AM94" s="47"/>
      <c r="AN94" s="47"/>
      <c r="AO94" s="47"/>
      <c r="AP94" s="47"/>
    </row>
    <row r="95" spans="1:42" ht="17.25" customHeight="1" x14ac:dyDescent="0.15">
      <c r="A95" s="7"/>
      <c r="B95" s="593" t="str">
        <f>IF(ISBLANK(発行依頼書!C169),"",発行依頼書!C169)</f>
        <v/>
      </c>
      <c r="C95" s="587" t="s">
        <v>159</v>
      </c>
      <c r="D95" s="587" t="s">
        <v>159</v>
      </c>
      <c r="E95" s="587" t="s">
        <v>159</v>
      </c>
      <c r="F95" s="587" t="s">
        <v>159</v>
      </c>
      <c r="G95" s="587" t="s">
        <v>159</v>
      </c>
      <c r="H95" s="587" t="s">
        <v>159</v>
      </c>
      <c r="I95" s="587" t="s">
        <v>159</v>
      </c>
      <c r="J95" s="587" t="s">
        <v>159</v>
      </c>
      <c r="K95" s="587" t="s">
        <v>159</v>
      </c>
      <c r="L95" s="587" t="s">
        <v>159</v>
      </c>
      <c r="M95" s="587" t="s">
        <v>159</v>
      </c>
      <c r="N95" s="587" t="s">
        <v>159</v>
      </c>
      <c r="O95" s="587" t="s">
        <v>159</v>
      </c>
      <c r="P95" s="587" t="s">
        <v>159</v>
      </c>
      <c r="Q95" s="587" t="s">
        <v>159</v>
      </c>
      <c r="R95" s="587" t="s">
        <v>159</v>
      </c>
      <c r="S95" s="587" t="str">
        <f>IF(ISBLANK(発行依頼書!F169),"",発行依頼書!F169)</f>
        <v/>
      </c>
      <c r="T95" s="587" t="s">
        <v>279</v>
      </c>
      <c r="U95" s="587" t="s">
        <v>279</v>
      </c>
      <c r="V95" s="587" t="s">
        <v>279</v>
      </c>
      <c r="W95" s="587" t="s">
        <v>279</v>
      </c>
      <c r="X95" s="587" t="s">
        <v>279</v>
      </c>
      <c r="Y95" s="587" t="s">
        <v>279</v>
      </c>
      <c r="Z95" s="587" t="s">
        <v>279</v>
      </c>
      <c r="AA95" s="587" t="s">
        <v>279</v>
      </c>
      <c r="AB95" s="587" t="s">
        <v>279</v>
      </c>
      <c r="AC95" s="587" t="s">
        <v>279</v>
      </c>
      <c r="AD95" s="587" t="s">
        <v>279</v>
      </c>
      <c r="AE95" s="587" t="s">
        <v>279</v>
      </c>
      <c r="AF95" s="588" t="str">
        <f>IF(ISBLANK(発行依頼書!W170),"",CONCATENATE(発行依頼書!W170,発行依頼書!X169))</f>
        <v/>
      </c>
      <c r="AG95" s="588" t="s">
        <v>399</v>
      </c>
      <c r="AH95" s="588" t="s">
        <v>399</v>
      </c>
      <c r="AI95" s="589" t="s">
        <v>399</v>
      </c>
      <c r="AJ95" s="10"/>
      <c r="AL95" s="47"/>
      <c r="AM95" s="47"/>
      <c r="AN95" s="47"/>
      <c r="AO95" s="47"/>
      <c r="AP95" s="47"/>
    </row>
    <row r="96" spans="1:42" ht="17.25" customHeight="1" x14ac:dyDescent="0.15">
      <c r="A96" s="7"/>
      <c r="B96" s="593" t="str">
        <f>IF(ISBLANK(発行依頼書!C171),"",発行依頼書!C171)</f>
        <v/>
      </c>
      <c r="C96" s="587" t="s">
        <v>160</v>
      </c>
      <c r="D96" s="587" t="s">
        <v>160</v>
      </c>
      <c r="E96" s="587" t="s">
        <v>160</v>
      </c>
      <c r="F96" s="587" t="s">
        <v>160</v>
      </c>
      <c r="G96" s="587" t="s">
        <v>160</v>
      </c>
      <c r="H96" s="587" t="s">
        <v>160</v>
      </c>
      <c r="I96" s="587" t="s">
        <v>160</v>
      </c>
      <c r="J96" s="587" t="s">
        <v>160</v>
      </c>
      <c r="K96" s="587" t="s">
        <v>160</v>
      </c>
      <c r="L96" s="587" t="s">
        <v>160</v>
      </c>
      <c r="M96" s="587" t="s">
        <v>160</v>
      </c>
      <c r="N96" s="587" t="s">
        <v>160</v>
      </c>
      <c r="O96" s="587" t="s">
        <v>160</v>
      </c>
      <c r="P96" s="587" t="s">
        <v>160</v>
      </c>
      <c r="Q96" s="587" t="s">
        <v>160</v>
      </c>
      <c r="R96" s="587" t="s">
        <v>160</v>
      </c>
      <c r="S96" s="587" t="str">
        <f>IF(ISBLANK(発行依頼書!F171),"",発行依頼書!F171)</f>
        <v/>
      </c>
      <c r="T96" s="587" t="s">
        <v>280</v>
      </c>
      <c r="U96" s="587" t="s">
        <v>280</v>
      </c>
      <c r="V96" s="587" t="s">
        <v>280</v>
      </c>
      <c r="W96" s="587" t="s">
        <v>280</v>
      </c>
      <c r="X96" s="587" t="s">
        <v>280</v>
      </c>
      <c r="Y96" s="587" t="s">
        <v>280</v>
      </c>
      <c r="Z96" s="587" t="s">
        <v>280</v>
      </c>
      <c r="AA96" s="587" t="s">
        <v>280</v>
      </c>
      <c r="AB96" s="587" t="s">
        <v>280</v>
      </c>
      <c r="AC96" s="587" t="s">
        <v>280</v>
      </c>
      <c r="AD96" s="587" t="s">
        <v>280</v>
      </c>
      <c r="AE96" s="587" t="s">
        <v>280</v>
      </c>
      <c r="AF96" s="588" t="str">
        <f>IF(ISBLANK(発行依頼書!W172),"",CONCATENATE(発行依頼書!W172,発行依頼書!X171))</f>
        <v/>
      </c>
      <c r="AG96" s="588" t="s">
        <v>400</v>
      </c>
      <c r="AH96" s="588" t="s">
        <v>400</v>
      </c>
      <c r="AI96" s="589" t="s">
        <v>400</v>
      </c>
      <c r="AJ96" s="10"/>
      <c r="AL96" s="47"/>
      <c r="AM96" s="47"/>
      <c r="AN96" s="47"/>
      <c r="AO96" s="47"/>
      <c r="AP96" s="47"/>
    </row>
    <row r="97" spans="1:42" ht="17.25" customHeight="1" x14ac:dyDescent="0.15">
      <c r="A97" s="7"/>
      <c r="B97" s="593" t="str">
        <f>IF(ISBLANK(発行依頼書!C173),"",発行依頼書!C173)</f>
        <v/>
      </c>
      <c r="C97" s="587" t="s">
        <v>161</v>
      </c>
      <c r="D97" s="587" t="s">
        <v>161</v>
      </c>
      <c r="E97" s="587" t="s">
        <v>161</v>
      </c>
      <c r="F97" s="587" t="s">
        <v>161</v>
      </c>
      <c r="G97" s="587" t="s">
        <v>161</v>
      </c>
      <c r="H97" s="587" t="s">
        <v>161</v>
      </c>
      <c r="I97" s="587" t="s">
        <v>161</v>
      </c>
      <c r="J97" s="587" t="s">
        <v>161</v>
      </c>
      <c r="K97" s="587" t="s">
        <v>161</v>
      </c>
      <c r="L97" s="587" t="s">
        <v>161</v>
      </c>
      <c r="M97" s="587" t="s">
        <v>161</v>
      </c>
      <c r="N97" s="587" t="s">
        <v>161</v>
      </c>
      <c r="O97" s="587" t="s">
        <v>161</v>
      </c>
      <c r="P97" s="587" t="s">
        <v>161</v>
      </c>
      <c r="Q97" s="587" t="s">
        <v>161</v>
      </c>
      <c r="R97" s="587" t="s">
        <v>161</v>
      </c>
      <c r="S97" s="587" t="str">
        <f>IF(ISBLANK(発行依頼書!F173),"",発行依頼書!F173)</f>
        <v/>
      </c>
      <c r="T97" s="587" t="s">
        <v>281</v>
      </c>
      <c r="U97" s="587" t="s">
        <v>281</v>
      </c>
      <c r="V97" s="587" t="s">
        <v>281</v>
      </c>
      <c r="W97" s="587" t="s">
        <v>281</v>
      </c>
      <c r="X97" s="587" t="s">
        <v>281</v>
      </c>
      <c r="Y97" s="587" t="s">
        <v>281</v>
      </c>
      <c r="Z97" s="587" t="s">
        <v>281</v>
      </c>
      <c r="AA97" s="587" t="s">
        <v>281</v>
      </c>
      <c r="AB97" s="587" t="s">
        <v>281</v>
      </c>
      <c r="AC97" s="587" t="s">
        <v>281</v>
      </c>
      <c r="AD97" s="587" t="s">
        <v>281</v>
      </c>
      <c r="AE97" s="587" t="s">
        <v>281</v>
      </c>
      <c r="AF97" s="588" t="str">
        <f>IF(ISBLANK(発行依頼書!W174),"",CONCATENATE(発行依頼書!W174,発行依頼書!X173))</f>
        <v/>
      </c>
      <c r="AG97" s="588" t="s">
        <v>401</v>
      </c>
      <c r="AH97" s="588" t="s">
        <v>401</v>
      </c>
      <c r="AI97" s="589" t="s">
        <v>401</v>
      </c>
      <c r="AJ97" s="10"/>
      <c r="AL97" s="47"/>
      <c r="AM97" s="47"/>
      <c r="AN97" s="47"/>
      <c r="AO97" s="47"/>
      <c r="AP97" s="47"/>
    </row>
    <row r="98" spans="1:42" ht="17.25" customHeight="1" x14ac:dyDescent="0.15">
      <c r="A98" s="7"/>
      <c r="B98" s="593" t="str">
        <f>IF(ISBLANK(発行依頼書!C175),"",発行依頼書!C175)</f>
        <v/>
      </c>
      <c r="C98" s="587" t="s">
        <v>162</v>
      </c>
      <c r="D98" s="587" t="s">
        <v>162</v>
      </c>
      <c r="E98" s="587" t="s">
        <v>162</v>
      </c>
      <c r="F98" s="587" t="s">
        <v>162</v>
      </c>
      <c r="G98" s="587" t="s">
        <v>162</v>
      </c>
      <c r="H98" s="587" t="s">
        <v>162</v>
      </c>
      <c r="I98" s="587" t="s">
        <v>162</v>
      </c>
      <c r="J98" s="587" t="s">
        <v>162</v>
      </c>
      <c r="K98" s="587" t="s">
        <v>162</v>
      </c>
      <c r="L98" s="587" t="s">
        <v>162</v>
      </c>
      <c r="M98" s="587" t="s">
        <v>162</v>
      </c>
      <c r="N98" s="587" t="s">
        <v>162</v>
      </c>
      <c r="O98" s="587" t="s">
        <v>162</v>
      </c>
      <c r="P98" s="587" t="s">
        <v>162</v>
      </c>
      <c r="Q98" s="587" t="s">
        <v>162</v>
      </c>
      <c r="R98" s="587" t="s">
        <v>162</v>
      </c>
      <c r="S98" s="587" t="str">
        <f>IF(ISBLANK(発行依頼書!F175),"",発行依頼書!F175)</f>
        <v/>
      </c>
      <c r="T98" s="587" t="s">
        <v>282</v>
      </c>
      <c r="U98" s="587" t="s">
        <v>282</v>
      </c>
      <c r="V98" s="587" t="s">
        <v>282</v>
      </c>
      <c r="W98" s="587" t="s">
        <v>282</v>
      </c>
      <c r="X98" s="587" t="s">
        <v>282</v>
      </c>
      <c r="Y98" s="587" t="s">
        <v>282</v>
      </c>
      <c r="Z98" s="587" t="s">
        <v>282</v>
      </c>
      <c r="AA98" s="587" t="s">
        <v>282</v>
      </c>
      <c r="AB98" s="587" t="s">
        <v>282</v>
      </c>
      <c r="AC98" s="587" t="s">
        <v>282</v>
      </c>
      <c r="AD98" s="587" t="s">
        <v>282</v>
      </c>
      <c r="AE98" s="587" t="s">
        <v>282</v>
      </c>
      <c r="AF98" s="588" t="str">
        <f>IF(ISBLANK(発行依頼書!W176),"",CONCATENATE(発行依頼書!W176,発行依頼書!X175))</f>
        <v/>
      </c>
      <c r="AG98" s="588" t="s">
        <v>402</v>
      </c>
      <c r="AH98" s="588" t="s">
        <v>402</v>
      </c>
      <c r="AI98" s="589" t="s">
        <v>402</v>
      </c>
      <c r="AJ98" s="10"/>
      <c r="AL98" s="47"/>
      <c r="AM98" s="47"/>
      <c r="AN98" s="47"/>
      <c r="AO98" s="47"/>
      <c r="AP98" s="47"/>
    </row>
    <row r="99" spans="1:42" ht="17.25" customHeight="1" x14ac:dyDescent="0.15">
      <c r="A99" s="7"/>
      <c r="B99" s="593" t="str">
        <f>IF(ISBLANK(発行依頼書!C177),"",発行依頼書!C177)</f>
        <v/>
      </c>
      <c r="C99" s="587" t="s">
        <v>163</v>
      </c>
      <c r="D99" s="587" t="s">
        <v>163</v>
      </c>
      <c r="E99" s="587" t="s">
        <v>163</v>
      </c>
      <c r="F99" s="587" t="s">
        <v>163</v>
      </c>
      <c r="G99" s="587" t="s">
        <v>163</v>
      </c>
      <c r="H99" s="587" t="s">
        <v>163</v>
      </c>
      <c r="I99" s="587" t="s">
        <v>163</v>
      </c>
      <c r="J99" s="587" t="s">
        <v>163</v>
      </c>
      <c r="K99" s="587" t="s">
        <v>163</v>
      </c>
      <c r="L99" s="587" t="s">
        <v>163</v>
      </c>
      <c r="M99" s="587" t="s">
        <v>163</v>
      </c>
      <c r="N99" s="587" t="s">
        <v>163</v>
      </c>
      <c r="O99" s="587" t="s">
        <v>163</v>
      </c>
      <c r="P99" s="587" t="s">
        <v>163</v>
      </c>
      <c r="Q99" s="587" t="s">
        <v>163</v>
      </c>
      <c r="R99" s="587" t="s">
        <v>163</v>
      </c>
      <c r="S99" s="587" t="str">
        <f>IF(ISBLANK(発行依頼書!F177),"",発行依頼書!F177)</f>
        <v/>
      </c>
      <c r="T99" s="587" t="s">
        <v>283</v>
      </c>
      <c r="U99" s="587" t="s">
        <v>283</v>
      </c>
      <c r="V99" s="587" t="s">
        <v>283</v>
      </c>
      <c r="W99" s="587" t="s">
        <v>283</v>
      </c>
      <c r="X99" s="587" t="s">
        <v>283</v>
      </c>
      <c r="Y99" s="587" t="s">
        <v>283</v>
      </c>
      <c r="Z99" s="587" t="s">
        <v>283</v>
      </c>
      <c r="AA99" s="587" t="s">
        <v>283</v>
      </c>
      <c r="AB99" s="587" t="s">
        <v>283</v>
      </c>
      <c r="AC99" s="587" t="s">
        <v>283</v>
      </c>
      <c r="AD99" s="587" t="s">
        <v>283</v>
      </c>
      <c r="AE99" s="587" t="s">
        <v>283</v>
      </c>
      <c r="AF99" s="588" t="str">
        <f>IF(ISBLANK(発行依頼書!W178),"",CONCATENATE(発行依頼書!W178,発行依頼書!X177))</f>
        <v/>
      </c>
      <c r="AG99" s="588" t="s">
        <v>403</v>
      </c>
      <c r="AH99" s="588" t="s">
        <v>403</v>
      </c>
      <c r="AI99" s="589" t="s">
        <v>403</v>
      </c>
      <c r="AJ99" s="10"/>
      <c r="AL99" s="47"/>
      <c r="AM99" s="47"/>
      <c r="AN99" s="47"/>
      <c r="AO99" s="47"/>
      <c r="AP99" s="47"/>
    </row>
    <row r="100" spans="1:42" ht="17.25" customHeight="1" x14ac:dyDescent="0.15">
      <c r="A100" s="7"/>
      <c r="B100" s="593" t="str">
        <f>IF(ISBLANK(発行依頼書!C179),"",発行依頼書!C179)</f>
        <v/>
      </c>
      <c r="C100" s="587" t="s">
        <v>164</v>
      </c>
      <c r="D100" s="587" t="s">
        <v>164</v>
      </c>
      <c r="E100" s="587" t="s">
        <v>164</v>
      </c>
      <c r="F100" s="587" t="s">
        <v>164</v>
      </c>
      <c r="G100" s="587" t="s">
        <v>164</v>
      </c>
      <c r="H100" s="587" t="s">
        <v>164</v>
      </c>
      <c r="I100" s="587" t="s">
        <v>164</v>
      </c>
      <c r="J100" s="587" t="s">
        <v>164</v>
      </c>
      <c r="K100" s="587" t="s">
        <v>164</v>
      </c>
      <c r="L100" s="587" t="s">
        <v>164</v>
      </c>
      <c r="M100" s="587" t="s">
        <v>164</v>
      </c>
      <c r="N100" s="587" t="s">
        <v>164</v>
      </c>
      <c r="O100" s="587" t="s">
        <v>164</v>
      </c>
      <c r="P100" s="587" t="s">
        <v>164</v>
      </c>
      <c r="Q100" s="587" t="s">
        <v>164</v>
      </c>
      <c r="R100" s="587" t="s">
        <v>164</v>
      </c>
      <c r="S100" s="587" t="str">
        <f>IF(ISBLANK(発行依頼書!F179),"",発行依頼書!F179)</f>
        <v/>
      </c>
      <c r="T100" s="587" t="s">
        <v>284</v>
      </c>
      <c r="U100" s="587" t="s">
        <v>284</v>
      </c>
      <c r="V100" s="587" t="s">
        <v>284</v>
      </c>
      <c r="W100" s="587" t="s">
        <v>284</v>
      </c>
      <c r="X100" s="587" t="s">
        <v>284</v>
      </c>
      <c r="Y100" s="587" t="s">
        <v>284</v>
      </c>
      <c r="Z100" s="587" t="s">
        <v>284</v>
      </c>
      <c r="AA100" s="587" t="s">
        <v>284</v>
      </c>
      <c r="AB100" s="587" t="s">
        <v>284</v>
      </c>
      <c r="AC100" s="587" t="s">
        <v>284</v>
      </c>
      <c r="AD100" s="587" t="s">
        <v>284</v>
      </c>
      <c r="AE100" s="587" t="s">
        <v>284</v>
      </c>
      <c r="AF100" s="588" t="str">
        <f>IF(ISBLANK(発行依頼書!W180),"",CONCATENATE(発行依頼書!W180,発行依頼書!X179))</f>
        <v/>
      </c>
      <c r="AG100" s="588" t="s">
        <v>404</v>
      </c>
      <c r="AH100" s="588" t="s">
        <v>404</v>
      </c>
      <c r="AI100" s="589" t="s">
        <v>404</v>
      </c>
      <c r="AJ100" s="10"/>
      <c r="AL100" s="47"/>
      <c r="AM100" s="47"/>
      <c r="AN100" s="47"/>
      <c r="AO100" s="47"/>
      <c r="AP100" s="47"/>
    </row>
    <row r="101" spans="1:42" ht="17.25" customHeight="1" x14ac:dyDescent="0.15">
      <c r="A101" s="7"/>
      <c r="B101" s="593" t="str">
        <f>IF(ISBLANK(発行依頼書!C181),"",発行依頼書!C181)</f>
        <v/>
      </c>
      <c r="C101" s="587" t="s">
        <v>165</v>
      </c>
      <c r="D101" s="587" t="s">
        <v>165</v>
      </c>
      <c r="E101" s="587" t="s">
        <v>165</v>
      </c>
      <c r="F101" s="587" t="s">
        <v>165</v>
      </c>
      <c r="G101" s="587" t="s">
        <v>165</v>
      </c>
      <c r="H101" s="587" t="s">
        <v>165</v>
      </c>
      <c r="I101" s="587" t="s">
        <v>165</v>
      </c>
      <c r="J101" s="587" t="s">
        <v>165</v>
      </c>
      <c r="K101" s="587" t="s">
        <v>165</v>
      </c>
      <c r="L101" s="587" t="s">
        <v>165</v>
      </c>
      <c r="M101" s="587" t="s">
        <v>165</v>
      </c>
      <c r="N101" s="587" t="s">
        <v>165</v>
      </c>
      <c r="O101" s="587" t="s">
        <v>165</v>
      </c>
      <c r="P101" s="587" t="s">
        <v>165</v>
      </c>
      <c r="Q101" s="587" t="s">
        <v>165</v>
      </c>
      <c r="R101" s="587" t="s">
        <v>165</v>
      </c>
      <c r="S101" s="587" t="str">
        <f>IF(ISBLANK(発行依頼書!F181),"",発行依頼書!F181)</f>
        <v/>
      </c>
      <c r="T101" s="587" t="s">
        <v>285</v>
      </c>
      <c r="U101" s="587" t="s">
        <v>285</v>
      </c>
      <c r="V101" s="587" t="s">
        <v>285</v>
      </c>
      <c r="W101" s="587" t="s">
        <v>285</v>
      </c>
      <c r="X101" s="587" t="s">
        <v>285</v>
      </c>
      <c r="Y101" s="587" t="s">
        <v>285</v>
      </c>
      <c r="Z101" s="587" t="s">
        <v>285</v>
      </c>
      <c r="AA101" s="587" t="s">
        <v>285</v>
      </c>
      <c r="AB101" s="587" t="s">
        <v>285</v>
      </c>
      <c r="AC101" s="587" t="s">
        <v>285</v>
      </c>
      <c r="AD101" s="587" t="s">
        <v>285</v>
      </c>
      <c r="AE101" s="587" t="s">
        <v>285</v>
      </c>
      <c r="AF101" s="588" t="str">
        <f>IF(ISBLANK(発行依頼書!W182),"",CONCATENATE(発行依頼書!W182,発行依頼書!X181))</f>
        <v/>
      </c>
      <c r="AG101" s="588" t="s">
        <v>405</v>
      </c>
      <c r="AH101" s="588" t="s">
        <v>405</v>
      </c>
      <c r="AI101" s="589" t="s">
        <v>405</v>
      </c>
      <c r="AJ101" s="10"/>
      <c r="AL101" s="47"/>
      <c r="AM101" s="47"/>
      <c r="AN101" s="47"/>
      <c r="AO101" s="47"/>
      <c r="AP101" s="47"/>
    </row>
    <row r="102" spans="1:42" ht="17.25" customHeight="1" x14ac:dyDescent="0.15">
      <c r="A102" s="7"/>
      <c r="B102" s="593" t="str">
        <f>IF(ISBLANK(発行依頼書!C183),"",発行依頼書!C183)</f>
        <v/>
      </c>
      <c r="C102" s="587" t="s">
        <v>166</v>
      </c>
      <c r="D102" s="587" t="s">
        <v>166</v>
      </c>
      <c r="E102" s="587" t="s">
        <v>166</v>
      </c>
      <c r="F102" s="587" t="s">
        <v>166</v>
      </c>
      <c r="G102" s="587" t="s">
        <v>166</v>
      </c>
      <c r="H102" s="587" t="s">
        <v>166</v>
      </c>
      <c r="I102" s="587" t="s">
        <v>166</v>
      </c>
      <c r="J102" s="587" t="s">
        <v>166</v>
      </c>
      <c r="K102" s="587" t="s">
        <v>166</v>
      </c>
      <c r="L102" s="587" t="s">
        <v>166</v>
      </c>
      <c r="M102" s="587" t="s">
        <v>166</v>
      </c>
      <c r="N102" s="587" t="s">
        <v>166</v>
      </c>
      <c r="O102" s="587" t="s">
        <v>166</v>
      </c>
      <c r="P102" s="587" t="s">
        <v>166</v>
      </c>
      <c r="Q102" s="587" t="s">
        <v>166</v>
      </c>
      <c r="R102" s="587" t="s">
        <v>166</v>
      </c>
      <c r="S102" s="587" t="str">
        <f>IF(ISBLANK(発行依頼書!F183),"",発行依頼書!F183)</f>
        <v/>
      </c>
      <c r="T102" s="587" t="s">
        <v>286</v>
      </c>
      <c r="U102" s="587" t="s">
        <v>286</v>
      </c>
      <c r="V102" s="587" t="s">
        <v>286</v>
      </c>
      <c r="W102" s="587" t="s">
        <v>286</v>
      </c>
      <c r="X102" s="587" t="s">
        <v>286</v>
      </c>
      <c r="Y102" s="587" t="s">
        <v>286</v>
      </c>
      <c r="Z102" s="587" t="s">
        <v>286</v>
      </c>
      <c r="AA102" s="587" t="s">
        <v>286</v>
      </c>
      <c r="AB102" s="587" t="s">
        <v>286</v>
      </c>
      <c r="AC102" s="587" t="s">
        <v>286</v>
      </c>
      <c r="AD102" s="587" t="s">
        <v>286</v>
      </c>
      <c r="AE102" s="587" t="s">
        <v>286</v>
      </c>
      <c r="AF102" s="588" t="str">
        <f>IF(ISBLANK(発行依頼書!W184),"",CONCATENATE(発行依頼書!W184,発行依頼書!X183))</f>
        <v/>
      </c>
      <c r="AG102" s="588" t="s">
        <v>406</v>
      </c>
      <c r="AH102" s="588" t="s">
        <v>406</v>
      </c>
      <c r="AI102" s="589" t="s">
        <v>406</v>
      </c>
      <c r="AJ102" s="10"/>
      <c r="AL102" s="47"/>
      <c r="AM102" s="47"/>
      <c r="AN102" s="47"/>
      <c r="AO102" s="47"/>
      <c r="AP102" s="47"/>
    </row>
    <row r="103" spans="1:42" ht="17.25" customHeight="1" x14ac:dyDescent="0.15">
      <c r="A103" s="7"/>
      <c r="B103" s="593" t="str">
        <f>IF(ISBLANK(発行依頼書!C185),"",発行依頼書!C185)</f>
        <v/>
      </c>
      <c r="C103" s="587" t="s">
        <v>167</v>
      </c>
      <c r="D103" s="587" t="s">
        <v>167</v>
      </c>
      <c r="E103" s="587" t="s">
        <v>167</v>
      </c>
      <c r="F103" s="587" t="s">
        <v>167</v>
      </c>
      <c r="G103" s="587" t="s">
        <v>167</v>
      </c>
      <c r="H103" s="587" t="s">
        <v>167</v>
      </c>
      <c r="I103" s="587" t="s">
        <v>167</v>
      </c>
      <c r="J103" s="587" t="s">
        <v>167</v>
      </c>
      <c r="K103" s="587" t="s">
        <v>167</v>
      </c>
      <c r="L103" s="587" t="s">
        <v>167</v>
      </c>
      <c r="M103" s="587" t="s">
        <v>167</v>
      </c>
      <c r="N103" s="587" t="s">
        <v>167</v>
      </c>
      <c r="O103" s="587" t="s">
        <v>167</v>
      </c>
      <c r="P103" s="587" t="s">
        <v>167</v>
      </c>
      <c r="Q103" s="587" t="s">
        <v>167</v>
      </c>
      <c r="R103" s="587" t="s">
        <v>167</v>
      </c>
      <c r="S103" s="587" t="str">
        <f>IF(ISBLANK(発行依頼書!F185),"",発行依頼書!F185)</f>
        <v/>
      </c>
      <c r="T103" s="587" t="s">
        <v>287</v>
      </c>
      <c r="U103" s="587" t="s">
        <v>287</v>
      </c>
      <c r="V103" s="587" t="s">
        <v>287</v>
      </c>
      <c r="W103" s="587" t="s">
        <v>287</v>
      </c>
      <c r="X103" s="587" t="s">
        <v>287</v>
      </c>
      <c r="Y103" s="587" t="s">
        <v>287</v>
      </c>
      <c r="Z103" s="587" t="s">
        <v>287</v>
      </c>
      <c r="AA103" s="587" t="s">
        <v>287</v>
      </c>
      <c r="AB103" s="587" t="s">
        <v>287</v>
      </c>
      <c r="AC103" s="587" t="s">
        <v>287</v>
      </c>
      <c r="AD103" s="587" t="s">
        <v>287</v>
      </c>
      <c r="AE103" s="587" t="s">
        <v>287</v>
      </c>
      <c r="AF103" s="588" t="str">
        <f>IF(ISBLANK(発行依頼書!W186),"",CONCATENATE(発行依頼書!W186,発行依頼書!X185))</f>
        <v/>
      </c>
      <c r="AG103" s="588" t="s">
        <v>407</v>
      </c>
      <c r="AH103" s="588" t="s">
        <v>407</v>
      </c>
      <c r="AI103" s="589" t="s">
        <v>407</v>
      </c>
      <c r="AJ103" s="10"/>
      <c r="AL103" s="47"/>
      <c r="AM103" s="47"/>
      <c r="AN103" s="47"/>
      <c r="AO103" s="47"/>
      <c r="AP103" s="47"/>
    </row>
    <row r="104" spans="1:42" ht="17.25" customHeight="1" x14ac:dyDescent="0.15">
      <c r="A104" s="7"/>
      <c r="B104" s="593" t="str">
        <f>IF(ISBLANK(発行依頼書!C187),"",発行依頼書!C187)</f>
        <v/>
      </c>
      <c r="C104" s="587" t="s">
        <v>168</v>
      </c>
      <c r="D104" s="587" t="s">
        <v>168</v>
      </c>
      <c r="E104" s="587" t="s">
        <v>168</v>
      </c>
      <c r="F104" s="587" t="s">
        <v>168</v>
      </c>
      <c r="G104" s="587" t="s">
        <v>168</v>
      </c>
      <c r="H104" s="587" t="s">
        <v>168</v>
      </c>
      <c r="I104" s="587" t="s">
        <v>168</v>
      </c>
      <c r="J104" s="587" t="s">
        <v>168</v>
      </c>
      <c r="K104" s="587" t="s">
        <v>168</v>
      </c>
      <c r="L104" s="587" t="s">
        <v>168</v>
      </c>
      <c r="M104" s="587" t="s">
        <v>168</v>
      </c>
      <c r="N104" s="587" t="s">
        <v>168</v>
      </c>
      <c r="O104" s="587" t="s">
        <v>168</v>
      </c>
      <c r="P104" s="587" t="s">
        <v>168</v>
      </c>
      <c r="Q104" s="587" t="s">
        <v>168</v>
      </c>
      <c r="R104" s="587" t="s">
        <v>168</v>
      </c>
      <c r="S104" s="587" t="str">
        <f>IF(ISBLANK(発行依頼書!F187),"",発行依頼書!F187)</f>
        <v/>
      </c>
      <c r="T104" s="587" t="s">
        <v>288</v>
      </c>
      <c r="U104" s="587" t="s">
        <v>288</v>
      </c>
      <c r="V104" s="587" t="s">
        <v>288</v>
      </c>
      <c r="W104" s="587" t="s">
        <v>288</v>
      </c>
      <c r="X104" s="587" t="s">
        <v>288</v>
      </c>
      <c r="Y104" s="587" t="s">
        <v>288</v>
      </c>
      <c r="Z104" s="587" t="s">
        <v>288</v>
      </c>
      <c r="AA104" s="587" t="s">
        <v>288</v>
      </c>
      <c r="AB104" s="587" t="s">
        <v>288</v>
      </c>
      <c r="AC104" s="587" t="s">
        <v>288</v>
      </c>
      <c r="AD104" s="587" t="s">
        <v>288</v>
      </c>
      <c r="AE104" s="587" t="s">
        <v>288</v>
      </c>
      <c r="AF104" s="588" t="str">
        <f>IF(ISBLANK(発行依頼書!W188),"",CONCATENATE(発行依頼書!W188,発行依頼書!X187))</f>
        <v/>
      </c>
      <c r="AG104" s="588" t="s">
        <v>408</v>
      </c>
      <c r="AH104" s="588" t="s">
        <v>408</v>
      </c>
      <c r="AI104" s="589" t="s">
        <v>408</v>
      </c>
      <c r="AJ104" s="10"/>
      <c r="AL104" s="47"/>
      <c r="AM104" s="47"/>
      <c r="AN104" s="47"/>
      <c r="AO104" s="47"/>
      <c r="AP104" s="47"/>
    </row>
    <row r="105" spans="1:42" ht="17.25" customHeight="1" x14ac:dyDescent="0.15">
      <c r="A105" s="7"/>
      <c r="B105" s="593" t="str">
        <f>IF(ISBLANK(発行依頼書!C189),"",発行依頼書!C189)</f>
        <v/>
      </c>
      <c r="C105" s="587" t="s">
        <v>169</v>
      </c>
      <c r="D105" s="587" t="s">
        <v>169</v>
      </c>
      <c r="E105" s="587" t="s">
        <v>169</v>
      </c>
      <c r="F105" s="587" t="s">
        <v>169</v>
      </c>
      <c r="G105" s="587" t="s">
        <v>169</v>
      </c>
      <c r="H105" s="587" t="s">
        <v>169</v>
      </c>
      <c r="I105" s="587" t="s">
        <v>169</v>
      </c>
      <c r="J105" s="587" t="s">
        <v>169</v>
      </c>
      <c r="K105" s="587" t="s">
        <v>169</v>
      </c>
      <c r="L105" s="587" t="s">
        <v>169</v>
      </c>
      <c r="M105" s="587" t="s">
        <v>169</v>
      </c>
      <c r="N105" s="587" t="s">
        <v>169</v>
      </c>
      <c r="O105" s="587" t="s">
        <v>169</v>
      </c>
      <c r="P105" s="587" t="s">
        <v>169</v>
      </c>
      <c r="Q105" s="587" t="s">
        <v>169</v>
      </c>
      <c r="R105" s="587" t="s">
        <v>169</v>
      </c>
      <c r="S105" s="587" t="str">
        <f>IF(ISBLANK(発行依頼書!F189),"",発行依頼書!F189)</f>
        <v/>
      </c>
      <c r="T105" s="587" t="s">
        <v>289</v>
      </c>
      <c r="U105" s="587" t="s">
        <v>289</v>
      </c>
      <c r="V105" s="587" t="s">
        <v>289</v>
      </c>
      <c r="W105" s="587" t="s">
        <v>289</v>
      </c>
      <c r="X105" s="587" t="s">
        <v>289</v>
      </c>
      <c r="Y105" s="587" t="s">
        <v>289</v>
      </c>
      <c r="Z105" s="587" t="s">
        <v>289</v>
      </c>
      <c r="AA105" s="587" t="s">
        <v>289</v>
      </c>
      <c r="AB105" s="587" t="s">
        <v>289</v>
      </c>
      <c r="AC105" s="587" t="s">
        <v>289</v>
      </c>
      <c r="AD105" s="587" t="s">
        <v>289</v>
      </c>
      <c r="AE105" s="587" t="s">
        <v>289</v>
      </c>
      <c r="AF105" s="588" t="str">
        <f>IF(ISBLANK(発行依頼書!W190),"",CONCATENATE(発行依頼書!W190,発行依頼書!X189))</f>
        <v/>
      </c>
      <c r="AG105" s="588" t="s">
        <v>409</v>
      </c>
      <c r="AH105" s="588" t="s">
        <v>409</v>
      </c>
      <c r="AI105" s="589" t="s">
        <v>409</v>
      </c>
      <c r="AJ105" s="10"/>
      <c r="AL105" s="47"/>
      <c r="AM105" s="47"/>
      <c r="AN105" s="47"/>
      <c r="AO105" s="47"/>
      <c r="AP105" s="47"/>
    </row>
    <row r="106" spans="1:42" ht="17.25" customHeight="1" x14ac:dyDescent="0.15">
      <c r="A106" s="7"/>
      <c r="B106" s="593" t="str">
        <f>IF(ISBLANK(発行依頼書!C191),"",発行依頼書!C191)</f>
        <v/>
      </c>
      <c r="C106" s="587" t="s">
        <v>170</v>
      </c>
      <c r="D106" s="587" t="s">
        <v>170</v>
      </c>
      <c r="E106" s="587" t="s">
        <v>170</v>
      </c>
      <c r="F106" s="587" t="s">
        <v>170</v>
      </c>
      <c r="G106" s="587" t="s">
        <v>170</v>
      </c>
      <c r="H106" s="587" t="s">
        <v>170</v>
      </c>
      <c r="I106" s="587" t="s">
        <v>170</v>
      </c>
      <c r="J106" s="587" t="s">
        <v>170</v>
      </c>
      <c r="K106" s="587" t="s">
        <v>170</v>
      </c>
      <c r="L106" s="587" t="s">
        <v>170</v>
      </c>
      <c r="M106" s="587" t="s">
        <v>170</v>
      </c>
      <c r="N106" s="587" t="s">
        <v>170</v>
      </c>
      <c r="O106" s="587" t="s">
        <v>170</v>
      </c>
      <c r="P106" s="587" t="s">
        <v>170</v>
      </c>
      <c r="Q106" s="587" t="s">
        <v>170</v>
      </c>
      <c r="R106" s="587" t="s">
        <v>170</v>
      </c>
      <c r="S106" s="587" t="str">
        <f>IF(ISBLANK(発行依頼書!F191),"",発行依頼書!F191)</f>
        <v/>
      </c>
      <c r="T106" s="587" t="s">
        <v>290</v>
      </c>
      <c r="U106" s="587" t="s">
        <v>290</v>
      </c>
      <c r="V106" s="587" t="s">
        <v>290</v>
      </c>
      <c r="W106" s="587" t="s">
        <v>290</v>
      </c>
      <c r="X106" s="587" t="s">
        <v>290</v>
      </c>
      <c r="Y106" s="587" t="s">
        <v>290</v>
      </c>
      <c r="Z106" s="587" t="s">
        <v>290</v>
      </c>
      <c r="AA106" s="587" t="s">
        <v>290</v>
      </c>
      <c r="AB106" s="587" t="s">
        <v>290</v>
      </c>
      <c r="AC106" s="587" t="s">
        <v>290</v>
      </c>
      <c r="AD106" s="587" t="s">
        <v>290</v>
      </c>
      <c r="AE106" s="587" t="s">
        <v>290</v>
      </c>
      <c r="AF106" s="588" t="str">
        <f>IF(ISBLANK(発行依頼書!W192),"",CONCATENATE(発行依頼書!W192,発行依頼書!X191))</f>
        <v/>
      </c>
      <c r="AG106" s="588" t="s">
        <v>410</v>
      </c>
      <c r="AH106" s="588" t="s">
        <v>410</v>
      </c>
      <c r="AI106" s="589" t="s">
        <v>410</v>
      </c>
      <c r="AJ106" s="10"/>
      <c r="AL106" s="47"/>
      <c r="AM106" s="47"/>
      <c r="AN106" s="47"/>
      <c r="AO106" s="47"/>
      <c r="AP106" s="47"/>
    </row>
    <row r="107" spans="1:42" ht="17.25" customHeight="1" x14ac:dyDescent="0.15">
      <c r="A107" s="7"/>
      <c r="B107" s="593" t="str">
        <f>IF(ISBLANK(発行依頼書!C193),"",発行依頼書!C193)</f>
        <v/>
      </c>
      <c r="C107" s="587" t="s">
        <v>171</v>
      </c>
      <c r="D107" s="587" t="s">
        <v>171</v>
      </c>
      <c r="E107" s="587" t="s">
        <v>171</v>
      </c>
      <c r="F107" s="587" t="s">
        <v>171</v>
      </c>
      <c r="G107" s="587" t="s">
        <v>171</v>
      </c>
      <c r="H107" s="587" t="s">
        <v>171</v>
      </c>
      <c r="I107" s="587" t="s">
        <v>171</v>
      </c>
      <c r="J107" s="587" t="s">
        <v>171</v>
      </c>
      <c r="K107" s="587" t="s">
        <v>171</v>
      </c>
      <c r="L107" s="587" t="s">
        <v>171</v>
      </c>
      <c r="M107" s="587" t="s">
        <v>171</v>
      </c>
      <c r="N107" s="587" t="s">
        <v>171</v>
      </c>
      <c r="O107" s="587" t="s">
        <v>171</v>
      </c>
      <c r="P107" s="587" t="s">
        <v>171</v>
      </c>
      <c r="Q107" s="587" t="s">
        <v>171</v>
      </c>
      <c r="R107" s="587" t="s">
        <v>171</v>
      </c>
      <c r="S107" s="587" t="str">
        <f>IF(ISBLANK(発行依頼書!F193),"",発行依頼書!F193)</f>
        <v/>
      </c>
      <c r="T107" s="587" t="s">
        <v>291</v>
      </c>
      <c r="U107" s="587" t="s">
        <v>291</v>
      </c>
      <c r="V107" s="587" t="s">
        <v>291</v>
      </c>
      <c r="W107" s="587" t="s">
        <v>291</v>
      </c>
      <c r="X107" s="587" t="s">
        <v>291</v>
      </c>
      <c r="Y107" s="587" t="s">
        <v>291</v>
      </c>
      <c r="Z107" s="587" t="s">
        <v>291</v>
      </c>
      <c r="AA107" s="587" t="s">
        <v>291</v>
      </c>
      <c r="AB107" s="587" t="s">
        <v>291</v>
      </c>
      <c r="AC107" s="587" t="s">
        <v>291</v>
      </c>
      <c r="AD107" s="587" t="s">
        <v>291</v>
      </c>
      <c r="AE107" s="587" t="s">
        <v>291</v>
      </c>
      <c r="AF107" s="588" t="str">
        <f>IF(ISBLANK(発行依頼書!W194),"",CONCATENATE(発行依頼書!W194,発行依頼書!X193))</f>
        <v/>
      </c>
      <c r="AG107" s="588" t="s">
        <v>411</v>
      </c>
      <c r="AH107" s="588" t="s">
        <v>411</v>
      </c>
      <c r="AI107" s="589" t="s">
        <v>411</v>
      </c>
      <c r="AJ107" s="10"/>
      <c r="AL107" s="47"/>
      <c r="AM107" s="47"/>
      <c r="AN107" s="47"/>
      <c r="AO107" s="47"/>
      <c r="AP107" s="47"/>
    </row>
    <row r="108" spans="1:42" ht="17.25" customHeight="1" x14ac:dyDescent="0.15">
      <c r="A108" s="7"/>
      <c r="B108" s="594" t="str">
        <f>IF(ISBLANK(発行依頼書!C195),"",発行依頼書!C195)</f>
        <v/>
      </c>
      <c r="C108" s="595" t="s">
        <v>172</v>
      </c>
      <c r="D108" s="595" t="s">
        <v>172</v>
      </c>
      <c r="E108" s="595" t="s">
        <v>172</v>
      </c>
      <c r="F108" s="595" t="s">
        <v>172</v>
      </c>
      <c r="G108" s="595" t="s">
        <v>172</v>
      </c>
      <c r="H108" s="595" t="s">
        <v>172</v>
      </c>
      <c r="I108" s="595" t="s">
        <v>172</v>
      </c>
      <c r="J108" s="595" t="s">
        <v>172</v>
      </c>
      <c r="K108" s="595" t="s">
        <v>172</v>
      </c>
      <c r="L108" s="595" t="s">
        <v>172</v>
      </c>
      <c r="M108" s="595" t="s">
        <v>172</v>
      </c>
      <c r="N108" s="595" t="s">
        <v>172</v>
      </c>
      <c r="O108" s="595" t="s">
        <v>172</v>
      </c>
      <c r="P108" s="595" t="s">
        <v>172</v>
      </c>
      <c r="Q108" s="595" t="s">
        <v>172</v>
      </c>
      <c r="R108" s="595" t="s">
        <v>172</v>
      </c>
      <c r="S108" s="595" t="str">
        <f>IF(ISBLANK(発行依頼書!F195),"",発行依頼書!F195)</f>
        <v/>
      </c>
      <c r="T108" s="595" t="s">
        <v>292</v>
      </c>
      <c r="U108" s="595" t="s">
        <v>292</v>
      </c>
      <c r="V108" s="595" t="s">
        <v>292</v>
      </c>
      <c r="W108" s="595" t="s">
        <v>292</v>
      </c>
      <c r="X108" s="595" t="s">
        <v>292</v>
      </c>
      <c r="Y108" s="595" t="s">
        <v>292</v>
      </c>
      <c r="Z108" s="595" t="s">
        <v>292</v>
      </c>
      <c r="AA108" s="595" t="s">
        <v>292</v>
      </c>
      <c r="AB108" s="595" t="s">
        <v>292</v>
      </c>
      <c r="AC108" s="595" t="s">
        <v>292</v>
      </c>
      <c r="AD108" s="595" t="s">
        <v>292</v>
      </c>
      <c r="AE108" s="595" t="s">
        <v>292</v>
      </c>
      <c r="AF108" s="596" t="str">
        <f>IF(ISBLANK(発行依頼書!W196),"",CONCATENATE(発行依頼書!W196,発行依頼書!X195))</f>
        <v/>
      </c>
      <c r="AG108" s="596" t="s">
        <v>412</v>
      </c>
      <c r="AH108" s="596" t="s">
        <v>412</v>
      </c>
      <c r="AI108" s="597" t="s">
        <v>412</v>
      </c>
      <c r="AJ108" s="10"/>
      <c r="AL108" s="47"/>
      <c r="AM108" s="47"/>
      <c r="AN108" s="47"/>
      <c r="AO108" s="47"/>
      <c r="AP108" s="47"/>
    </row>
    <row r="109" spans="1:42" x14ac:dyDescent="0.15">
      <c r="A109" s="13"/>
      <c r="AI109" s="40" t="str">
        <f>$AB$2</f>
        <v>9991234567-89</v>
      </c>
      <c r="AJ109" s="14"/>
      <c r="AL109" s="47"/>
      <c r="AM109" s="47"/>
      <c r="AN109" s="47"/>
      <c r="AO109" s="47"/>
      <c r="AP109" s="47"/>
    </row>
    <row r="110" spans="1:42" x14ac:dyDescent="0.15">
      <c r="A110" s="21"/>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3"/>
      <c r="AL110" s="47"/>
      <c r="AM110" s="47"/>
      <c r="AN110" s="47"/>
      <c r="AO110" s="47"/>
      <c r="AP110" s="47"/>
    </row>
    <row r="111" spans="1:42" x14ac:dyDescent="0.15">
      <c r="A111" s="18"/>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20"/>
      <c r="AL111" s="47"/>
      <c r="AM111" s="47"/>
      <c r="AN111" s="47"/>
      <c r="AO111" s="47"/>
      <c r="AP111" s="47"/>
    </row>
    <row r="112" spans="1:42" x14ac:dyDescent="0.15">
      <c r="A112" s="13"/>
      <c r="B112" s="601">
        <f>$H$15</f>
        <v>0</v>
      </c>
      <c r="C112" s="601"/>
      <c r="D112" s="601"/>
      <c r="E112" s="601"/>
      <c r="F112" s="601"/>
      <c r="G112" s="601"/>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14"/>
      <c r="AL112" s="47"/>
      <c r="AM112" s="47"/>
      <c r="AN112" s="47"/>
      <c r="AO112" s="47"/>
      <c r="AP112" s="47"/>
    </row>
    <row r="113" spans="1:42" x14ac:dyDescent="0.15">
      <c r="A113" s="13"/>
      <c r="AJ113" s="14"/>
      <c r="AL113" s="47"/>
      <c r="AM113" s="47"/>
      <c r="AN113" s="47"/>
      <c r="AO113" s="47"/>
      <c r="AP113" s="47"/>
    </row>
    <row r="114" spans="1:42" ht="17.25" customHeight="1" x14ac:dyDescent="0.15">
      <c r="A114" s="7"/>
      <c r="B114" s="598" t="s">
        <v>94</v>
      </c>
      <c r="C114" s="599"/>
      <c r="D114" s="599"/>
      <c r="E114" s="599"/>
      <c r="F114" s="599"/>
      <c r="G114" s="599"/>
      <c r="H114" s="599"/>
      <c r="I114" s="599"/>
      <c r="J114" s="599"/>
      <c r="K114" s="599"/>
      <c r="L114" s="599"/>
      <c r="M114" s="599"/>
      <c r="N114" s="599"/>
      <c r="O114" s="599"/>
      <c r="P114" s="599"/>
      <c r="Q114" s="599"/>
      <c r="R114" s="599"/>
      <c r="S114" s="599" t="s">
        <v>95</v>
      </c>
      <c r="T114" s="599"/>
      <c r="U114" s="599"/>
      <c r="V114" s="599"/>
      <c r="W114" s="599"/>
      <c r="X114" s="599"/>
      <c r="Y114" s="599"/>
      <c r="Z114" s="599"/>
      <c r="AA114" s="599"/>
      <c r="AB114" s="599"/>
      <c r="AC114" s="599"/>
      <c r="AD114" s="599"/>
      <c r="AE114" s="599"/>
      <c r="AF114" s="599" t="s">
        <v>96</v>
      </c>
      <c r="AG114" s="599"/>
      <c r="AH114" s="599"/>
      <c r="AI114" s="600"/>
      <c r="AJ114" s="10"/>
      <c r="AL114" s="47"/>
      <c r="AM114" s="47"/>
      <c r="AN114" s="47"/>
      <c r="AO114" s="47"/>
      <c r="AP114" s="47"/>
    </row>
    <row r="115" spans="1:42" ht="17.25" customHeight="1" x14ac:dyDescent="0.15">
      <c r="A115" s="7"/>
      <c r="B115" s="583" t="str">
        <f>IF(ISBLANK(発行依頼書!C197),"",発行依頼書!C197)</f>
        <v/>
      </c>
      <c r="C115" s="584" t="s">
        <v>173</v>
      </c>
      <c r="D115" s="584" t="s">
        <v>173</v>
      </c>
      <c r="E115" s="584" t="s">
        <v>173</v>
      </c>
      <c r="F115" s="584" t="s">
        <v>173</v>
      </c>
      <c r="G115" s="584" t="s">
        <v>173</v>
      </c>
      <c r="H115" s="584" t="s">
        <v>173</v>
      </c>
      <c r="I115" s="584" t="s">
        <v>173</v>
      </c>
      <c r="J115" s="584" t="s">
        <v>173</v>
      </c>
      <c r="K115" s="584" t="s">
        <v>173</v>
      </c>
      <c r="L115" s="584" t="s">
        <v>173</v>
      </c>
      <c r="M115" s="584" t="s">
        <v>173</v>
      </c>
      <c r="N115" s="584" t="s">
        <v>173</v>
      </c>
      <c r="O115" s="584" t="s">
        <v>173</v>
      </c>
      <c r="P115" s="584" t="s">
        <v>173</v>
      </c>
      <c r="Q115" s="584" t="s">
        <v>173</v>
      </c>
      <c r="R115" s="584" t="s">
        <v>173</v>
      </c>
      <c r="S115" s="584" t="str">
        <f>IF(ISBLANK(発行依頼書!F197),"",発行依頼書!F197)</f>
        <v/>
      </c>
      <c r="T115" s="584" t="s">
        <v>293</v>
      </c>
      <c r="U115" s="584" t="s">
        <v>293</v>
      </c>
      <c r="V115" s="584" t="s">
        <v>293</v>
      </c>
      <c r="W115" s="584" t="s">
        <v>293</v>
      </c>
      <c r="X115" s="584" t="s">
        <v>293</v>
      </c>
      <c r="Y115" s="584" t="s">
        <v>293</v>
      </c>
      <c r="Z115" s="584" t="s">
        <v>293</v>
      </c>
      <c r="AA115" s="584" t="s">
        <v>293</v>
      </c>
      <c r="AB115" s="584" t="s">
        <v>293</v>
      </c>
      <c r="AC115" s="584" t="s">
        <v>293</v>
      </c>
      <c r="AD115" s="584" t="s">
        <v>293</v>
      </c>
      <c r="AE115" s="584" t="s">
        <v>293</v>
      </c>
      <c r="AF115" s="591" t="str">
        <f>IF(ISBLANK(発行依頼書!W198),"",CONCATENATE(発行依頼書!W198,発行依頼書!X197))</f>
        <v/>
      </c>
      <c r="AG115" s="591" t="s">
        <v>413</v>
      </c>
      <c r="AH115" s="591" t="s">
        <v>413</v>
      </c>
      <c r="AI115" s="592" t="s">
        <v>413</v>
      </c>
      <c r="AJ115" s="10"/>
      <c r="AL115" s="47"/>
      <c r="AM115" s="47"/>
      <c r="AN115" s="47"/>
      <c r="AO115" s="47"/>
      <c r="AP115" s="47"/>
    </row>
    <row r="116" spans="1:42" ht="17.25" customHeight="1" x14ac:dyDescent="0.15">
      <c r="A116" s="7"/>
      <c r="B116" s="593" t="str">
        <f>IF(ISBLANK(発行依頼書!C199),"",発行依頼書!C199)</f>
        <v/>
      </c>
      <c r="C116" s="587" t="s">
        <v>174</v>
      </c>
      <c r="D116" s="587" t="s">
        <v>174</v>
      </c>
      <c r="E116" s="587" t="s">
        <v>174</v>
      </c>
      <c r="F116" s="587" t="s">
        <v>174</v>
      </c>
      <c r="G116" s="587" t="s">
        <v>174</v>
      </c>
      <c r="H116" s="587" t="s">
        <v>174</v>
      </c>
      <c r="I116" s="587" t="s">
        <v>174</v>
      </c>
      <c r="J116" s="587" t="s">
        <v>174</v>
      </c>
      <c r="K116" s="587" t="s">
        <v>174</v>
      </c>
      <c r="L116" s="587" t="s">
        <v>174</v>
      </c>
      <c r="M116" s="587" t="s">
        <v>174</v>
      </c>
      <c r="N116" s="587" t="s">
        <v>174</v>
      </c>
      <c r="O116" s="587" t="s">
        <v>174</v>
      </c>
      <c r="P116" s="587" t="s">
        <v>174</v>
      </c>
      <c r="Q116" s="587" t="s">
        <v>174</v>
      </c>
      <c r="R116" s="587" t="s">
        <v>174</v>
      </c>
      <c r="S116" s="587" t="str">
        <f>IF(ISBLANK(発行依頼書!F199),"",発行依頼書!F199)</f>
        <v/>
      </c>
      <c r="T116" s="587" t="s">
        <v>294</v>
      </c>
      <c r="U116" s="587" t="s">
        <v>294</v>
      </c>
      <c r="V116" s="587" t="s">
        <v>294</v>
      </c>
      <c r="W116" s="587" t="s">
        <v>294</v>
      </c>
      <c r="X116" s="587" t="s">
        <v>294</v>
      </c>
      <c r="Y116" s="587" t="s">
        <v>294</v>
      </c>
      <c r="Z116" s="587" t="s">
        <v>294</v>
      </c>
      <c r="AA116" s="587" t="s">
        <v>294</v>
      </c>
      <c r="AB116" s="587" t="s">
        <v>294</v>
      </c>
      <c r="AC116" s="587" t="s">
        <v>294</v>
      </c>
      <c r="AD116" s="587" t="s">
        <v>294</v>
      </c>
      <c r="AE116" s="587" t="s">
        <v>294</v>
      </c>
      <c r="AF116" s="588" t="str">
        <f>IF(ISBLANK(発行依頼書!W200),"",CONCATENATE(発行依頼書!W200,発行依頼書!X199))</f>
        <v/>
      </c>
      <c r="AG116" s="588" t="s">
        <v>414</v>
      </c>
      <c r="AH116" s="588" t="s">
        <v>414</v>
      </c>
      <c r="AI116" s="589" t="s">
        <v>414</v>
      </c>
      <c r="AJ116" s="10"/>
      <c r="AL116" s="47"/>
      <c r="AM116" s="47"/>
      <c r="AN116" s="47"/>
      <c r="AO116" s="47"/>
      <c r="AP116" s="47"/>
    </row>
    <row r="117" spans="1:42" ht="17.25" customHeight="1" x14ac:dyDescent="0.15">
      <c r="A117" s="7"/>
      <c r="B117" s="593" t="str">
        <f>IF(ISBLANK(発行依頼書!C201),"",発行依頼書!C201)</f>
        <v/>
      </c>
      <c r="C117" s="587" t="s">
        <v>175</v>
      </c>
      <c r="D117" s="587" t="s">
        <v>175</v>
      </c>
      <c r="E117" s="587" t="s">
        <v>175</v>
      </c>
      <c r="F117" s="587" t="s">
        <v>175</v>
      </c>
      <c r="G117" s="587" t="s">
        <v>175</v>
      </c>
      <c r="H117" s="587" t="s">
        <v>175</v>
      </c>
      <c r="I117" s="587" t="s">
        <v>175</v>
      </c>
      <c r="J117" s="587" t="s">
        <v>175</v>
      </c>
      <c r="K117" s="587" t="s">
        <v>175</v>
      </c>
      <c r="L117" s="587" t="s">
        <v>175</v>
      </c>
      <c r="M117" s="587" t="s">
        <v>175</v>
      </c>
      <c r="N117" s="587" t="s">
        <v>175</v>
      </c>
      <c r="O117" s="587" t="s">
        <v>175</v>
      </c>
      <c r="P117" s="587" t="s">
        <v>175</v>
      </c>
      <c r="Q117" s="587" t="s">
        <v>175</v>
      </c>
      <c r="R117" s="587" t="s">
        <v>175</v>
      </c>
      <c r="S117" s="587" t="str">
        <f>IF(ISBLANK(発行依頼書!F201),"",発行依頼書!F201)</f>
        <v/>
      </c>
      <c r="T117" s="587" t="s">
        <v>295</v>
      </c>
      <c r="U117" s="587" t="s">
        <v>295</v>
      </c>
      <c r="V117" s="587" t="s">
        <v>295</v>
      </c>
      <c r="W117" s="587" t="s">
        <v>295</v>
      </c>
      <c r="X117" s="587" t="s">
        <v>295</v>
      </c>
      <c r="Y117" s="587" t="s">
        <v>295</v>
      </c>
      <c r="Z117" s="587" t="s">
        <v>295</v>
      </c>
      <c r="AA117" s="587" t="s">
        <v>295</v>
      </c>
      <c r="AB117" s="587" t="s">
        <v>295</v>
      </c>
      <c r="AC117" s="587" t="s">
        <v>295</v>
      </c>
      <c r="AD117" s="587" t="s">
        <v>295</v>
      </c>
      <c r="AE117" s="587" t="s">
        <v>295</v>
      </c>
      <c r="AF117" s="588" t="str">
        <f>IF(ISBLANK(発行依頼書!W202),"",CONCATENATE(発行依頼書!W202,発行依頼書!X201))</f>
        <v/>
      </c>
      <c r="AG117" s="588" t="s">
        <v>415</v>
      </c>
      <c r="AH117" s="588" t="s">
        <v>415</v>
      </c>
      <c r="AI117" s="589" t="s">
        <v>415</v>
      </c>
      <c r="AJ117" s="10"/>
    </row>
    <row r="118" spans="1:42" ht="17.25" customHeight="1" x14ac:dyDescent="0.15">
      <c r="A118" s="7"/>
      <c r="B118" s="593" t="str">
        <f>IF(ISBLANK(発行依頼書!C203),"",発行依頼書!C203)</f>
        <v/>
      </c>
      <c r="C118" s="587" t="s">
        <v>176</v>
      </c>
      <c r="D118" s="587" t="s">
        <v>176</v>
      </c>
      <c r="E118" s="587" t="s">
        <v>176</v>
      </c>
      <c r="F118" s="587" t="s">
        <v>176</v>
      </c>
      <c r="G118" s="587" t="s">
        <v>176</v>
      </c>
      <c r="H118" s="587" t="s">
        <v>176</v>
      </c>
      <c r="I118" s="587" t="s">
        <v>176</v>
      </c>
      <c r="J118" s="587" t="s">
        <v>176</v>
      </c>
      <c r="K118" s="587" t="s">
        <v>176</v>
      </c>
      <c r="L118" s="587" t="s">
        <v>176</v>
      </c>
      <c r="M118" s="587" t="s">
        <v>176</v>
      </c>
      <c r="N118" s="587" t="s">
        <v>176</v>
      </c>
      <c r="O118" s="587" t="s">
        <v>176</v>
      </c>
      <c r="P118" s="587" t="s">
        <v>176</v>
      </c>
      <c r="Q118" s="587" t="s">
        <v>176</v>
      </c>
      <c r="R118" s="587" t="s">
        <v>176</v>
      </c>
      <c r="S118" s="587" t="str">
        <f>IF(ISBLANK(発行依頼書!F203),"",発行依頼書!F203)</f>
        <v/>
      </c>
      <c r="T118" s="587" t="s">
        <v>296</v>
      </c>
      <c r="U118" s="587" t="s">
        <v>296</v>
      </c>
      <c r="V118" s="587" t="s">
        <v>296</v>
      </c>
      <c r="W118" s="587" t="s">
        <v>296</v>
      </c>
      <c r="X118" s="587" t="s">
        <v>296</v>
      </c>
      <c r="Y118" s="587" t="s">
        <v>296</v>
      </c>
      <c r="Z118" s="587" t="s">
        <v>296</v>
      </c>
      <c r="AA118" s="587" t="s">
        <v>296</v>
      </c>
      <c r="AB118" s="587" t="s">
        <v>296</v>
      </c>
      <c r="AC118" s="587" t="s">
        <v>296</v>
      </c>
      <c r="AD118" s="587" t="s">
        <v>296</v>
      </c>
      <c r="AE118" s="587" t="s">
        <v>296</v>
      </c>
      <c r="AF118" s="588" t="str">
        <f>IF(ISBLANK(発行依頼書!W204),"",CONCATENATE(発行依頼書!W204,発行依頼書!X203))</f>
        <v/>
      </c>
      <c r="AG118" s="588" t="s">
        <v>416</v>
      </c>
      <c r="AH118" s="588" t="s">
        <v>416</v>
      </c>
      <c r="AI118" s="589" t="s">
        <v>416</v>
      </c>
      <c r="AJ118" s="10"/>
    </row>
    <row r="119" spans="1:42" ht="17.25" customHeight="1" x14ac:dyDescent="0.15">
      <c r="A119" s="7"/>
      <c r="B119" s="593" t="str">
        <f>IF(ISBLANK(発行依頼書!C205),"",発行依頼書!C205)</f>
        <v/>
      </c>
      <c r="C119" s="587" t="s">
        <v>177</v>
      </c>
      <c r="D119" s="587" t="s">
        <v>177</v>
      </c>
      <c r="E119" s="587" t="s">
        <v>177</v>
      </c>
      <c r="F119" s="587" t="s">
        <v>177</v>
      </c>
      <c r="G119" s="587" t="s">
        <v>177</v>
      </c>
      <c r="H119" s="587" t="s">
        <v>177</v>
      </c>
      <c r="I119" s="587" t="s">
        <v>177</v>
      </c>
      <c r="J119" s="587" t="s">
        <v>177</v>
      </c>
      <c r="K119" s="587" t="s">
        <v>177</v>
      </c>
      <c r="L119" s="587" t="s">
        <v>177</v>
      </c>
      <c r="M119" s="587" t="s">
        <v>177</v>
      </c>
      <c r="N119" s="587" t="s">
        <v>177</v>
      </c>
      <c r="O119" s="587" t="s">
        <v>177</v>
      </c>
      <c r="P119" s="587" t="s">
        <v>177</v>
      </c>
      <c r="Q119" s="587" t="s">
        <v>177</v>
      </c>
      <c r="R119" s="587" t="s">
        <v>177</v>
      </c>
      <c r="S119" s="587" t="str">
        <f>IF(ISBLANK(発行依頼書!F205),"",発行依頼書!F205)</f>
        <v/>
      </c>
      <c r="T119" s="587" t="s">
        <v>297</v>
      </c>
      <c r="U119" s="587" t="s">
        <v>297</v>
      </c>
      <c r="V119" s="587" t="s">
        <v>297</v>
      </c>
      <c r="W119" s="587" t="s">
        <v>297</v>
      </c>
      <c r="X119" s="587" t="s">
        <v>297</v>
      </c>
      <c r="Y119" s="587" t="s">
        <v>297</v>
      </c>
      <c r="Z119" s="587" t="s">
        <v>297</v>
      </c>
      <c r="AA119" s="587" t="s">
        <v>297</v>
      </c>
      <c r="AB119" s="587" t="s">
        <v>297</v>
      </c>
      <c r="AC119" s="587" t="s">
        <v>297</v>
      </c>
      <c r="AD119" s="587" t="s">
        <v>297</v>
      </c>
      <c r="AE119" s="587" t="s">
        <v>297</v>
      </c>
      <c r="AF119" s="588" t="str">
        <f>IF(ISBLANK(発行依頼書!W206),"",CONCATENATE(発行依頼書!W206,発行依頼書!X205))</f>
        <v/>
      </c>
      <c r="AG119" s="588" t="s">
        <v>417</v>
      </c>
      <c r="AH119" s="588" t="s">
        <v>417</v>
      </c>
      <c r="AI119" s="589" t="s">
        <v>417</v>
      </c>
      <c r="AJ119" s="10"/>
    </row>
    <row r="120" spans="1:42" ht="17.25" customHeight="1" x14ac:dyDescent="0.15">
      <c r="A120" s="7"/>
      <c r="B120" s="593" t="str">
        <f>IF(ISBLANK(発行依頼書!C207),"",発行依頼書!C207)</f>
        <v/>
      </c>
      <c r="C120" s="587" t="s">
        <v>178</v>
      </c>
      <c r="D120" s="587" t="s">
        <v>178</v>
      </c>
      <c r="E120" s="587" t="s">
        <v>178</v>
      </c>
      <c r="F120" s="587" t="s">
        <v>178</v>
      </c>
      <c r="G120" s="587" t="s">
        <v>178</v>
      </c>
      <c r="H120" s="587" t="s">
        <v>178</v>
      </c>
      <c r="I120" s="587" t="s">
        <v>178</v>
      </c>
      <c r="J120" s="587" t="s">
        <v>178</v>
      </c>
      <c r="K120" s="587" t="s">
        <v>178</v>
      </c>
      <c r="L120" s="587" t="s">
        <v>178</v>
      </c>
      <c r="M120" s="587" t="s">
        <v>178</v>
      </c>
      <c r="N120" s="587" t="s">
        <v>178</v>
      </c>
      <c r="O120" s="587" t="s">
        <v>178</v>
      </c>
      <c r="P120" s="587" t="s">
        <v>178</v>
      </c>
      <c r="Q120" s="587" t="s">
        <v>178</v>
      </c>
      <c r="R120" s="587" t="s">
        <v>178</v>
      </c>
      <c r="S120" s="587" t="str">
        <f>IF(ISBLANK(発行依頼書!F207),"",発行依頼書!F207)</f>
        <v/>
      </c>
      <c r="T120" s="587" t="s">
        <v>298</v>
      </c>
      <c r="U120" s="587" t="s">
        <v>298</v>
      </c>
      <c r="V120" s="587" t="s">
        <v>298</v>
      </c>
      <c r="W120" s="587" t="s">
        <v>298</v>
      </c>
      <c r="X120" s="587" t="s">
        <v>298</v>
      </c>
      <c r="Y120" s="587" t="s">
        <v>298</v>
      </c>
      <c r="Z120" s="587" t="s">
        <v>298</v>
      </c>
      <c r="AA120" s="587" t="s">
        <v>298</v>
      </c>
      <c r="AB120" s="587" t="s">
        <v>298</v>
      </c>
      <c r="AC120" s="587" t="s">
        <v>298</v>
      </c>
      <c r="AD120" s="587" t="s">
        <v>298</v>
      </c>
      <c r="AE120" s="587" t="s">
        <v>298</v>
      </c>
      <c r="AF120" s="588" t="str">
        <f>IF(ISBLANK(発行依頼書!W208),"",CONCATENATE(発行依頼書!W208,発行依頼書!X207))</f>
        <v/>
      </c>
      <c r="AG120" s="588" t="s">
        <v>418</v>
      </c>
      <c r="AH120" s="588" t="s">
        <v>418</v>
      </c>
      <c r="AI120" s="589" t="s">
        <v>418</v>
      </c>
      <c r="AJ120" s="10"/>
    </row>
    <row r="121" spans="1:42" ht="17.25" customHeight="1" x14ac:dyDescent="0.15">
      <c r="A121" s="7"/>
      <c r="B121" s="593" t="str">
        <f>IF(ISBLANK(発行依頼書!C209),"",発行依頼書!C209)</f>
        <v/>
      </c>
      <c r="C121" s="587" t="s">
        <v>179</v>
      </c>
      <c r="D121" s="587" t="s">
        <v>179</v>
      </c>
      <c r="E121" s="587" t="s">
        <v>179</v>
      </c>
      <c r="F121" s="587" t="s">
        <v>179</v>
      </c>
      <c r="G121" s="587" t="s">
        <v>179</v>
      </c>
      <c r="H121" s="587" t="s">
        <v>179</v>
      </c>
      <c r="I121" s="587" t="s">
        <v>179</v>
      </c>
      <c r="J121" s="587" t="s">
        <v>179</v>
      </c>
      <c r="K121" s="587" t="s">
        <v>179</v>
      </c>
      <c r="L121" s="587" t="s">
        <v>179</v>
      </c>
      <c r="M121" s="587" t="s">
        <v>179</v>
      </c>
      <c r="N121" s="587" t="s">
        <v>179</v>
      </c>
      <c r="O121" s="587" t="s">
        <v>179</v>
      </c>
      <c r="P121" s="587" t="s">
        <v>179</v>
      </c>
      <c r="Q121" s="587" t="s">
        <v>179</v>
      </c>
      <c r="R121" s="587" t="s">
        <v>179</v>
      </c>
      <c r="S121" s="587" t="str">
        <f>IF(ISBLANK(発行依頼書!F209),"",発行依頼書!F209)</f>
        <v/>
      </c>
      <c r="T121" s="587" t="s">
        <v>299</v>
      </c>
      <c r="U121" s="587" t="s">
        <v>299</v>
      </c>
      <c r="V121" s="587" t="s">
        <v>299</v>
      </c>
      <c r="W121" s="587" t="s">
        <v>299</v>
      </c>
      <c r="X121" s="587" t="s">
        <v>299</v>
      </c>
      <c r="Y121" s="587" t="s">
        <v>299</v>
      </c>
      <c r="Z121" s="587" t="s">
        <v>299</v>
      </c>
      <c r="AA121" s="587" t="s">
        <v>299</v>
      </c>
      <c r="AB121" s="587" t="s">
        <v>299</v>
      </c>
      <c r="AC121" s="587" t="s">
        <v>299</v>
      </c>
      <c r="AD121" s="587" t="s">
        <v>299</v>
      </c>
      <c r="AE121" s="587" t="s">
        <v>299</v>
      </c>
      <c r="AF121" s="588" t="str">
        <f>IF(ISBLANK(発行依頼書!W210),"",CONCATENATE(発行依頼書!W210,発行依頼書!X209))</f>
        <v/>
      </c>
      <c r="AG121" s="588" t="s">
        <v>419</v>
      </c>
      <c r="AH121" s="588" t="s">
        <v>419</v>
      </c>
      <c r="AI121" s="589" t="s">
        <v>419</v>
      </c>
      <c r="AJ121" s="10"/>
    </row>
    <row r="122" spans="1:42" ht="17.25" customHeight="1" x14ac:dyDescent="0.15">
      <c r="A122" s="7"/>
      <c r="B122" s="593" t="str">
        <f>IF(ISBLANK(発行依頼書!C211),"",発行依頼書!C211)</f>
        <v/>
      </c>
      <c r="C122" s="587" t="s">
        <v>180</v>
      </c>
      <c r="D122" s="587" t="s">
        <v>180</v>
      </c>
      <c r="E122" s="587" t="s">
        <v>180</v>
      </c>
      <c r="F122" s="587" t="s">
        <v>180</v>
      </c>
      <c r="G122" s="587" t="s">
        <v>180</v>
      </c>
      <c r="H122" s="587" t="s">
        <v>180</v>
      </c>
      <c r="I122" s="587" t="s">
        <v>180</v>
      </c>
      <c r="J122" s="587" t="s">
        <v>180</v>
      </c>
      <c r="K122" s="587" t="s">
        <v>180</v>
      </c>
      <c r="L122" s="587" t="s">
        <v>180</v>
      </c>
      <c r="M122" s="587" t="s">
        <v>180</v>
      </c>
      <c r="N122" s="587" t="s">
        <v>180</v>
      </c>
      <c r="O122" s="587" t="s">
        <v>180</v>
      </c>
      <c r="P122" s="587" t="s">
        <v>180</v>
      </c>
      <c r="Q122" s="587" t="s">
        <v>180</v>
      </c>
      <c r="R122" s="587" t="s">
        <v>180</v>
      </c>
      <c r="S122" s="587" t="str">
        <f>IF(ISBLANK(発行依頼書!F211),"",発行依頼書!F211)</f>
        <v/>
      </c>
      <c r="T122" s="587" t="s">
        <v>300</v>
      </c>
      <c r="U122" s="587" t="s">
        <v>300</v>
      </c>
      <c r="V122" s="587" t="s">
        <v>300</v>
      </c>
      <c r="W122" s="587" t="s">
        <v>300</v>
      </c>
      <c r="X122" s="587" t="s">
        <v>300</v>
      </c>
      <c r="Y122" s="587" t="s">
        <v>300</v>
      </c>
      <c r="Z122" s="587" t="s">
        <v>300</v>
      </c>
      <c r="AA122" s="587" t="s">
        <v>300</v>
      </c>
      <c r="AB122" s="587" t="s">
        <v>300</v>
      </c>
      <c r="AC122" s="587" t="s">
        <v>300</v>
      </c>
      <c r="AD122" s="587" t="s">
        <v>300</v>
      </c>
      <c r="AE122" s="587" t="s">
        <v>300</v>
      </c>
      <c r="AF122" s="588" t="str">
        <f>IF(ISBLANK(発行依頼書!W212),"",CONCATENATE(発行依頼書!W212,発行依頼書!X211))</f>
        <v/>
      </c>
      <c r="AG122" s="588" t="s">
        <v>420</v>
      </c>
      <c r="AH122" s="588" t="s">
        <v>420</v>
      </c>
      <c r="AI122" s="589" t="s">
        <v>420</v>
      </c>
      <c r="AJ122" s="10"/>
    </row>
    <row r="123" spans="1:42" ht="17.25" customHeight="1" x14ac:dyDescent="0.15">
      <c r="A123" s="7"/>
      <c r="B123" s="593" t="str">
        <f>IF(ISBLANK(発行依頼書!C213),"",発行依頼書!C213)</f>
        <v/>
      </c>
      <c r="C123" s="587" t="s">
        <v>181</v>
      </c>
      <c r="D123" s="587" t="s">
        <v>181</v>
      </c>
      <c r="E123" s="587" t="s">
        <v>181</v>
      </c>
      <c r="F123" s="587" t="s">
        <v>181</v>
      </c>
      <c r="G123" s="587" t="s">
        <v>181</v>
      </c>
      <c r="H123" s="587" t="s">
        <v>181</v>
      </c>
      <c r="I123" s="587" t="s">
        <v>181</v>
      </c>
      <c r="J123" s="587" t="s">
        <v>181</v>
      </c>
      <c r="K123" s="587" t="s">
        <v>181</v>
      </c>
      <c r="L123" s="587" t="s">
        <v>181</v>
      </c>
      <c r="M123" s="587" t="s">
        <v>181</v>
      </c>
      <c r="N123" s="587" t="s">
        <v>181</v>
      </c>
      <c r="O123" s="587" t="s">
        <v>181</v>
      </c>
      <c r="P123" s="587" t="s">
        <v>181</v>
      </c>
      <c r="Q123" s="587" t="s">
        <v>181</v>
      </c>
      <c r="R123" s="587" t="s">
        <v>181</v>
      </c>
      <c r="S123" s="587" t="str">
        <f>IF(ISBLANK(発行依頼書!F213),"",発行依頼書!F213)</f>
        <v/>
      </c>
      <c r="T123" s="587" t="s">
        <v>301</v>
      </c>
      <c r="U123" s="587" t="s">
        <v>301</v>
      </c>
      <c r="V123" s="587" t="s">
        <v>301</v>
      </c>
      <c r="W123" s="587" t="s">
        <v>301</v>
      </c>
      <c r="X123" s="587" t="s">
        <v>301</v>
      </c>
      <c r="Y123" s="587" t="s">
        <v>301</v>
      </c>
      <c r="Z123" s="587" t="s">
        <v>301</v>
      </c>
      <c r="AA123" s="587" t="s">
        <v>301</v>
      </c>
      <c r="AB123" s="587" t="s">
        <v>301</v>
      </c>
      <c r="AC123" s="587" t="s">
        <v>301</v>
      </c>
      <c r="AD123" s="587" t="s">
        <v>301</v>
      </c>
      <c r="AE123" s="587" t="s">
        <v>301</v>
      </c>
      <c r="AF123" s="588" t="str">
        <f>IF(ISBLANK(発行依頼書!W214),"",CONCATENATE(発行依頼書!W214,発行依頼書!X213))</f>
        <v/>
      </c>
      <c r="AG123" s="588" t="s">
        <v>421</v>
      </c>
      <c r="AH123" s="588" t="s">
        <v>421</v>
      </c>
      <c r="AI123" s="589" t="s">
        <v>421</v>
      </c>
      <c r="AJ123" s="10"/>
    </row>
    <row r="124" spans="1:42" ht="17.25" customHeight="1" x14ac:dyDescent="0.15">
      <c r="A124" s="7"/>
      <c r="B124" s="593" t="str">
        <f>IF(ISBLANK(発行依頼書!C215),"",発行依頼書!C215)</f>
        <v/>
      </c>
      <c r="C124" s="587" t="s">
        <v>182</v>
      </c>
      <c r="D124" s="587" t="s">
        <v>182</v>
      </c>
      <c r="E124" s="587" t="s">
        <v>182</v>
      </c>
      <c r="F124" s="587" t="s">
        <v>182</v>
      </c>
      <c r="G124" s="587" t="s">
        <v>182</v>
      </c>
      <c r="H124" s="587" t="s">
        <v>182</v>
      </c>
      <c r="I124" s="587" t="s">
        <v>182</v>
      </c>
      <c r="J124" s="587" t="s">
        <v>182</v>
      </c>
      <c r="K124" s="587" t="s">
        <v>182</v>
      </c>
      <c r="L124" s="587" t="s">
        <v>182</v>
      </c>
      <c r="M124" s="587" t="s">
        <v>182</v>
      </c>
      <c r="N124" s="587" t="s">
        <v>182</v>
      </c>
      <c r="O124" s="587" t="s">
        <v>182</v>
      </c>
      <c r="P124" s="587" t="s">
        <v>182</v>
      </c>
      <c r="Q124" s="587" t="s">
        <v>182</v>
      </c>
      <c r="R124" s="587" t="s">
        <v>182</v>
      </c>
      <c r="S124" s="587" t="str">
        <f>IF(ISBLANK(発行依頼書!F215),"",発行依頼書!F215)</f>
        <v/>
      </c>
      <c r="T124" s="587" t="s">
        <v>302</v>
      </c>
      <c r="U124" s="587" t="s">
        <v>302</v>
      </c>
      <c r="V124" s="587" t="s">
        <v>302</v>
      </c>
      <c r="W124" s="587" t="s">
        <v>302</v>
      </c>
      <c r="X124" s="587" t="s">
        <v>302</v>
      </c>
      <c r="Y124" s="587" t="s">
        <v>302</v>
      </c>
      <c r="Z124" s="587" t="s">
        <v>302</v>
      </c>
      <c r="AA124" s="587" t="s">
        <v>302</v>
      </c>
      <c r="AB124" s="587" t="s">
        <v>302</v>
      </c>
      <c r="AC124" s="587" t="s">
        <v>302</v>
      </c>
      <c r="AD124" s="587" t="s">
        <v>302</v>
      </c>
      <c r="AE124" s="587" t="s">
        <v>302</v>
      </c>
      <c r="AF124" s="588" t="str">
        <f>IF(ISBLANK(発行依頼書!W216),"",CONCATENATE(発行依頼書!W216,発行依頼書!X215))</f>
        <v/>
      </c>
      <c r="AG124" s="588" t="s">
        <v>422</v>
      </c>
      <c r="AH124" s="588" t="s">
        <v>422</v>
      </c>
      <c r="AI124" s="589" t="s">
        <v>422</v>
      </c>
      <c r="AJ124" s="10"/>
    </row>
    <row r="125" spans="1:42" ht="17.25" customHeight="1" x14ac:dyDescent="0.15">
      <c r="A125" s="7"/>
      <c r="B125" s="593" t="str">
        <f>IF(ISBLANK(発行依頼書!C217),"",発行依頼書!C217)</f>
        <v/>
      </c>
      <c r="C125" s="587" t="s">
        <v>183</v>
      </c>
      <c r="D125" s="587" t="s">
        <v>183</v>
      </c>
      <c r="E125" s="587" t="s">
        <v>183</v>
      </c>
      <c r="F125" s="587" t="s">
        <v>183</v>
      </c>
      <c r="G125" s="587" t="s">
        <v>183</v>
      </c>
      <c r="H125" s="587" t="s">
        <v>183</v>
      </c>
      <c r="I125" s="587" t="s">
        <v>183</v>
      </c>
      <c r="J125" s="587" t="s">
        <v>183</v>
      </c>
      <c r="K125" s="587" t="s">
        <v>183</v>
      </c>
      <c r="L125" s="587" t="s">
        <v>183</v>
      </c>
      <c r="M125" s="587" t="s">
        <v>183</v>
      </c>
      <c r="N125" s="587" t="s">
        <v>183</v>
      </c>
      <c r="O125" s="587" t="s">
        <v>183</v>
      </c>
      <c r="P125" s="587" t="s">
        <v>183</v>
      </c>
      <c r="Q125" s="587" t="s">
        <v>183</v>
      </c>
      <c r="R125" s="587" t="s">
        <v>183</v>
      </c>
      <c r="S125" s="587" t="str">
        <f>IF(ISBLANK(発行依頼書!F217),"",発行依頼書!F217)</f>
        <v/>
      </c>
      <c r="T125" s="587" t="s">
        <v>303</v>
      </c>
      <c r="U125" s="587" t="s">
        <v>303</v>
      </c>
      <c r="V125" s="587" t="s">
        <v>303</v>
      </c>
      <c r="W125" s="587" t="s">
        <v>303</v>
      </c>
      <c r="X125" s="587" t="s">
        <v>303</v>
      </c>
      <c r="Y125" s="587" t="s">
        <v>303</v>
      </c>
      <c r="Z125" s="587" t="s">
        <v>303</v>
      </c>
      <c r="AA125" s="587" t="s">
        <v>303</v>
      </c>
      <c r="AB125" s="587" t="s">
        <v>303</v>
      </c>
      <c r="AC125" s="587" t="s">
        <v>303</v>
      </c>
      <c r="AD125" s="587" t="s">
        <v>303</v>
      </c>
      <c r="AE125" s="587" t="s">
        <v>303</v>
      </c>
      <c r="AF125" s="588" t="str">
        <f>IF(ISBLANK(発行依頼書!W218),"",CONCATENATE(発行依頼書!W218,発行依頼書!X217))</f>
        <v/>
      </c>
      <c r="AG125" s="588" t="s">
        <v>423</v>
      </c>
      <c r="AH125" s="588" t="s">
        <v>423</v>
      </c>
      <c r="AI125" s="589" t="s">
        <v>423</v>
      </c>
      <c r="AJ125" s="10"/>
    </row>
    <row r="126" spans="1:42" ht="17.25" customHeight="1" x14ac:dyDescent="0.15">
      <c r="A126" s="7"/>
      <c r="B126" s="593" t="str">
        <f>IF(ISBLANK(発行依頼書!C219),"",発行依頼書!C219)</f>
        <v/>
      </c>
      <c r="C126" s="587" t="s">
        <v>184</v>
      </c>
      <c r="D126" s="587" t="s">
        <v>184</v>
      </c>
      <c r="E126" s="587" t="s">
        <v>184</v>
      </c>
      <c r="F126" s="587" t="s">
        <v>184</v>
      </c>
      <c r="G126" s="587" t="s">
        <v>184</v>
      </c>
      <c r="H126" s="587" t="s">
        <v>184</v>
      </c>
      <c r="I126" s="587" t="s">
        <v>184</v>
      </c>
      <c r="J126" s="587" t="s">
        <v>184</v>
      </c>
      <c r="K126" s="587" t="s">
        <v>184</v>
      </c>
      <c r="L126" s="587" t="s">
        <v>184</v>
      </c>
      <c r="M126" s="587" t="s">
        <v>184</v>
      </c>
      <c r="N126" s="587" t="s">
        <v>184</v>
      </c>
      <c r="O126" s="587" t="s">
        <v>184</v>
      </c>
      <c r="P126" s="587" t="s">
        <v>184</v>
      </c>
      <c r="Q126" s="587" t="s">
        <v>184</v>
      </c>
      <c r="R126" s="587" t="s">
        <v>184</v>
      </c>
      <c r="S126" s="587" t="str">
        <f>IF(ISBLANK(発行依頼書!F219),"",発行依頼書!F219)</f>
        <v/>
      </c>
      <c r="T126" s="587" t="s">
        <v>304</v>
      </c>
      <c r="U126" s="587" t="s">
        <v>304</v>
      </c>
      <c r="V126" s="587" t="s">
        <v>304</v>
      </c>
      <c r="W126" s="587" t="s">
        <v>304</v>
      </c>
      <c r="X126" s="587" t="s">
        <v>304</v>
      </c>
      <c r="Y126" s="587" t="s">
        <v>304</v>
      </c>
      <c r="Z126" s="587" t="s">
        <v>304</v>
      </c>
      <c r="AA126" s="587" t="s">
        <v>304</v>
      </c>
      <c r="AB126" s="587" t="s">
        <v>304</v>
      </c>
      <c r="AC126" s="587" t="s">
        <v>304</v>
      </c>
      <c r="AD126" s="587" t="s">
        <v>304</v>
      </c>
      <c r="AE126" s="587" t="s">
        <v>304</v>
      </c>
      <c r="AF126" s="588" t="str">
        <f>IF(ISBLANK(発行依頼書!W220),"",CONCATENATE(発行依頼書!W220,発行依頼書!X219))</f>
        <v/>
      </c>
      <c r="AG126" s="588" t="s">
        <v>424</v>
      </c>
      <c r="AH126" s="588" t="s">
        <v>424</v>
      </c>
      <c r="AI126" s="589" t="s">
        <v>424</v>
      </c>
      <c r="AJ126" s="10"/>
    </row>
    <row r="127" spans="1:42" ht="17.25" customHeight="1" x14ac:dyDescent="0.15">
      <c r="A127" s="7"/>
      <c r="B127" s="593" t="str">
        <f>IF(ISBLANK(発行依頼書!C221),"",発行依頼書!C221)</f>
        <v/>
      </c>
      <c r="C127" s="587" t="s">
        <v>185</v>
      </c>
      <c r="D127" s="587" t="s">
        <v>185</v>
      </c>
      <c r="E127" s="587" t="s">
        <v>185</v>
      </c>
      <c r="F127" s="587" t="s">
        <v>185</v>
      </c>
      <c r="G127" s="587" t="s">
        <v>185</v>
      </c>
      <c r="H127" s="587" t="s">
        <v>185</v>
      </c>
      <c r="I127" s="587" t="s">
        <v>185</v>
      </c>
      <c r="J127" s="587" t="s">
        <v>185</v>
      </c>
      <c r="K127" s="587" t="s">
        <v>185</v>
      </c>
      <c r="L127" s="587" t="s">
        <v>185</v>
      </c>
      <c r="M127" s="587" t="s">
        <v>185</v>
      </c>
      <c r="N127" s="587" t="s">
        <v>185</v>
      </c>
      <c r="O127" s="587" t="s">
        <v>185</v>
      </c>
      <c r="P127" s="587" t="s">
        <v>185</v>
      </c>
      <c r="Q127" s="587" t="s">
        <v>185</v>
      </c>
      <c r="R127" s="587" t="s">
        <v>185</v>
      </c>
      <c r="S127" s="587" t="str">
        <f>IF(ISBLANK(発行依頼書!F221),"",発行依頼書!F221)</f>
        <v/>
      </c>
      <c r="T127" s="587" t="s">
        <v>305</v>
      </c>
      <c r="U127" s="587" t="s">
        <v>305</v>
      </c>
      <c r="V127" s="587" t="s">
        <v>305</v>
      </c>
      <c r="W127" s="587" t="s">
        <v>305</v>
      </c>
      <c r="X127" s="587" t="s">
        <v>305</v>
      </c>
      <c r="Y127" s="587" t="s">
        <v>305</v>
      </c>
      <c r="Z127" s="587" t="s">
        <v>305</v>
      </c>
      <c r="AA127" s="587" t="s">
        <v>305</v>
      </c>
      <c r="AB127" s="587" t="s">
        <v>305</v>
      </c>
      <c r="AC127" s="587" t="s">
        <v>305</v>
      </c>
      <c r="AD127" s="587" t="s">
        <v>305</v>
      </c>
      <c r="AE127" s="587" t="s">
        <v>305</v>
      </c>
      <c r="AF127" s="588" t="str">
        <f>IF(ISBLANK(発行依頼書!W222),"",CONCATENATE(発行依頼書!W222,発行依頼書!X221))</f>
        <v/>
      </c>
      <c r="AG127" s="588" t="s">
        <v>425</v>
      </c>
      <c r="AH127" s="588" t="s">
        <v>425</v>
      </c>
      <c r="AI127" s="589" t="s">
        <v>425</v>
      </c>
      <c r="AJ127" s="10"/>
    </row>
    <row r="128" spans="1:42" ht="17.25" customHeight="1" x14ac:dyDescent="0.15">
      <c r="A128" s="7"/>
      <c r="B128" s="593" t="str">
        <f>IF(ISBLANK(発行依頼書!C223),"",発行依頼書!C223)</f>
        <v/>
      </c>
      <c r="C128" s="587" t="s">
        <v>186</v>
      </c>
      <c r="D128" s="587" t="s">
        <v>186</v>
      </c>
      <c r="E128" s="587" t="s">
        <v>186</v>
      </c>
      <c r="F128" s="587" t="s">
        <v>186</v>
      </c>
      <c r="G128" s="587" t="s">
        <v>186</v>
      </c>
      <c r="H128" s="587" t="s">
        <v>186</v>
      </c>
      <c r="I128" s="587" t="s">
        <v>186</v>
      </c>
      <c r="J128" s="587" t="s">
        <v>186</v>
      </c>
      <c r="K128" s="587" t="s">
        <v>186</v>
      </c>
      <c r="L128" s="587" t="s">
        <v>186</v>
      </c>
      <c r="M128" s="587" t="s">
        <v>186</v>
      </c>
      <c r="N128" s="587" t="s">
        <v>186</v>
      </c>
      <c r="O128" s="587" t="s">
        <v>186</v>
      </c>
      <c r="P128" s="587" t="s">
        <v>186</v>
      </c>
      <c r="Q128" s="587" t="s">
        <v>186</v>
      </c>
      <c r="R128" s="587" t="s">
        <v>186</v>
      </c>
      <c r="S128" s="587" t="str">
        <f>IF(ISBLANK(発行依頼書!F223),"",発行依頼書!F223)</f>
        <v/>
      </c>
      <c r="T128" s="587" t="s">
        <v>306</v>
      </c>
      <c r="U128" s="587" t="s">
        <v>306</v>
      </c>
      <c r="V128" s="587" t="s">
        <v>306</v>
      </c>
      <c r="W128" s="587" t="s">
        <v>306</v>
      </c>
      <c r="X128" s="587" t="s">
        <v>306</v>
      </c>
      <c r="Y128" s="587" t="s">
        <v>306</v>
      </c>
      <c r="Z128" s="587" t="s">
        <v>306</v>
      </c>
      <c r="AA128" s="587" t="s">
        <v>306</v>
      </c>
      <c r="AB128" s="587" t="s">
        <v>306</v>
      </c>
      <c r="AC128" s="587" t="s">
        <v>306</v>
      </c>
      <c r="AD128" s="587" t="s">
        <v>306</v>
      </c>
      <c r="AE128" s="587" t="s">
        <v>306</v>
      </c>
      <c r="AF128" s="588" t="str">
        <f>IF(ISBLANK(発行依頼書!W224),"",CONCATENATE(発行依頼書!W224,発行依頼書!X223))</f>
        <v/>
      </c>
      <c r="AG128" s="588" t="s">
        <v>426</v>
      </c>
      <c r="AH128" s="588" t="s">
        <v>426</v>
      </c>
      <c r="AI128" s="589" t="s">
        <v>426</v>
      </c>
      <c r="AJ128" s="10"/>
    </row>
    <row r="129" spans="1:36" ht="17.25" customHeight="1" x14ac:dyDescent="0.15">
      <c r="A129" s="7"/>
      <c r="B129" s="593" t="str">
        <f>IF(ISBLANK(発行依頼書!C225),"",発行依頼書!C225)</f>
        <v/>
      </c>
      <c r="C129" s="587" t="s">
        <v>187</v>
      </c>
      <c r="D129" s="587" t="s">
        <v>187</v>
      </c>
      <c r="E129" s="587" t="s">
        <v>187</v>
      </c>
      <c r="F129" s="587" t="s">
        <v>187</v>
      </c>
      <c r="G129" s="587" t="s">
        <v>187</v>
      </c>
      <c r="H129" s="587" t="s">
        <v>187</v>
      </c>
      <c r="I129" s="587" t="s">
        <v>187</v>
      </c>
      <c r="J129" s="587" t="s">
        <v>187</v>
      </c>
      <c r="K129" s="587" t="s">
        <v>187</v>
      </c>
      <c r="L129" s="587" t="s">
        <v>187</v>
      </c>
      <c r="M129" s="587" t="s">
        <v>187</v>
      </c>
      <c r="N129" s="587" t="s">
        <v>187</v>
      </c>
      <c r="O129" s="587" t="s">
        <v>187</v>
      </c>
      <c r="P129" s="587" t="s">
        <v>187</v>
      </c>
      <c r="Q129" s="587" t="s">
        <v>187</v>
      </c>
      <c r="R129" s="587" t="s">
        <v>187</v>
      </c>
      <c r="S129" s="587" t="str">
        <f>IF(ISBLANK(発行依頼書!F225),"",発行依頼書!F225)</f>
        <v/>
      </c>
      <c r="T129" s="587" t="s">
        <v>307</v>
      </c>
      <c r="U129" s="587" t="s">
        <v>307</v>
      </c>
      <c r="V129" s="587" t="s">
        <v>307</v>
      </c>
      <c r="W129" s="587" t="s">
        <v>307</v>
      </c>
      <c r="X129" s="587" t="s">
        <v>307</v>
      </c>
      <c r="Y129" s="587" t="s">
        <v>307</v>
      </c>
      <c r="Z129" s="587" t="s">
        <v>307</v>
      </c>
      <c r="AA129" s="587" t="s">
        <v>307</v>
      </c>
      <c r="AB129" s="587" t="s">
        <v>307</v>
      </c>
      <c r="AC129" s="587" t="s">
        <v>307</v>
      </c>
      <c r="AD129" s="587" t="s">
        <v>307</v>
      </c>
      <c r="AE129" s="587" t="s">
        <v>307</v>
      </c>
      <c r="AF129" s="588" t="str">
        <f>IF(ISBLANK(発行依頼書!W226),"",CONCATENATE(発行依頼書!W226,発行依頼書!X225))</f>
        <v/>
      </c>
      <c r="AG129" s="588" t="s">
        <v>427</v>
      </c>
      <c r="AH129" s="588" t="s">
        <v>427</v>
      </c>
      <c r="AI129" s="589" t="s">
        <v>427</v>
      </c>
      <c r="AJ129" s="10"/>
    </row>
    <row r="130" spans="1:36" ht="17.25" customHeight="1" x14ac:dyDescent="0.15">
      <c r="A130" s="7"/>
      <c r="B130" s="593" t="str">
        <f>IF(ISBLANK(発行依頼書!C227),"",発行依頼書!C227)</f>
        <v/>
      </c>
      <c r="C130" s="587" t="s">
        <v>188</v>
      </c>
      <c r="D130" s="587" t="s">
        <v>188</v>
      </c>
      <c r="E130" s="587" t="s">
        <v>188</v>
      </c>
      <c r="F130" s="587" t="s">
        <v>188</v>
      </c>
      <c r="G130" s="587" t="s">
        <v>188</v>
      </c>
      <c r="H130" s="587" t="s">
        <v>188</v>
      </c>
      <c r="I130" s="587" t="s">
        <v>188</v>
      </c>
      <c r="J130" s="587" t="s">
        <v>188</v>
      </c>
      <c r="K130" s="587" t="s">
        <v>188</v>
      </c>
      <c r="L130" s="587" t="s">
        <v>188</v>
      </c>
      <c r="M130" s="587" t="s">
        <v>188</v>
      </c>
      <c r="N130" s="587" t="s">
        <v>188</v>
      </c>
      <c r="O130" s="587" t="s">
        <v>188</v>
      </c>
      <c r="P130" s="587" t="s">
        <v>188</v>
      </c>
      <c r="Q130" s="587" t="s">
        <v>188</v>
      </c>
      <c r="R130" s="587" t="s">
        <v>188</v>
      </c>
      <c r="S130" s="587" t="str">
        <f>IF(ISBLANK(発行依頼書!F227),"",発行依頼書!F227)</f>
        <v/>
      </c>
      <c r="T130" s="587" t="s">
        <v>308</v>
      </c>
      <c r="U130" s="587" t="s">
        <v>308</v>
      </c>
      <c r="V130" s="587" t="s">
        <v>308</v>
      </c>
      <c r="W130" s="587" t="s">
        <v>308</v>
      </c>
      <c r="X130" s="587" t="s">
        <v>308</v>
      </c>
      <c r="Y130" s="587" t="s">
        <v>308</v>
      </c>
      <c r="Z130" s="587" t="s">
        <v>308</v>
      </c>
      <c r="AA130" s="587" t="s">
        <v>308</v>
      </c>
      <c r="AB130" s="587" t="s">
        <v>308</v>
      </c>
      <c r="AC130" s="587" t="s">
        <v>308</v>
      </c>
      <c r="AD130" s="587" t="s">
        <v>308</v>
      </c>
      <c r="AE130" s="587" t="s">
        <v>308</v>
      </c>
      <c r="AF130" s="588" t="str">
        <f>IF(ISBLANK(発行依頼書!W228),"",CONCATENATE(発行依頼書!W228,発行依頼書!X227))</f>
        <v/>
      </c>
      <c r="AG130" s="588" t="s">
        <v>428</v>
      </c>
      <c r="AH130" s="588" t="s">
        <v>428</v>
      </c>
      <c r="AI130" s="589" t="s">
        <v>428</v>
      </c>
      <c r="AJ130" s="10"/>
    </row>
    <row r="131" spans="1:36" ht="17.25" customHeight="1" x14ac:dyDescent="0.15">
      <c r="A131" s="7"/>
      <c r="B131" s="593" t="str">
        <f>IF(ISBLANK(発行依頼書!C229),"",発行依頼書!C229)</f>
        <v/>
      </c>
      <c r="C131" s="587" t="s">
        <v>189</v>
      </c>
      <c r="D131" s="587" t="s">
        <v>189</v>
      </c>
      <c r="E131" s="587" t="s">
        <v>189</v>
      </c>
      <c r="F131" s="587" t="s">
        <v>189</v>
      </c>
      <c r="G131" s="587" t="s">
        <v>189</v>
      </c>
      <c r="H131" s="587" t="s">
        <v>189</v>
      </c>
      <c r="I131" s="587" t="s">
        <v>189</v>
      </c>
      <c r="J131" s="587" t="s">
        <v>189</v>
      </c>
      <c r="K131" s="587" t="s">
        <v>189</v>
      </c>
      <c r="L131" s="587" t="s">
        <v>189</v>
      </c>
      <c r="M131" s="587" t="s">
        <v>189</v>
      </c>
      <c r="N131" s="587" t="s">
        <v>189</v>
      </c>
      <c r="O131" s="587" t="s">
        <v>189</v>
      </c>
      <c r="P131" s="587" t="s">
        <v>189</v>
      </c>
      <c r="Q131" s="587" t="s">
        <v>189</v>
      </c>
      <c r="R131" s="587" t="s">
        <v>189</v>
      </c>
      <c r="S131" s="587" t="str">
        <f>IF(ISBLANK(発行依頼書!F229),"",発行依頼書!F229)</f>
        <v/>
      </c>
      <c r="T131" s="587" t="s">
        <v>309</v>
      </c>
      <c r="U131" s="587" t="s">
        <v>309</v>
      </c>
      <c r="V131" s="587" t="s">
        <v>309</v>
      </c>
      <c r="W131" s="587" t="s">
        <v>309</v>
      </c>
      <c r="X131" s="587" t="s">
        <v>309</v>
      </c>
      <c r="Y131" s="587" t="s">
        <v>309</v>
      </c>
      <c r="Z131" s="587" t="s">
        <v>309</v>
      </c>
      <c r="AA131" s="587" t="s">
        <v>309</v>
      </c>
      <c r="AB131" s="587" t="s">
        <v>309</v>
      </c>
      <c r="AC131" s="587" t="s">
        <v>309</v>
      </c>
      <c r="AD131" s="587" t="s">
        <v>309</v>
      </c>
      <c r="AE131" s="587" t="s">
        <v>309</v>
      </c>
      <c r="AF131" s="588" t="str">
        <f>IF(ISBLANK(発行依頼書!W230),"",CONCATENATE(発行依頼書!W230,発行依頼書!X229))</f>
        <v/>
      </c>
      <c r="AG131" s="588" t="s">
        <v>429</v>
      </c>
      <c r="AH131" s="588" t="s">
        <v>429</v>
      </c>
      <c r="AI131" s="589" t="s">
        <v>429</v>
      </c>
      <c r="AJ131" s="10"/>
    </row>
    <row r="132" spans="1:36" ht="17.25" customHeight="1" x14ac:dyDescent="0.15">
      <c r="A132" s="7"/>
      <c r="B132" s="593" t="str">
        <f>IF(ISBLANK(発行依頼書!C231),"",発行依頼書!C231)</f>
        <v/>
      </c>
      <c r="C132" s="587" t="s">
        <v>190</v>
      </c>
      <c r="D132" s="587" t="s">
        <v>190</v>
      </c>
      <c r="E132" s="587" t="s">
        <v>190</v>
      </c>
      <c r="F132" s="587" t="s">
        <v>190</v>
      </c>
      <c r="G132" s="587" t="s">
        <v>190</v>
      </c>
      <c r="H132" s="587" t="s">
        <v>190</v>
      </c>
      <c r="I132" s="587" t="s">
        <v>190</v>
      </c>
      <c r="J132" s="587" t="s">
        <v>190</v>
      </c>
      <c r="K132" s="587" t="s">
        <v>190</v>
      </c>
      <c r="L132" s="587" t="s">
        <v>190</v>
      </c>
      <c r="M132" s="587" t="s">
        <v>190</v>
      </c>
      <c r="N132" s="587" t="s">
        <v>190</v>
      </c>
      <c r="O132" s="587" t="s">
        <v>190</v>
      </c>
      <c r="P132" s="587" t="s">
        <v>190</v>
      </c>
      <c r="Q132" s="587" t="s">
        <v>190</v>
      </c>
      <c r="R132" s="587" t="s">
        <v>190</v>
      </c>
      <c r="S132" s="587" t="str">
        <f>IF(ISBLANK(発行依頼書!F231),"",発行依頼書!F231)</f>
        <v/>
      </c>
      <c r="T132" s="587" t="s">
        <v>310</v>
      </c>
      <c r="U132" s="587" t="s">
        <v>310</v>
      </c>
      <c r="V132" s="587" t="s">
        <v>310</v>
      </c>
      <c r="W132" s="587" t="s">
        <v>310</v>
      </c>
      <c r="X132" s="587" t="s">
        <v>310</v>
      </c>
      <c r="Y132" s="587" t="s">
        <v>310</v>
      </c>
      <c r="Z132" s="587" t="s">
        <v>310</v>
      </c>
      <c r="AA132" s="587" t="s">
        <v>310</v>
      </c>
      <c r="AB132" s="587" t="s">
        <v>310</v>
      </c>
      <c r="AC132" s="587" t="s">
        <v>310</v>
      </c>
      <c r="AD132" s="587" t="s">
        <v>310</v>
      </c>
      <c r="AE132" s="587" t="s">
        <v>310</v>
      </c>
      <c r="AF132" s="588" t="str">
        <f>IF(ISBLANK(発行依頼書!W232),"",CONCATENATE(発行依頼書!W232,発行依頼書!X231))</f>
        <v/>
      </c>
      <c r="AG132" s="588" t="s">
        <v>430</v>
      </c>
      <c r="AH132" s="588" t="s">
        <v>430</v>
      </c>
      <c r="AI132" s="589" t="s">
        <v>430</v>
      </c>
      <c r="AJ132" s="10"/>
    </row>
    <row r="133" spans="1:36" ht="17.25" customHeight="1" x14ac:dyDescent="0.15">
      <c r="A133" s="7"/>
      <c r="B133" s="593" t="str">
        <f>IF(ISBLANK(発行依頼書!C233),"",発行依頼書!C233)</f>
        <v/>
      </c>
      <c r="C133" s="587" t="s">
        <v>191</v>
      </c>
      <c r="D133" s="587" t="s">
        <v>191</v>
      </c>
      <c r="E133" s="587" t="s">
        <v>191</v>
      </c>
      <c r="F133" s="587" t="s">
        <v>191</v>
      </c>
      <c r="G133" s="587" t="s">
        <v>191</v>
      </c>
      <c r="H133" s="587" t="s">
        <v>191</v>
      </c>
      <c r="I133" s="587" t="s">
        <v>191</v>
      </c>
      <c r="J133" s="587" t="s">
        <v>191</v>
      </c>
      <c r="K133" s="587" t="s">
        <v>191</v>
      </c>
      <c r="L133" s="587" t="s">
        <v>191</v>
      </c>
      <c r="M133" s="587" t="s">
        <v>191</v>
      </c>
      <c r="N133" s="587" t="s">
        <v>191</v>
      </c>
      <c r="O133" s="587" t="s">
        <v>191</v>
      </c>
      <c r="P133" s="587" t="s">
        <v>191</v>
      </c>
      <c r="Q133" s="587" t="s">
        <v>191</v>
      </c>
      <c r="R133" s="587" t="s">
        <v>191</v>
      </c>
      <c r="S133" s="587" t="str">
        <f>IF(ISBLANK(発行依頼書!F233),"",発行依頼書!F233)</f>
        <v/>
      </c>
      <c r="T133" s="587" t="s">
        <v>311</v>
      </c>
      <c r="U133" s="587" t="s">
        <v>311</v>
      </c>
      <c r="V133" s="587" t="s">
        <v>311</v>
      </c>
      <c r="W133" s="587" t="s">
        <v>311</v>
      </c>
      <c r="X133" s="587" t="s">
        <v>311</v>
      </c>
      <c r="Y133" s="587" t="s">
        <v>311</v>
      </c>
      <c r="Z133" s="587" t="s">
        <v>311</v>
      </c>
      <c r="AA133" s="587" t="s">
        <v>311</v>
      </c>
      <c r="AB133" s="587" t="s">
        <v>311</v>
      </c>
      <c r="AC133" s="587" t="s">
        <v>311</v>
      </c>
      <c r="AD133" s="587" t="s">
        <v>311</v>
      </c>
      <c r="AE133" s="587" t="s">
        <v>311</v>
      </c>
      <c r="AF133" s="588" t="str">
        <f>IF(ISBLANK(発行依頼書!W234),"",CONCATENATE(発行依頼書!W234,発行依頼書!X233))</f>
        <v/>
      </c>
      <c r="AG133" s="588" t="s">
        <v>431</v>
      </c>
      <c r="AH133" s="588" t="s">
        <v>431</v>
      </c>
      <c r="AI133" s="589" t="s">
        <v>431</v>
      </c>
      <c r="AJ133" s="10"/>
    </row>
    <row r="134" spans="1:36" ht="17.25" customHeight="1" x14ac:dyDescent="0.15">
      <c r="A134" s="7"/>
      <c r="B134" s="593" t="str">
        <f>IF(ISBLANK(発行依頼書!C235),"",発行依頼書!C235)</f>
        <v/>
      </c>
      <c r="C134" s="587" t="s">
        <v>192</v>
      </c>
      <c r="D134" s="587" t="s">
        <v>192</v>
      </c>
      <c r="E134" s="587" t="s">
        <v>192</v>
      </c>
      <c r="F134" s="587" t="s">
        <v>192</v>
      </c>
      <c r="G134" s="587" t="s">
        <v>192</v>
      </c>
      <c r="H134" s="587" t="s">
        <v>192</v>
      </c>
      <c r="I134" s="587" t="s">
        <v>192</v>
      </c>
      <c r="J134" s="587" t="s">
        <v>192</v>
      </c>
      <c r="K134" s="587" t="s">
        <v>192</v>
      </c>
      <c r="L134" s="587" t="s">
        <v>192</v>
      </c>
      <c r="M134" s="587" t="s">
        <v>192</v>
      </c>
      <c r="N134" s="587" t="s">
        <v>192</v>
      </c>
      <c r="O134" s="587" t="s">
        <v>192</v>
      </c>
      <c r="P134" s="587" t="s">
        <v>192</v>
      </c>
      <c r="Q134" s="587" t="s">
        <v>192</v>
      </c>
      <c r="R134" s="587" t="s">
        <v>192</v>
      </c>
      <c r="S134" s="587" t="str">
        <f>IF(ISBLANK(発行依頼書!F235),"",発行依頼書!F235)</f>
        <v/>
      </c>
      <c r="T134" s="587" t="s">
        <v>312</v>
      </c>
      <c r="U134" s="587" t="s">
        <v>312</v>
      </c>
      <c r="V134" s="587" t="s">
        <v>312</v>
      </c>
      <c r="W134" s="587" t="s">
        <v>312</v>
      </c>
      <c r="X134" s="587" t="s">
        <v>312</v>
      </c>
      <c r="Y134" s="587" t="s">
        <v>312</v>
      </c>
      <c r="Z134" s="587" t="s">
        <v>312</v>
      </c>
      <c r="AA134" s="587" t="s">
        <v>312</v>
      </c>
      <c r="AB134" s="587" t="s">
        <v>312</v>
      </c>
      <c r="AC134" s="587" t="s">
        <v>312</v>
      </c>
      <c r="AD134" s="587" t="s">
        <v>312</v>
      </c>
      <c r="AE134" s="587" t="s">
        <v>312</v>
      </c>
      <c r="AF134" s="588" t="str">
        <f>IF(ISBLANK(発行依頼書!W236),"",CONCATENATE(発行依頼書!W236,発行依頼書!X235))</f>
        <v/>
      </c>
      <c r="AG134" s="588" t="s">
        <v>432</v>
      </c>
      <c r="AH134" s="588" t="s">
        <v>432</v>
      </c>
      <c r="AI134" s="589" t="s">
        <v>432</v>
      </c>
      <c r="AJ134" s="10"/>
    </row>
    <row r="135" spans="1:36" ht="17.25" customHeight="1" x14ac:dyDescent="0.15">
      <c r="A135" s="7"/>
      <c r="B135" s="593" t="str">
        <f>IF(ISBLANK(発行依頼書!C237),"",発行依頼書!C237)</f>
        <v/>
      </c>
      <c r="C135" s="587" t="s">
        <v>193</v>
      </c>
      <c r="D135" s="587" t="s">
        <v>193</v>
      </c>
      <c r="E135" s="587" t="s">
        <v>193</v>
      </c>
      <c r="F135" s="587" t="s">
        <v>193</v>
      </c>
      <c r="G135" s="587" t="s">
        <v>193</v>
      </c>
      <c r="H135" s="587" t="s">
        <v>193</v>
      </c>
      <c r="I135" s="587" t="s">
        <v>193</v>
      </c>
      <c r="J135" s="587" t="s">
        <v>193</v>
      </c>
      <c r="K135" s="587" t="s">
        <v>193</v>
      </c>
      <c r="L135" s="587" t="s">
        <v>193</v>
      </c>
      <c r="M135" s="587" t="s">
        <v>193</v>
      </c>
      <c r="N135" s="587" t="s">
        <v>193</v>
      </c>
      <c r="O135" s="587" t="s">
        <v>193</v>
      </c>
      <c r="P135" s="587" t="s">
        <v>193</v>
      </c>
      <c r="Q135" s="587" t="s">
        <v>193</v>
      </c>
      <c r="R135" s="587" t="s">
        <v>193</v>
      </c>
      <c r="S135" s="587" t="str">
        <f>IF(ISBLANK(発行依頼書!F237),"",発行依頼書!F237)</f>
        <v/>
      </c>
      <c r="T135" s="587" t="s">
        <v>313</v>
      </c>
      <c r="U135" s="587" t="s">
        <v>313</v>
      </c>
      <c r="V135" s="587" t="s">
        <v>313</v>
      </c>
      <c r="W135" s="587" t="s">
        <v>313</v>
      </c>
      <c r="X135" s="587" t="s">
        <v>313</v>
      </c>
      <c r="Y135" s="587" t="s">
        <v>313</v>
      </c>
      <c r="Z135" s="587" t="s">
        <v>313</v>
      </c>
      <c r="AA135" s="587" t="s">
        <v>313</v>
      </c>
      <c r="AB135" s="587" t="s">
        <v>313</v>
      </c>
      <c r="AC135" s="587" t="s">
        <v>313</v>
      </c>
      <c r="AD135" s="587" t="s">
        <v>313</v>
      </c>
      <c r="AE135" s="587" t="s">
        <v>313</v>
      </c>
      <c r="AF135" s="588" t="str">
        <f>IF(ISBLANK(発行依頼書!W238),"",CONCATENATE(発行依頼書!W238,発行依頼書!X237))</f>
        <v/>
      </c>
      <c r="AG135" s="588" t="s">
        <v>433</v>
      </c>
      <c r="AH135" s="588" t="s">
        <v>433</v>
      </c>
      <c r="AI135" s="589" t="s">
        <v>433</v>
      </c>
      <c r="AJ135" s="10"/>
    </row>
    <row r="136" spans="1:36" ht="17.25" customHeight="1" x14ac:dyDescent="0.15">
      <c r="A136" s="7"/>
      <c r="B136" s="593" t="str">
        <f>IF(ISBLANK(発行依頼書!C239),"",発行依頼書!C239)</f>
        <v/>
      </c>
      <c r="C136" s="587" t="s">
        <v>194</v>
      </c>
      <c r="D136" s="587" t="s">
        <v>194</v>
      </c>
      <c r="E136" s="587" t="s">
        <v>194</v>
      </c>
      <c r="F136" s="587" t="s">
        <v>194</v>
      </c>
      <c r="G136" s="587" t="s">
        <v>194</v>
      </c>
      <c r="H136" s="587" t="s">
        <v>194</v>
      </c>
      <c r="I136" s="587" t="s">
        <v>194</v>
      </c>
      <c r="J136" s="587" t="s">
        <v>194</v>
      </c>
      <c r="K136" s="587" t="s">
        <v>194</v>
      </c>
      <c r="L136" s="587" t="s">
        <v>194</v>
      </c>
      <c r="M136" s="587" t="s">
        <v>194</v>
      </c>
      <c r="N136" s="587" t="s">
        <v>194</v>
      </c>
      <c r="O136" s="587" t="s">
        <v>194</v>
      </c>
      <c r="P136" s="587" t="s">
        <v>194</v>
      </c>
      <c r="Q136" s="587" t="s">
        <v>194</v>
      </c>
      <c r="R136" s="587" t="s">
        <v>194</v>
      </c>
      <c r="S136" s="587" t="str">
        <f>IF(ISBLANK(発行依頼書!F239),"",発行依頼書!F239)</f>
        <v/>
      </c>
      <c r="T136" s="587" t="s">
        <v>314</v>
      </c>
      <c r="U136" s="587" t="s">
        <v>314</v>
      </c>
      <c r="V136" s="587" t="s">
        <v>314</v>
      </c>
      <c r="W136" s="587" t="s">
        <v>314</v>
      </c>
      <c r="X136" s="587" t="s">
        <v>314</v>
      </c>
      <c r="Y136" s="587" t="s">
        <v>314</v>
      </c>
      <c r="Z136" s="587" t="s">
        <v>314</v>
      </c>
      <c r="AA136" s="587" t="s">
        <v>314</v>
      </c>
      <c r="AB136" s="587" t="s">
        <v>314</v>
      </c>
      <c r="AC136" s="587" t="s">
        <v>314</v>
      </c>
      <c r="AD136" s="587" t="s">
        <v>314</v>
      </c>
      <c r="AE136" s="587" t="s">
        <v>314</v>
      </c>
      <c r="AF136" s="588" t="str">
        <f>IF(ISBLANK(発行依頼書!W240),"",CONCATENATE(発行依頼書!W240,発行依頼書!X239))</f>
        <v/>
      </c>
      <c r="AG136" s="588" t="s">
        <v>434</v>
      </c>
      <c r="AH136" s="588" t="s">
        <v>434</v>
      </c>
      <c r="AI136" s="589" t="s">
        <v>434</v>
      </c>
      <c r="AJ136" s="10"/>
    </row>
    <row r="137" spans="1:36" ht="17.25" customHeight="1" x14ac:dyDescent="0.15">
      <c r="A137" s="7"/>
      <c r="B137" s="593" t="str">
        <f>IF(ISBLANK(発行依頼書!C241),"",発行依頼書!C241)</f>
        <v/>
      </c>
      <c r="C137" s="587" t="s">
        <v>195</v>
      </c>
      <c r="D137" s="587" t="s">
        <v>195</v>
      </c>
      <c r="E137" s="587" t="s">
        <v>195</v>
      </c>
      <c r="F137" s="587" t="s">
        <v>195</v>
      </c>
      <c r="G137" s="587" t="s">
        <v>195</v>
      </c>
      <c r="H137" s="587" t="s">
        <v>195</v>
      </c>
      <c r="I137" s="587" t="s">
        <v>195</v>
      </c>
      <c r="J137" s="587" t="s">
        <v>195</v>
      </c>
      <c r="K137" s="587" t="s">
        <v>195</v>
      </c>
      <c r="L137" s="587" t="s">
        <v>195</v>
      </c>
      <c r="M137" s="587" t="s">
        <v>195</v>
      </c>
      <c r="N137" s="587" t="s">
        <v>195</v>
      </c>
      <c r="O137" s="587" t="s">
        <v>195</v>
      </c>
      <c r="P137" s="587" t="s">
        <v>195</v>
      </c>
      <c r="Q137" s="587" t="s">
        <v>195</v>
      </c>
      <c r="R137" s="587" t="s">
        <v>195</v>
      </c>
      <c r="S137" s="587" t="str">
        <f>IF(ISBLANK(発行依頼書!F241),"",発行依頼書!F241)</f>
        <v/>
      </c>
      <c r="T137" s="587" t="s">
        <v>315</v>
      </c>
      <c r="U137" s="587" t="s">
        <v>315</v>
      </c>
      <c r="V137" s="587" t="s">
        <v>315</v>
      </c>
      <c r="W137" s="587" t="s">
        <v>315</v>
      </c>
      <c r="X137" s="587" t="s">
        <v>315</v>
      </c>
      <c r="Y137" s="587" t="s">
        <v>315</v>
      </c>
      <c r="Z137" s="587" t="s">
        <v>315</v>
      </c>
      <c r="AA137" s="587" t="s">
        <v>315</v>
      </c>
      <c r="AB137" s="587" t="s">
        <v>315</v>
      </c>
      <c r="AC137" s="587" t="s">
        <v>315</v>
      </c>
      <c r="AD137" s="587" t="s">
        <v>315</v>
      </c>
      <c r="AE137" s="587" t="s">
        <v>315</v>
      </c>
      <c r="AF137" s="588" t="str">
        <f>IF(ISBLANK(発行依頼書!W242),"",CONCATENATE(発行依頼書!W242,発行依頼書!X241))</f>
        <v/>
      </c>
      <c r="AG137" s="588" t="s">
        <v>435</v>
      </c>
      <c r="AH137" s="588" t="s">
        <v>435</v>
      </c>
      <c r="AI137" s="589" t="s">
        <v>435</v>
      </c>
      <c r="AJ137" s="10"/>
    </row>
    <row r="138" spans="1:36" ht="17.25" customHeight="1" x14ac:dyDescent="0.15">
      <c r="A138" s="7"/>
      <c r="B138" s="593" t="str">
        <f>IF(ISBLANK(発行依頼書!C243),"",発行依頼書!C243)</f>
        <v/>
      </c>
      <c r="C138" s="587" t="s">
        <v>196</v>
      </c>
      <c r="D138" s="587" t="s">
        <v>196</v>
      </c>
      <c r="E138" s="587" t="s">
        <v>196</v>
      </c>
      <c r="F138" s="587" t="s">
        <v>196</v>
      </c>
      <c r="G138" s="587" t="s">
        <v>196</v>
      </c>
      <c r="H138" s="587" t="s">
        <v>196</v>
      </c>
      <c r="I138" s="587" t="s">
        <v>196</v>
      </c>
      <c r="J138" s="587" t="s">
        <v>196</v>
      </c>
      <c r="K138" s="587" t="s">
        <v>196</v>
      </c>
      <c r="L138" s="587" t="s">
        <v>196</v>
      </c>
      <c r="M138" s="587" t="s">
        <v>196</v>
      </c>
      <c r="N138" s="587" t="s">
        <v>196</v>
      </c>
      <c r="O138" s="587" t="s">
        <v>196</v>
      </c>
      <c r="P138" s="587" t="s">
        <v>196</v>
      </c>
      <c r="Q138" s="587" t="s">
        <v>196</v>
      </c>
      <c r="R138" s="587" t="s">
        <v>196</v>
      </c>
      <c r="S138" s="587" t="str">
        <f>IF(ISBLANK(発行依頼書!F243),"",発行依頼書!F243)</f>
        <v/>
      </c>
      <c r="T138" s="587" t="s">
        <v>316</v>
      </c>
      <c r="U138" s="587" t="s">
        <v>316</v>
      </c>
      <c r="V138" s="587" t="s">
        <v>316</v>
      </c>
      <c r="W138" s="587" t="s">
        <v>316</v>
      </c>
      <c r="X138" s="587" t="s">
        <v>316</v>
      </c>
      <c r="Y138" s="587" t="s">
        <v>316</v>
      </c>
      <c r="Z138" s="587" t="s">
        <v>316</v>
      </c>
      <c r="AA138" s="587" t="s">
        <v>316</v>
      </c>
      <c r="AB138" s="587" t="s">
        <v>316</v>
      </c>
      <c r="AC138" s="587" t="s">
        <v>316</v>
      </c>
      <c r="AD138" s="587" t="s">
        <v>316</v>
      </c>
      <c r="AE138" s="587" t="s">
        <v>316</v>
      </c>
      <c r="AF138" s="588" t="str">
        <f>IF(ISBLANK(発行依頼書!W244),"",CONCATENATE(発行依頼書!W244,発行依頼書!X243))</f>
        <v/>
      </c>
      <c r="AG138" s="588" t="s">
        <v>436</v>
      </c>
      <c r="AH138" s="588" t="s">
        <v>436</v>
      </c>
      <c r="AI138" s="589" t="s">
        <v>436</v>
      </c>
      <c r="AJ138" s="10"/>
    </row>
    <row r="139" spans="1:36" ht="17.25" customHeight="1" x14ac:dyDescent="0.15">
      <c r="A139" s="7"/>
      <c r="B139" s="593" t="str">
        <f>IF(ISBLANK(発行依頼書!C245),"",発行依頼書!C245)</f>
        <v/>
      </c>
      <c r="C139" s="587" t="s">
        <v>197</v>
      </c>
      <c r="D139" s="587" t="s">
        <v>197</v>
      </c>
      <c r="E139" s="587" t="s">
        <v>197</v>
      </c>
      <c r="F139" s="587" t="s">
        <v>197</v>
      </c>
      <c r="G139" s="587" t="s">
        <v>197</v>
      </c>
      <c r="H139" s="587" t="s">
        <v>197</v>
      </c>
      <c r="I139" s="587" t="s">
        <v>197</v>
      </c>
      <c r="J139" s="587" t="s">
        <v>197</v>
      </c>
      <c r="K139" s="587" t="s">
        <v>197</v>
      </c>
      <c r="L139" s="587" t="s">
        <v>197</v>
      </c>
      <c r="M139" s="587" t="s">
        <v>197</v>
      </c>
      <c r="N139" s="587" t="s">
        <v>197</v>
      </c>
      <c r="O139" s="587" t="s">
        <v>197</v>
      </c>
      <c r="P139" s="587" t="s">
        <v>197</v>
      </c>
      <c r="Q139" s="587" t="s">
        <v>197</v>
      </c>
      <c r="R139" s="587" t="s">
        <v>197</v>
      </c>
      <c r="S139" s="587" t="str">
        <f>IF(ISBLANK(発行依頼書!F245),"",発行依頼書!F245)</f>
        <v/>
      </c>
      <c r="T139" s="587" t="s">
        <v>317</v>
      </c>
      <c r="U139" s="587" t="s">
        <v>317</v>
      </c>
      <c r="V139" s="587" t="s">
        <v>317</v>
      </c>
      <c r="W139" s="587" t="s">
        <v>317</v>
      </c>
      <c r="X139" s="587" t="s">
        <v>317</v>
      </c>
      <c r="Y139" s="587" t="s">
        <v>317</v>
      </c>
      <c r="Z139" s="587" t="s">
        <v>317</v>
      </c>
      <c r="AA139" s="587" t="s">
        <v>317</v>
      </c>
      <c r="AB139" s="587" t="s">
        <v>317</v>
      </c>
      <c r="AC139" s="587" t="s">
        <v>317</v>
      </c>
      <c r="AD139" s="587" t="s">
        <v>317</v>
      </c>
      <c r="AE139" s="587" t="s">
        <v>317</v>
      </c>
      <c r="AF139" s="588" t="str">
        <f>IF(ISBLANK(発行依頼書!W246),"",CONCATENATE(発行依頼書!W246,発行依頼書!X245))</f>
        <v/>
      </c>
      <c r="AG139" s="588" t="s">
        <v>437</v>
      </c>
      <c r="AH139" s="588" t="s">
        <v>437</v>
      </c>
      <c r="AI139" s="589" t="s">
        <v>437</v>
      </c>
      <c r="AJ139" s="10"/>
    </row>
    <row r="140" spans="1:36" ht="17.25" customHeight="1" x14ac:dyDescent="0.15">
      <c r="A140" s="7"/>
      <c r="B140" s="593" t="str">
        <f>IF(ISBLANK(発行依頼書!C247),"",発行依頼書!C247)</f>
        <v/>
      </c>
      <c r="C140" s="587" t="s">
        <v>198</v>
      </c>
      <c r="D140" s="587" t="s">
        <v>198</v>
      </c>
      <c r="E140" s="587" t="s">
        <v>198</v>
      </c>
      <c r="F140" s="587" t="s">
        <v>198</v>
      </c>
      <c r="G140" s="587" t="s">
        <v>198</v>
      </c>
      <c r="H140" s="587" t="s">
        <v>198</v>
      </c>
      <c r="I140" s="587" t="s">
        <v>198</v>
      </c>
      <c r="J140" s="587" t="s">
        <v>198</v>
      </c>
      <c r="K140" s="587" t="s">
        <v>198</v>
      </c>
      <c r="L140" s="587" t="s">
        <v>198</v>
      </c>
      <c r="M140" s="587" t="s">
        <v>198</v>
      </c>
      <c r="N140" s="587" t="s">
        <v>198</v>
      </c>
      <c r="O140" s="587" t="s">
        <v>198</v>
      </c>
      <c r="P140" s="587" t="s">
        <v>198</v>
      </c>
      <c r="Q140" s="587" t="s">
        <v>198</v>
      </c>
      <c r="R140" s="587" t="s">
        <v>198</v>
      </c>
      <c r="S140" s="587" t="str">
        <f>IF(ISBLANK(発行依頼書!F247),"",発行依頼書!F247)</f>
        <v/>
      </c>
      <c r="T140" s="587" t="s">
        <v>318</v>
      </c>
      <c r="U140" s="587" t="s">
        <v>318</v>
      </c>
      <c r="V140" s="587" t="s">
        <v>318</v>
      </c>
      <c r="W140" s="587" t="s">
        <v>318</v>
      </c>
      <c r="X140" s="587" t="s">
        <v>318</v>
      </c>
      <c r="Y140" s="587" t="s">
        <v>318</v>
      </c>
      <c r="Z140" s="587" t="s">
        <v>318</v>
      </c>
      <c r="AA140" s="587" t="s">
        <v>318</v>
      </c>
      <c r="AB140" s="587" t="s">
        <v>318</v>
      </c>
      <c r="AC140" s="587" t="s">
        <v>318</v>
      </c>
      <c r="AD140" s="587" t="s">
        <v>318</v>
      </c>
      <c r="AE140" s="587" t="s">
        <v>318</v>
      </c>
      <c r="AF140" s="588" t="str">
        <f>IF(ISBLANK(発行依頼書!W248),"",CONCATENATE(発行依頼書!W248,発行依頼書!X247))</f>
        <v/>
      </c>
      <c r="AG140" s="588" t="s">
        <v>438</v>
      </c>
      <c r="AH140" s="588" t="s">
        <v>438</v>
      </c>
      <c r="AI140" s="589" t="s">
        <v>438</v>
      </c>
      <c r="AJ140" s="10"/>
    </row>
    <row r="141" spans="1:36" ht="17.25" customHeight="1" x14ac:dyDescent="0.15">
      <c r="A141" s="7"/>
      <c r="B141" s="593" t="str">
        <f>IF(ISBLANK(発行依頼書!C249),"",発行依頼書!C249)</f>
        <v/>
      </c>
      <c r="C141" s="587" t="s">
        <v>199</v>
      </c>
      <c r="D141" s="587" t="s">
        <v>199</v>
      </c>
      <c r="E141" s="587" t="s">
        <v>199</v>
      </c>
      <c r="F141" s="587" t="s">
        <v>199</v>
      </c>
      <c r="G141" s="587" t="s">
        <v>199</v>
      </c>
      <c r="H141" s="587" t="s">
        <v>199</v>
      </c>
      <c r="I141" s="587" t="s">
        <v>199</v>
      </c>
      <c r="J141" s="587" t="s">
        <v>199</v>
      </c>
      <c r="K141" s="587" t="s">
        <v>199</v>
      </c>
      <c r="L141" s="587" t="s">
        <v>199</v>
      </c>
      <c r="M141" s="587" t="s">
        <v>199</v>
      </c>
      <c r="N141" s="587" t="s">
        <v>199</v>
      </c>
      <c r="O141" s="587" t="s">
        <v>199</v>
      </c>
      <c r="P141" s="587" t="s">
        <v>199</v>
      </c>
      <c r="Q141" s="587" t="s">
        <v>199</v>
      </c>
      <c r="R141" s="587" t="s">
        <v>199</v>
      </c>
      <c r="S141" s="587" t="str">
        <f>IF(ISBLANK(発行依頼書!F249),"",発行依頼書!F249)</f>
        <v/>
      </c>
      <c r="T141" s="587" t="s">
        <v>319</v>
      </c>
      <c r="U141" s="587" t="s">
        <v>319</v>
      </c>
      <c r="V141" s="587" t="s">
        <v>319</v>
      </c>
      <c r="W141" s="587" t="s">
        <v>319</v>
      </c>
      <c r="X141" s="587" t="s">
        <v>319</v>
      </c>
      <c r="Y141" s="587" t="s">
        <v>319</v>
      </c>
      <c r="Z141" s="587" t="s">
        <v>319</v>
      </c>
      <c r="AA141" s="587" t="s">
        <v>319</v>
      </c>
      <c r="AB141" s="587" t="s">
        <v>319</v>
      </c>
      <c r="AC141" s="587" t="s">
        <v>319</v>
      </c>
      <c r="AD141" s="587" t="s">
        <v>319</v>
      </c>
      <c r="AE141" s="587" t="s">
        <v>319</v>
      </c>
      <c r="AF141" s="588" t="str">
        <f>IF(ISBLANK(発行依頼書!W250),"",CONCATENATE(発行依頼書!W250,発行依頼書!X249))</f>
        <v/>
      </c>
      <c r="AG141" s="588" t="s">
        <v>439</v>
      </c>
      <c r="AH141" s="588" t="s">
        <v>439</v>
      </c>
      <c r="AI141" s="589" t="s">
        <v>439</v>
      </c>
      <c r="AJ141" s="10"/>
    </row>
    <row r="142" spans="1:36" ht="17.25" customHeight="1" x14ac:dyDescent="0.15">
      <c r="A142" s="7"/>
      <c r="B142" s="593" t="str">
        <f>IF(ISBLANK(発行依頼書!C251),"",発行依頼書!C251)</f>
        <v/>
      </c>
      <c r="C142" s="587" t="s">
        <v>200</v>
      </c>
      <c r="D142" s="587" t="s">
        <v>200</v>
      </c>
      <c r="E142" s="587" t="s">
        <v>200</v>
      </c>
      <c r="F142" s="587" t="s">
        <v>200</v>
      </c>
      <c r="G142" s="587" t="s">
        <v>200</v>
      </c>
      <c r="H142" s="587" t="s">
        <v>200</v>
      </c>
      <c r="I142" s="587" t="s">
        <v>200</v>
      </c>
      <c r="J142" s="587" t="s">
        <v>200</v>
      </c>
      <c r="K142" s="587" t="s">
        <v>200</v>
      </c>
      <c r="L142" s="587" t="s">
        <v>200</v>
      </c>
      <c r="M142" s="587" t="s">
        <v>200</v>
      </c>
      <c r="N142" s="587" t="s">
        <v>200</v>
      </c>
      <c r="O142" s="587" t="s">
        <v>200</v>
      </c>
      <c r="P142" s="587" t="s">
        <v>200</v>
      </c>
      <c r="Q142" s="587" t="s">
        <v>200</v>
      </c>
      <c r="R142" s="587" t="s">
        <v>200</v>
      </c>
      <c r="S142" s="587" t="str">
        <f>IF(ISBLANK(発行依頼書!F251),"",発行依頼書!F251)</f>
        <v/>
      </c>
      <c r="T142" s="587" t="s">
        <v>320</v>
      </c>
      <c r="U142" s="587" t="s">
        <v>320</v>
      </c>
      <c r="V142" s="587" t="s">
        <v>320</v>
      </c>
      <c r="W142" s="587" t="s">
        <v>320</v>
      </c>
      <c r="X142" s="587" t="s">
        <v>320</v>
      </c>
      <c r="Y142" s="587" t="s">
        <v>320</v>
      </c>
      <c r="Z142" s="587" t="s">
        <v>320</v>
      </c>
      <c r="AA142" s="587" t="s">
        <v>320</v>
      </c>
      <c r="AB142" s="587" t="s">
        <v>320</v>
      </c>
      <c r="AC142" s="587" t="s">
        <v>320</v>
      </c>
      <c r="AD142" s="587" t="s">
        <v>320</v>
      </c>
      <c r="AE142" s="587" t="s">
        <v>320</v>
      </c>
      <c r="AF142" s="588" t="str">
        <f>IF(ISBLANK(発行依頼書!W252),"",CONCATENATE(発行依頼書!W252,発行依頼書!X251))</f>
        <v/>
      </c>
      <c r="AG142" s="588" t="s">
        <v>440</v>
      </c>
      <c r="AH142" s="588" t="s">
        <v>440</v>
      </c>
      <c r="AI142" s="589" t="s">
        <v>440</v>
      </c>
      <c r="AJ142" s="10"/>
    </row>
    <row r="143" spans="1:36" ht="17.25" customHeight="1" x14ac:dyDescent="0.15">
      <c r="A143" s="7"/>
      <c r="B143" s="593" t="str">
        <f>IF(ISBLANK(発行依頼書!C253),"",発行依頼書!C253)</f>
        <v/>
      </c>
      <c r="C143" s="587" t="s">
        <v>201</v>
      </c>
      <c r="D143" s="587" t="s">
        <v>201</v>
      </c>
      <c r="E143" s="587" t="s">
        <v>201</v>
      </c>
      <c r="F143" s="587" t="s">
        <v>201</v>
      </c>
      <c r="G143" s="587" t="s">
        <v>201</v>
      </c>
      <c r="H143" s="587" t="s">
        <v>201</v>
      </c>
      <c r="I143" s="587" t="s">
        <v>201</v>
      </c>
      <c r="J143" s="587" t="s">
        <v>201</v>
      </c>
      <c r="K143" s="587" t="s">
        <v>201</v>
      </c>
      <c r="L143" s="587" t="s">
        <v>201</v>
      </c>
      <c r="M143" s="587" t="s">
        <v>201</v>
      </c>
      <c r="N143" s="587" t="s">
        <v>201</v>
      </c>
      <c r="O143" s="587" t="s">
        <v>201</v>
      </c>
      <c r="P143" s="587" t="s">
        <v>201</v>
      </c>
      <c r="Q143" s="587" t="s">
        <v>201</v>
      </c>
      <c r="R143" s="587" t="s">
        <v>201</v>
      </c>
      <c r="S143" s="587" t="str">
        <f>IF(ISBLANK(発行依頼書!F253),"",発行依頼書!F253)</f>
        <v/>
      </c>
      <c r="T143" s="587" t="s">
        <v>321</v>
      </c>
      <c r="U143" s="587" t="s">
        <v>321</v>
      </c>
      <c r="V143" s="587" t="s">
        <v>321</v>
      </c>
      <c r="W143" s="587" t="s">
        <v>321</v>
      </c>
      <c r="X143" s="587" t="s">
        <v>321</v>
      </c>
      <c r="Y143" s="587" t="s">
        <v>321</v>
      </c>
      <c r="Z143" s="587" t="s">
        <v>321</v>
      </c>
      <c r="AA143" s="587" t="s">
        <v>321</v>
      </c>
      <c r="AB143" s="587" t="s">
        <v>321</v>
      </c>
      <c r="AC143" s="587" t="s">
        <v>321</v>
      </c>
      <c r="AD143" s="587" t="s">
        <v>321</v>
      </c>
      <c r="AE143" s="587" t="s">
        <v>321</v>
      </c>
      <c r="AF143" s="588" t="str">
        <f>IF(ISBLANK(発行依頼書!W254),"",CONCATENATE(発行依頼書!W254,発行依頼書!X253))</f>
        <v/>
      </c>
      <c r="AG143" s="588" t="s">
        <v>441</v>
      </c>
      <c r="AH143" s="588" t="s">
        <v>441</v>
      </c>
      <c r="AI143" s="589" t="s">
        <v>441</v>
      </c>
      <c r="AJ143" s="10"/>
    </row>
    <row r="144" spans="1:36" ht="17.25" customHeight="1" x14ac:dyDescent="0.15">
      <c r="A144" s="7"/>
      <c r="B144" s="593" t="str">
        <f>IF(ISBLANK(発行依頼書!C255),"",発行依頼書!C255)</f>
        <v/>
      </c>
      <c r="C144" s="587" t="s">
        <v>202</v>
      </c>
      <c r="D144" s="587" t="s">
        <v>202</v>
      </c>
      <c r="E144" s="587" t="s">
        <v>202</v>
      </c>
      <c r="F144" s="587" t="s">
        <v>202</v>
      </c>
      <c r="G144" s="587" t="s">
        <v>202</v>
      </c>
      <c r="H144" s="587" t="s">
        <v>202</v>
      </c>
      <c r="I144" s="587" t="s">
        <v>202</v>
      </c>
      <c r="J144" s="587" t="s">
        <v>202</v>
      </c>
      <c r="K144" s="587" t="s">
        <v>202</v>
      </c>
      <c r="L144" s="587" t="s">
        <v>202</v>
      </c>
      <c r="M144" s="587" t="s">
        <v>202</v>
      </c>
      <c r="N144" s="587" t="s">
        <v>202</v>
      </c>
      <c r="O144" s="587" t="s">
        <v>202</v>
      </c>
      <c r="P144" s="587" t="s">
        <v>202</v>
      </c>
      <c r="Q144" s="587" t="s">
        <v>202</v>
      </c>
      <c r="R144" s="587" t="s">
        <v>202</v>
      </c>
      <c r="S144" s="587" t="str">
        <f>IF(ISBLANK(発行依頼書!F255),"",発行依頼書!F255)</f>
        <v/>
      </c>
      <c r="T144" s="587" t="s">
        <v>322</v>
      </c>
      <c r="U144" s="587" t="s">
        <v>322</v>
      </c>
      <c r="V144" s="587" t="s">
        <v>322</v>
      </c>
      <c r="W144" s="587" t="s">
        <v>322</v>
      </c>
      <c r="X144" s="587" t="s">
        <v>322</v>
      </c>
      <c r="Y144" s="587" t="s">
        <v>322</v>
      </c>
      <c r="Z144" s="587" t="s">
        <v>322</v>
      </c>
      <c r="AA144" s="587" t="s">
        <v>322</v>
      </c>
      <c r="AB144" s="587" t="s">
        <v>322</v>
      </c>
      <c r="AC144" s="587" t="s">
        <v>322</v>
      </c>
      <c r="AD144" s="587" t="s">
        <v>322</v>
      </c>
      <c r="AE144" s="587" t="s">
        <v>322</v>
      </c>
      <c r="AF144" s="588" t="str">
        <f>IF(ISBLANK(発行依頼書!W256),"",CONCATENATE(発行依頼書!W256,発行依頼書!X255))</f>
        <v/>
      </c>
      <c r="AG144" s="588" t="s">
        <v>442</v>
      </c>
      <c r="AH144" s="588" t="s">
        <v>442</v>
      </c>
      <c r="AI144" s="589" t="s">
        <v>442</v>
      </c>
      <c r="AJ144" s="10"/>
    </row>
    <row r="145" spans="1:36" ht="17.25" customHeight="1" x14ac:dyDescent="0.15">
      <c r="A145" s="7"/>
      <c r="B145" s="593" t="str">
        <f>IF(ISBLANK(発行依頼書!C257),"",発行依頼書!C257)</f>
        <v/>
      </c>
      <c r="C145" s="587" t="s">
        <v>203</v>
      </c>
      <c r="D145" s="587" t="s">
        <v>203</v>
      </c>
      <c r="E145" s="587" t="s">
        <v>203</v>
      </c>
      <c r="F145" s="587" t="s">
        <v>203</v>
      </c>
      <c r="G145" s="587" t="s">
        <v>203</v>
      </c>
      <c r="H145" s="587" t="s">
        <v>203</v>
      </c>
      <c r="I145" s="587" t="s">
        <v>203</v>
      </c>
      <c r="J145" s="587" t="s">
        <v>203</v>
      </c>
      <c r="K145" s="587" t="s">
        <v>203</v>
      </c>
      <c r="L145" s="587" t="s">
        <v>203</v>
      </c>
      <c r="M145" s="587" t="s">
        <v>203</v>
      </c>
      <c r="N145" s="587" t="s">
        <v>203</v>
      </c>
      <c r="O145" s="587" t="s">
        <v>203</v>
      </c>
      <c r="P145" s="587" t="s">
        <v>203</v>
      </c>
      <c r="Q145" s="587" t="s">
        <v>203</v>
      </c>
      <c r="R145" s="587" t="s">
        <v>203</v>
      </c>
      <c r="S145" s="587" t="str">
        <f>IF(ISBLANK(発行依頼書!F257),"",発行依頼書!F257)</f>
        <v/>
      </c>
      <c r="T145" s="587" t="s">
        <v>323</v>
      </c>
      <c r="U145" s="587" t="s">
        <v>323</v>
      </c>
      <c r="V145" s="587" t="s">
        <v>323</v>
      </c>
      <c r="W145" s="587" t="s">
        <v>323</v>
      </c>
      <c r="X145" s="587" t="s">
        <v>323</v>
      </c>
      <c r="Y145" s="587" t="s">
        <v>323</v>
      </c>
      <c r="Z145" s="587" t="s">
        <v>323</v>
      </c>
      <c r="AA145" s="587" t="s">
        <v>323</v>
      </c>
      <c r="AB145" s="587" t="s">
        <v>323</v>
      </c>
      <c r="AC145" s="587" t="s">
        <v>323</v>
      </c>
      <c r="AD145" s="587" t="s">
        <v>323</v>
      </c>
      <c r="AE145" s="587" t="s">
        <v>323</v>
      </c>
      <c r="AF145" s="588" t="str">
        <f>IF(ISBLANK(発行依頼書!W258),"",CONCATENATE(発行依頼書!W258,発行依頼書!X257))</f>
        <v/>
      </c>
      <c r="AG145" s="588" t="s">
        <v>443</v>
      </c>
      <c r="AH145" s="588" t="s">
        <v>443</v>
      </c>
      <c r="AI145" s="589" t="s">
        <v>443</v>
      </c>
      <c r="AJ145" s="10"/>
    </row>
    <row r="146" spans="1:36" ht="17.25" customHeight="1" x14ac:dyDescent="0.15">
      <c r="A146" s="7"/>
      <c r="B146" s="593" t="str">
        <f>IF(ISBLANK(発行依頼書!C259),"",発行依頼書!C259)</f>
        <v/>
      </c>
      <c r="C146" s="587" t="s">
        <v>204</v>
      </c>
      <c r="D146" s="587" t="s">
        <v>204</v>
      </c>
      <c r="E146" s="587" t="s">
        <v>204</v>
      </c>
      <c r="F146" s="587" t="s">
        <v>204</v>
      </c>
      <c r="G146" s="587" t="s">
        <v>204</v>
      </c>
      <c r="H146" s="587" t="s">
        <v>204</v>
      </c>
      <c r="I146" s="587" t="s">
        <v>204</v>
      </c>
      <c r="J146" s="587" t="s">
        <v>204</v>
      </c>
      <c r="K146" s="587" t="s">
        <v>204</v>
      </c>
      <c r="L146" s="587" t="s">
        <v>204</v>
      </c>
      <c r="M146" s="587" t="s">
        <v>204</v>
      </c>
      <c r="N146" s="587" t="s">
        <v>204</v>
      </c>
      <c r="O146" s="587" t="s">
        <v>204</v>
      </c>
      <c r="P146" s="587" t="s">
        <v>204</v>
      </c>
      <c r="Q146" s="587" t="s">
        <v>204</v>
      </c>
      <c r="R146" s="587" t="s">
        <v>204</v>
      </c>
      <c r="S146" s="587" t="str">
        <f>IF(ISBLANK(発行依頼書!F259),"",発行依頼書!F259)</f>
        <v/>
      </c>
      <c r="T146" s="587" t="s">
        <v>324</v>
      </c>
      <c r="U146" s="587" t="s">
        <v>324</v>
      </c>
      <c r="V146" s="587" t="s">
        <v>324</v>
      </c>
      <c r="W146" s="587" t="s">
        <v>324</v>
      </c>
      <c r="X146" s="587" t="s">
        <v>324</v>
      </c>
      <c r="Y146" s="587" t="s">
        <v>324</v>
      </c>
      <c r="Z146" s="587" t="s">
        <v>324</v>
      </c>
      <c r="AA146" s="587" t="s">
        <v>324</v>
      </c>
      <c r="AB146" s="587" t="s">
        <v>324</v>
      </c>
      <c r="AC146" s="587" t="s">
        <v>324</v>
      </c>
      <c r="AD146" s="587" t="s">
        <v>324</v>
      </c>
      <c r="AE146" s="587" t="s">
        <v>324</v>
      </c>
      <c r="AF146" s="588" t="str">
        <f>IF(ISBLANK(発行依頼書!W260),"",CONCATENATE(発行依頼書!W260,発行依頼書!X259))</f>
        <v/>
      </c>
      <c r="AG146" s="588" t="s">
        <v>444</v>
      </c>
      <c r="AH146" s="588" t="s">
        <v>444</v>
      </c>
      <c r="AI146" s="589" t="s">
        <v>444</v>
      </c>
      <c r="AJ146" s="10"/>
    </row>
    <row r="147" spans="1:36" ht="17.25" customHeight="1" x14ac:dyDescent="0.15">
      <c r="A147" s="7"/>
      <c r="B147" s="593" t="str">
        <f>IF(ISBLANK(発行依頼書!C261),"",発行依頼書!C261)</f>
        <v/>
      </c>
      <c r="C147" s="587" t="s">
        <v>205</v>
      </c>
      <c r="D147" s="587" t="s">
        <v>205</v>
      </c>
      <c r="E147" s="587" t="s">
        <v>205</v>
      </c>
      <c r="F147" s="587" t="s">
        <v>205</v>
      </c>
      <c r="G147" s="587" t="s">
        <v>205</v>
      </c>
      <c r="H147" s="587" t="s">
        <v>205</v>
      </c>
      <c r="I147" s="587" t="s">
        <v>205</v>
      </c>
      <c r="J147" s="587" t="s">
        <v>205</v>
      </c>
      <c r="K147" s="587" t="s">
        <v>205</v>
      </c>
      <c r="L147" s="587" t="s">
        <v>205</v>
      </c>
      <c r="M147" s="587" t="s">
        <v>205</v>
      </c>
      <c r="N147" s="587" t="s">
        <v>205</v>
      </c>
      <c r="O147" s="587" t="s">
        <v>205</v>
      </c>
      <c r="P147" s="587" t="s">
        <v>205</v>
      </c>
      <c r="Q147" s="587" t="s">
        <v>205</v>
      </c>
      <c r="R147" s="587" t="s">
        <v>205</v>
      </c>
      <c r="S147" s="587" t="str">
        <f>IF(ISBLANK(発行依頼書!F261),"",発行依頼書!F261)</f>
        <v/>
      </c>
      <c r="T147" s="587" t="s">
        <v>325</v>
      </c>
      <c r="U147" s="587" t="s">
        <v>325</v>
      </c>
      <c r="V147" s="587" t="s">
        <v>325</v>
      </c>
      <c r="W147" s="587" t="s">
        <v>325</v>
      </c>
      <c r="X147" s="587" t="s">
        <v>325</v>
      </c>
      <c r="Y147" s="587" t="s">
        <v>325</v>
      </c>
      <c r="Z147" s="587" t="s">
        <v>325</v>
      </c>
      <c r="AA147" s="587" t="s">
        <v>325</v>
      </c>
      <c r="AB147" s="587" t="s">
        <v>325</v>
      </c>
      <c r="AC147" s="587" t="s">
        <v>325</v>
      </c>
      <c r="AD147" s="587" t="s">
        <v>325</v>
      </c>
      <c r="AE147" s="587" t="s">
        <v>325</v>
      </c>
      <c r="AF147" s="588" t="str">
        <f>IF(ISBLANK(発行依頼書!W262),"",CONCATENATE(発行依頼書!W262,発行依頼書!X261))</f>
        <v/>
      </c>
      <c r="AG147" s="588" t="s">
        <v>445</v>
      </c>
      <c r="AH147" s="588" t="s">
        <v>445</v>
      </c>
      <c r="AI147" s="589" t="s">
        <v>445</v>
      </c>
      <c r="AJ147" s="10"/>
    </row>
    <row r="148" spans="1:36" ht="17.25" customHeight="1" x14ac:dyDescent="0.15">
      <c r="A148" s="7"/>
      <c r="B148" s="593" t="str">
        <f>IF(ISBLANK(発行依頼書!C263),"",発行依頼書!C263)</f>
        <v/>
      </c>
      <c r="C148" s="587" t="s">
        <v>206</v>
      </c>
      <c r="D148" s="587" t="s">
        <v>206</v>
      </c>
      <c r="E148" s="587" t="s">
        <v>206</v>
      </c>
      <c r="F148" s="587" t="s">
        <v>206</v>
      </c>
      <c r="G148" s="587" t="s">
        <v>206</v>
      </c>
      <c r="H148" s="587" t="s">
        <v>206</v>
      </c>
      <c r="I148" s="587" t="s">
        <v>206</v>
      </c>
      <c r="J148" s="587" t="s">
        <v>206</v>
      </c>
      <c r="K148" s="587" t="s">
        <v>206</v>
      </c>
      <c r="L148" s="587" t="s">
        <v>206</v>
      </c>
      <c r="M148" s="587" t="s">
        <v>206</v>
      </c>
      <c r="N148" s="587" t="s">
        <v>206</v>
      </c>
      <c r="O148" s="587" t="s">
        <v>206</v>
      </c>
      <c r="P148" s="587" t="s">
        <v>206</v>
      </c>
      <c r="Q148" s="587" t="s">
        <v>206</v>
      </c>
      <c r="R148" s="587" t="s">
        <v>206</v>
      </c>
      <c r="S148" s="587" t="str">
        <f>IF(ISBLANK(発行依頼書!F263),"",発行依頼書!F263)</f>
        <v/>
      </c>
      <c r="T148" s="587" t="s">
        <v>326</v>
      </c>
      <c r="U148" s="587" t="s">
        <v>326</v>
      </c>
      <c r="V148" s="587" t="s">
        <v>326</v>
      </c>
      <c r="W148" s="587" t="s">
        <v>326</v>
      </c>
      <c r="X148" s="587" t="s">
        <v>326</v>
      </c>
      <c r="Y148" s="587" t="s">
        <v>326</v>
      </c>
      <c r="Z148" s="587" t="s">
        <v>326</v>
      </c>
      <c r="AA148" s="587" t="s">
        <v>326</v>
      </c>
      <c r="AB148" s="587" t="s">
        <v>326</v>
      </c>
      <c r="AC148" s="587" t="s">
        <v>326</v>
      </c>
      <c r="AD148" s="587" t="s">
        <v>326</v>
      </c>
      <c r="AE148" s="587" t="s">
        <v>326</v>
      </c>
      <c r="AF148" s="588" t="str">
        <f>IF(ISBLANK(発行依頼書!W264),"",CONCATENATE(発行依頼書!W264,発行依頼書!X263))</f>
        <v/>
      </c>
      <c r="AG148" s="588" t="s">
        <v>446</v>
      </c>
      <c r="AH148" s="588" t="s">
        <v>446</v>
      </c>
      <c r="AI148" s="589" t="s">
        <v>446</v>
      </c>
      <c r="AJ148" s="10"/>
    </row>
    <row r="149" spans="1:36" ht="17.25" customHeight="1" x14ac:dyDescent="0.15">
      <c r="A149" s="7"/>
      <c r="B149" s="593" t="str">
        <f>IF(ISBLANK(発行依頼書!C265),"",発行依頼書!C265)</f>
        <v/>
      </c>
      <c r="C149" s="587" t="s">
        <v>207</v>
      </c>
      <c r="D149" s="587" t="s">
        <v>207</v>
      </c>
      <c r="E149" s="587" t="s">
        <v>207</v>
      </c>
      <c r="F149" s="587" t="s">
        <v>207</v>
      </c>
      <c r="G149" s="587" t="s">
        <v>207</v>
      </c>
      <c r="H149" s="587" t="s">
        <v>207</v>
      </c>
      <c r="I149" s="587" t="s">
        <v>207</v>
      </c>
      <c r="J149" s="587" t="s">
        <v>207</v>
      </c>
      <c r="K149" s="587" t="s">
        <v>207</v>
      </c>
      <c r="L149" s="587" t="s">
        <v>207</v>
      </c>
      <c r="M149" s="587" t="s">
        <v>207</v>
      </c>
      <c r="N149" s="587" t="s">
        <v>207</v>
      </c>
      <c r="O149" s="587" t="s">
        <v>207</v>
      </c>
      <c r="P149" s="587" t="s">
        <v>207</v>
      </c>
      <c r="Q149" s="587" t="s">
        <v>207</v>
      </c>
      <c r="R149" s="587" t="s">
        <v>207</v>
      </c>
      <c r="S149" s="587" t="str">
        <f>IF(ISBLANK(発行依頼書!F265),"",発行依頼書!F265)</f>
        <v/>
      </c>
      <c r="T149" s="587" t="s">
        <v>327</v>
      </c>
      <c r="U149" s="587" t="s">
        <v>327</v>
      </c>
      <c r="V149" s="587" t="s">
        <v>327</v>
      </c>
      <c r="W149" s="587" t="s">
        <v>327</v>
      </c>
      <c r="X149" s="587" t="s">
        <v>327</v>
      </c>
      <c r="Y149" s="587" t="s">
        <v>327</v>
      </c>
      <c r="Z149" s="587" t="s">
        <v>327</v>
      </c>
      <c r="AA149" s="587" t="s">
        <v>327</v>
      </c>
      <c r="AB149" s="587" t="s">
        <v>327</v>
      </c>
      <c r="AC149" s="587" t="s">
        <v>327</v>
      </c>
      <c r="AD149" s="587" t="s">
        <v>327</v>
      </c>
      <c r="AE149" s="587" t="s">
        <v>327</v>
      </c>
      <c r="AF149" s="588" t="str">
        <f>IF(ISBLANK(発行依頼書!W266),"",CONCATENATE(発行依頼書!W266,発行依頼書!X265))</f>
        <v/>
      </c>
      <c r="AG149" s="588" t="s">
        <v>447</v>
      </c>
      <c r="AH149" s="588" t="s">
        <v>447</v>
      </c>
      <c r="AI149" s="589" t="s">
        <v>447</v>
      </c>
      <c r="AJ149" s="10"/>
    </row>
    <row r="150" spans="1:36" ht="17.25" customHeight="1" x14ac:dyDescent="0.15">
      <c r="A150" s="7"/>
      <c r="B150" s="593" t="str">
        <f>IF(ISBLANK(発行依頼書!C267),"",発行依頼書!C267)</f>
        <v/>
      </c>
      <c r="C150" s="587" t="s">
        <v>208</v>
      </c>
      <c r="D150" s="587" t="s">
        <v>208</v>
      </c>
      <c r="E150" s="587" t="s">
        <v>208</v>
      </c>
      <c r="F150" s="587" t="s">
        <v>208</v>
      </c>
      <c r="G150" s="587" t="s">
        <v>208</v>
      </c>
      <c r="H150" s="587" t="s">
        <v>208</v>
      </c>
      <c r="I150" s="587" t="s">
        <v>208</v>
      </c>
      <c r="J150" s="587" t="s">
        <v>208</v>
      </c>
      <c r="K150" s="587" t="s">
        <v>208</v>
      </c>
      <c r="L150" s="587" t="s">
        <v>208</v>
      </c>
      <c r="M150" s="587" t="s">
        <v>208</v>
      </c>
      <c r="N150" s="587" t="s">
        <v>208</v>
      </c>
      <c r="O150" s="587" t="s">
        <v>208</v>
      </c>
      <c r="P150" s="587" t="s">
        <v>208</v>
      </c>
      <c r="Q150" s="587" t="s">
        <v>208</v>
      </c>
      <c r="R150" s="587" t="s">
        <v>208</v>
      </c>
      <c r="S150" s="587" t="str">
        <f>IF(ISBLANK(発行依頼書!F267),"",発行依頼書!F267)</f>
        <v/>
      </c>
      <c r="T150" s="587" t="s">
        <v>328</v>
      </c>
      <c r="U150" s="587" t="s">
        <v>328</v>
      </c>
      <c r="V150" s="587" t="s">
        <v>328</v>
      </c>
      <c r="W150" s="587" t="s">
        <v>328</v>
      </c>
      <c r="X150" s="587" t="s">
        <v>328</v>
      </c>
      <c r="Y150" s="587" t="s">
        <v>328</v>
      </c>
      <c r="Z150" s="587" t="s">
        <v>328</v>
      </c>
      <c r="AA150" s="587" t="s">
        <v>328</v>
      </c>
      <c r="AB150" s="587" t="s">
        <v>328</v>
      </c>
      <c r="AC150" s="587" t="s">
        <v>328</v>
      </c>
      <c r="AD150" s="587" t="s">
        <v>328</v>
      </c>
      <c r="AE150" s="587" t="s">
        <v>328</v>
      </c>
      <c r="AF150" s="588" t="str">
        <f>IF(ISBLANK(発行依頼書!W268),"",CONCATENATE(発行依頼書!W268,発行依頼書!X267))</f>
        <v/>
      </c>
      <c r="AG150" s="588" t="s">
        <v>448</v>
      </c>
      <c r="AH150" s="588" t="s">
        <v>448</v>
      </c>
      <c r="AI150" s="589" t="s">
        <v>448</v>
      </c>
      <c r="AJ150" s="10"/>
    </row>
    <row r="151" spans="1:36" ht="17.25" customHeight="1" x14ac:dyDescent="0.15">
      <c r="A151" s="7"/>
      <c r="B151" s="593" t="str">
        <f>IF(ISBLANK(発行依頼書!C269),"",発行依頼書!C269)</f>
        <v/>
      </c>
      <c r="C151" s="587" t="s">
        <v>209</v>
      </c>
      <c r="D151" s="587" t="s">
        <v>209</v>
      </c>
      <c r="E151" s="587" t="s">
        <v>209</v>
      </c>
      <c r="F151" s="587" t="s">
        <v>209</v>
      </c>
      <c r="G151" s="587" t="s">
        <v>209</v>
      </c>
      <c r="H151" s="587" t="s">
        <v>209</v>
      </c>
      <c r="I151" s="587" t="s">
        <v>209</v>
      </c>
      <c r="J151" s="587" t="s">
        <v>209</v>
      </c>
      <c r="K151" s="587" t="s">
        <v>209</v>
      </c>
      <c r="L151" s="587" t="s">
        <v>209</v>
      </c>
      <c r="M151" s="587" t="s">
        <v>209</v>
      </c>
      <c r="N151" s="587" t="s">
        <v>209</v>
      </c>
      <c r="O151" s="587" t="s">
        <v>209</v>
      </c>
      <c r="P151" s="587" t="s">
        <v>209</v>
      </c>
      <c r="Q151" s="587" t="s">
        <v>209</v>
      </c>
      <c r="R151" s="587" t="s">
        <v>209</v>
      </c>
      <c r="S151" s="587" t="str">
        <f>IF(ISBLANK(発行依頼書!F269),"",発行依頼書!F269)</f>
        <v/>
      </c>
      <c r="T151" s="587" t="s">
        <v>329</v>
      </c>
      <c r="U151" s="587" t="s">
        <v>329</v>
      </c>
      <c r="V151" s="587" t="s">
        <v>329</v>
      </c>
      <c r="W151" s="587" t="s">
        <v>329</v>
      </c>
      <c r="X151" s="587" t="s">
        <v>329</v>
      </c>
      <c r="Y151" s="587" t="s">
        <v>329</v>
      </c>
      <c r="Z151" s="587" t="s">
        <v>329</v>
      </c>
      <c r="AA151" s="587" t="s">
        <v>329</v>
      </c>
      <c r="AB151" s="587" t="s">
        <v>329</v>
      </c>
      <c r="AC151" s="587" t="s">
        <v>329</v>
      </c>
      <c r="AD151" s="587" t="s">
        <v>329</v>
      </c>
      <c r="AE151" s="587" t="s">
        <v>329</v>
      </c>
      <c r="AF151" s="588" t="str">
        <f>IF(ISBLANK(発行依頼書!W270),"",CONCATENATE(発行依頼書!W270,発行依頼書!X269))</f>
        <v/>
      </c>
      <c r="AG151" s="588" t="s">
        <v>449</v>
      </c>
      <c r="AH151" s="588" t="s">
        <v>449</v>
      </c>
      <c r="AI151" s="589" t="s">
        <v>449</v>
      </c>
      <c r="AJ151" s="10"/>
    </row>
    <row r="152" spans="1:36" ht="17.25" customHeight="1" x14ac:dyDescent="0.15">
      <c r="A152" s="7"/>
      <c r="B152" s="593" t="str">
        <f>IF(ISBLANK(発行依頼書!C271),"",発行依頼書!C271)</f>
        <v/>
      </c>
      <c r="C152" s="587" t="s">
        <v>210</v>
      </c>
      <c r="D152" s="587" t="s">
        <v>210</v>
      </c>
      <c r="E152" s="587" t="s">
        <v>210</v>
      </c>
      <c r="F152" s="587" t="s">
        <v>210</v>
      </c>
      <c r="G152" s="587" t="s">
        <v>210</v>
      </c>
      <c r="H152" s="587" t="s">
        <v>210</v>
      </c>
      <c r="I152" s="587" t="s">
        <v>210</v>
      </c>
      <c r="J152" s="587" t="s">
        <v>210</v>
      </c>
      <c r="K152" s="587" t="s">
        <v>210</v>
      </c>
      <c r="L152" s="587" t="s">
        <v>210</v>
      </c>
      <c r="M152" s="587" t="s">
        <v>210</v>
      </c>
      <c r="N152" s="587" t="s">
        <v>210</v>
      </c>
      <c r="O152" s="587" t="s">
        <v>210</v>
      </c>
      <c r="P152" s="587" t="s">
        <v>210</v>
      </c>
      <c r="Q152" s="587" t="s">
        <v>210</v>
      </c>
      <c r="R152" s="587" t="s">
        <v>210</v>
      </c>
      <c r="S152" s="587" t="str">
        <f>IF(ISBLANK(発行依頼書!F271),"",発行依頼書!F271)</f>
        <v/>
      </c>
      <c r="T152" s="587" t="s">
        <v>330</v>
      </c>
      <c r="U152" s="587" t="s">
        <v>330</v>
      </c>
      <c r="V152" s="587" t="s">
        <v>330</v>
      </c>
      <c r="W152" s="587" t="s">
        <v>330</v>
      </c>
      <c r="X152" s="587" t="s">
        <v>330</v>
      </c>
      <c r="Y152" s="587" t="s">
        <v>330</v>
      </c>
      <c r="Z152" s="587" t="s">
        <v>330</v>
      </c>
      <c r="AA152" s="587" t="s">
        <v>330</v>
      </c>
      <c r="AB152" s="587" t="s">
        <v>330</v>
      </c>
      <c r="AC152" s="587" t="s">
        <v>330</v>
      </c>
      <c r="AD152" s="587" t="s">
        <v>330</v>
      </c>
      <c r="AE152" s="587" t="s">
        <v>330</v>
      </c>
      <c r="AF152" s="588" t="str">
        <f>IF(ISBLANK(発行依頼書!W272),"",CONCATENATE(発行依頼書!W272,発行依頼書!X271))</f>
        <v/>
      </c>
      <c r="AG152" s="588" t="s">
        <v>450</v>
      </c>
      <c r="AH152" s="588" t="s">
        <v>450</v>
      </c>
      <c r="AI152" s="589" t="s">
        <v>450</v>
      </c>
      <c r="AJ152" s="10"/>
    </row>
    <row r="153" spans="1:36" ht="17.25" customHeight="1" x14ac:dyDescent="0.15">
      <c r="A153" s="7"/>
      <c r="B153" s="593" t="str">
        <f>IF(ISBLANK(発行依頼書!C273),"",発行依頼書!C273)</f>
        <v/>
      </c>
      <c r="C153" s="587" t="s">
        <v>211</v>
      </c>
      <c r="D153" s="587" t="s">
        <v>211</v>
      </c>
      <c r="E153" s="587" t="s">
        <v>211</v>
      </c>
      <c r="F153" s="587" t="s">
        <v>211</v>
      </c>
      <c r="G153" s="587" t="s">
        <v>211</v>
      </c>
      <c r="H153" s="587" t="s">
        <v>211</v>
      </c>
      <c r="I153" s="587" t="s">
        <v>211</v>
      </c>
      <c r="J153" s="587" t="s">
        <v>211</v>
      </c>
      <c r="K153" s="587" t="s">
        <v>211</v>
      </c>
      <c r="L153" s="587" t="s">
        <v>211</v>
      </c>
      <c r="M153" s="587" t="s">
        <v>211</v>
      </c>
      <c r="N153" s="587" t="s">
        <v>211</v>
      </c>
      <c r="O153" s="587" t="s">
        <v>211</v>
      </c>
      <c r="P153" s="587" t="s">
        <v>211</v>
      </c>
      <c r="Q153" s="587" t="s">
        <v>211</v>
      </c>
      <c r="R153" s="587" t="s">
        <v>211</v>
      </c>
      <c r="S153" s="587" t="str">
        <f>IF(ISBLANK(発行依頼書!F273),"",発行依頼書!F273)</f>
        <v/>
      </c>
      <c r="T153" s="587" t="s">
        <v>331</v>
      </c>
      <c r="U153" s="587" t="s">
        <v>331</v>
      </c>
      <c r="V153" s="587" t="s">
        <v>331</v>
      </c>
      <c r="W153" s="587" t="s">
        <v>331</v>
      </c>
      <c r="X153" s="587" t="s">
        <v>331</v>
      </c>
      <c r="Y153" s="587" t="s">
        <v>331</v>
      </c>
      <c r="Z153" s="587" t="s">
        <v>331</v>
      </c>
      <c r="AA153" s="587" t="s">
        <v>331</v>
      </c>
      <c r="AB153" s="587" t="s">
        <v>331</v>
      </c>
      <c r="AC153" s="587" t="s">
        <v>331</v>
      </c>
      <c r="AD153" s="587" t="s">
        <v>331</v>
      </c>
      <c r="AE153" s="587" t="s">
        <v>331</v>
      </c>
      <c r="AF153" s="588" t="str">
        <f>IF(ISBLANK(発行依頼書!W274),"",CONCATENATE(発行依頼書!W274,発行依頼書!X273))</f>
        <v/>
      </c>
      <c r="AG153" s="588" t="s">
        <v>451</v>
      </c>
      <c r="AH153" s="588" t="s">
        <v>451</v>
      </c>
      <c r="AI153" s="589" t="s">
        <v>451</v>
      </c>
      <c r="AJ153" s="10"/>
    </row>
    <row r="154" spans="1:36" ht="17.25" customHeight="1" x14ac:dyDescent="0.15">
      <c r="A154" s="7"/>
      <c r="B154" s="593" t="str">
        <f>IF(ISBLANK(発行依頼書!C275),"",発行依頼書!C275)</f>
        <v/>
      </c>
      <c r="C154" s="587" t="s">
        <v>212</v>
      </c>
      <c r="D154" s="587" t="s">
        <v>212</v>
      </c>
      <c r="E154" s="587" t="s">
        <v>212</v>
      </c>
      <c r="F154" s="587" t="s">
        <v>212</v>
      </c>
      <c r="G154" s="587" t="s">
        <v>212</v>
      </c>
      <c r="H154" s="587" t="s">
        <v>212</v>
      </c>
      <c r="I154" s="587" t="s">
        <v>212</v>
      </c>
      <c r="J154" s="587" t="s">
        <v>212</v>
      </c>
      <c r="K154" s="587" t="s">
        <v>212</v>
      </c>
      <c r="L154" s="587" t="s">
        <v>212</v>
      </c>
      <c r="M154" s="587" t="s">
        <v>212</v>
      </c>
      <c r="N154" s="587" t="s">
        <v>212</v>
      </c>
      <c r="O154" s="587" t="s">
        <v>212</v>
      </c>
      <c r="P154" s="587" t="s">
        <v>212</v>
      </c>
      <c r="Q154" s="587" t="s">
        <v>212</v>
      </c>
      <c r="R154" s="587" t="s">
        <v>212</v>
      </c>
      <c r="S154" s="587" t="str">
        <f>IF(ISBLANK(発行依頼書!F275),"",発行依頼書!F275)</f>
        <v/>
      </c>
      <c r="T154" s="587" t="s">
        <v>332</v>
      </c>
      <c r="U154" s="587" t="s">
        <v>332</v>
      </c>
      <c r="V154" s="587" t="s">
        <v>332</v>
      </c>
      <c r="W154" s="587" t="s">
        <v>332</v>
      </c>
      <c r="X154" s="587" t="s">
        <v>332</v>
      </c>
      <c r="Y154" s="587" t="s">
        <v>332</v>
      </c>
      <c r="Z154" s="587" t="s">
        <v>332</v>
      </c>
      <c r="AA154" s="587" t="s">
        <v>332</v>
      </c>
      <c r="AB154" s="587" t="s">
        <v>332</v>
      </c>
      <c r="AC154" s="587" t="s">
        <v>332</v>
      </c>
      <c r="AD154" s="587" t="s">
        <v>332</v>
      </c>
      <c r="AE154" s="587" t="s">
        <v>332</v>
      </c>
      <c r="AF154" s="588" t="str">
        <f>IF(ISBLANK(発行依頼書!W276),"",CONCATENATE(発行依頼書!W276,発行依頼書!X275))</f>
        <v/>
      </c>
      <c r="AG154" s="588" t="s">
        <v>452</v>
      </c>
      <c r="AH154" s="588" t="s">
        <v>452</v>
      </c>
      <c r="AI154" s="589" t="s">
        <v>452</v>
      </c>
      <c r="AJ154" s="10"/>
    </row>
    <row r="155" spans="1:36" ht="17.25" customHeight="1" x14ac:dyDescent="0.15">
      <c r="A155" s="7"/>
      <c r="B155" s="593" t="str">
        <f>IF(ISBLANK(発行依頼書!C277),"",発行依頼書!C277)</f>
        <v/>
      </c>
      <c r="C155" s="587" t="s">
        <v>213</v>
      </c>
      <c r="D155" s="587" t="s">
        <v>213</v>
      </c>
      <c r="E155" s="587" t="s">
        <v>213</v>
      </c>
      <c r="F155" s="587" t="s">
        <v>213</v>
      </c>
      <c r="G155" s="587" t="s">
        <v>213</v>
      </c>
      <c r="H155" s="587" t="s">
        <v>213</v>
      </c>
      <c r="I155" s="587" t="s">
        <v>213</v>
      </c>
      <c r="J155" s="587" t="s">
        <v>213</v>
      </c>
      <c r="K155" s="587" t="s">
        <v>213</v>
      </c>
      <c r="L155" s="587" t="s">
        <v>213</v>
      </c>
      <c r="M155" s="587" t="s">
        <v>213</v>
      </c>
      <c r="N155" s="587" t="s">
        <v>213</v>
      </c>
      <c r="O155" s="587" t="s">
        <v>213</v>
      </c>
      <c r="P155" s="587" t="s">
        <v>213</v>
      </c>
      <c r="Q155" s="587" t="s">
        <v>213</v>
      </c>
      <c r="R155" s="587" t="s">
        <v>213</v>
      </c>
      <c r="S155" s="587" t="str">
        <f>IF(ISBLANK(発行依頼書!F277),"",発行依頼書!F277)</f>
        <v/>
      </c>
      <c r="T155" s="587" t="s">
        <v>333</v>
      </c>
      <c r="U155" s="587" t="s">
        <v>333</v>
      </c>
      <c r="V155" s="587" t="s">
        <v>333</v>
      </c>
      <c r="W155" s="587" t="s">
        <v>333</v>
      </c>
      <c r="X155" s="587" t="s">
        <v>333</v>
      </c>
      <c r="Y155" s="587" t="s">
        <v>333</v>
      </c>
      <c r="Z155" s="587" t="s">
        <v>333</v>
      </c>
      <c r="AA155" s="587" t="s">
        <v>333</v>
      </c>
      <c r="AB155" s="587" t="s">
        <v>333</v>
      </c>
      <c r="AC155" s="587" t="s">
        <v>333</v>
      </c>
      <c r="AD155" s="587" t="s">
        <v>333</v>
      </c>
      <c r="AE155" s="587" t="s">
        <v>333</v>
      </c>
      <c r="AF155" s="588" t="str">
        <f>IF(ISBLANK(発行依頼書!W278),"",CONCATENATE(発行依頼書!W278,発行依頼書!X277))</f>
        <v/>
      </c>
      <c r="AG155" s="588" t="s">
        <v>453</v>
      </c>
      <c r="AH155" s="588" t="s">
        <v>453</v>
      </c>
      <c r="AI155" s="589" t="s">
        <v>453</v>
      </c>
      <c r="AJ155" s="10"/>
    </row>
    <row r="156" spans="1:36" ht="17.25" customHeight="1" x14ac:dyDescent="0.15">
      <c r="A156" s="7"/>
      <c r="B156" s="593" t="str">
        <f>IF(ISBLANK(発行依頼書!C279),"",発行依頼書!C279)</f>
        <v/>
      </c>
      <c r="C156" s="587" t="s">
        <v>214</v>
      </c>
      <c r="D156" s="587" t="s">
        <v>214</v>
      </c>
      <c r="E156" s="587" t="s">
        <v>214</v>
      </c>
      <c r="F156" s="587" t="s">
        <v>214</v>
      </c>
      <c r="G156" s="587" t="s">
        <v>214</v>
      </c>
      <c r="H156" s="587" t="s">
        <v>214</v>
      </c>
      <c r="I156" s="587" t="s">
        <v>214</v>
      </c>
      <c r="J156" s="587" t="s">
        <v>214</v>
      </c>
      <c r="K156" s="587" t="s">
        <v>214</v>
      </c>
      <c r="L156" s="587" t="s">
        <v>214</v>
      </c>
      <c r="M156" s="587" t="s">
        <v>214</v>
      </c>
      <c r="N156" s="587" t="s">
        <v>214</v>
      </c>
      <c r="O156" s="587" t="s">
        <v>214</v>
      </c>
      <c r="P156" s="587" t="s">
        <v>214</v>
      </c>
      <c r="Q156" s="587" t="s">
        <v>214</v>
      </c>
      <c r="R156" s="587" t="s">
        <v>214</v>
      </c>
      <c r="S156" s="587" t="str">
        <f>IF(ISBLANK(発行依頼書!F279),"",発行依頼書!F279)</f>
        <v/>
      </c>
      <c r="T156" s="587" t="s">
        <v>334</v>
      </c>
      <c r="U156" s="587" t="s">
        <v>334</v>
      </c>
      <c r="V156" s="587" t="s">
        <v>334</v>
      </c>
      <c r="W156" s="587" t="s">
        <v>334</v>
      </c>
      <c r="X156" s="587" t="s">
        <v>334</v>
      </c>
      <c r="Y156" s="587" t="s">
        <v>334</v>
      </c>
      <c r="Z156" s="587" t="s">
        <v>334</v>
      </c>
      <c r="AA156" s="587" t="s">
        <v>334</v>
      </c>
      <c r="AB156" s="587" t="s">
        <v>334</v>
      </c>
      <c r="AC156" s="587" t="s">
        <v>334</v>
      </c>
      <c r="AD156" s="587" t="s">
        <v>334</v>
      </c>
      <c r="AE156" s="587" t="s">
        <v>334</v>
      </c>
      <c r="AF156" s="588" t="str">
        <f>IF(ISBLANK(発行依頼書!W280),"",CONCATENATE(発行依頼書!W280,発行依頼書!X279))</f>
        <v/>
      </c>
      <c r="AG156" s="588" t="s">
        <v>454</v>
      </c>
      <c r="AH156" s="588" t="s">
        <v>454</v>
      </c>
      <c r="AI156" s="589" t="s">
        <v>454</v>
      </c>
      <c r="AJ156" s="10"/>
    </row>
    <row r="157" spans="1:36" ht="17.25" customHeight="1" x14ac:dyDescent="0.15">
      <c r="A157" s="7"/>
      <c r="B157" s="593" t="str">
        <f>IF(ISBLANK(発行依頼書!C281),"",発行依頼書!C281)</f>
        <v/>
      </c>
      <c r="C157" s="587" t="s">
        <v>215</v>
      </c>
      <c r="D157" s="587" t="s">
        <v>215</v>
      </c>
      <c r="E157" s="587" t="s">
        <v>215</v>
      </c>
      <c r="F157" s="587" t="s">
        <v>215</v>
      </c>
      <c r="G157" s="587" t="s">
        <v>215</v>
      </c>
      <c r="H157" s="587" t="s">
        <v>215</v>
      </c>
      <c r="I157" s="587" t="s">
        <v>215</v>
      </c>
      <c r="J157" s="587" t="s">
        <v>215</v>
      </c>
      <c r="K157" s="587" t="s">
        <v>215</v>
      </c>
      <c r="L157" s="587" t="s">
        <v>215</v>
      </c>
      <c r="M157" s="587" t="s">
        <v>215</v>
      </c>
      <c r="N157" s="587" t="s">
        <v>215</v>
      </c>
      <c r="O157" s="587" t="s">
        <v>215</v>
      </c>
      <c r="P157" s="587" t="s">
        <v>215</v>
      </c>
      <c r="Q157" s="587" t="s">
        <v>215</v>
      </c>
      <c r="R157" s="587" t="s">
        <v>215</v>
      </c>
      <c r="S157" s="587" t="str">
        <f>IF(ISBLANK(発行依頼書!F281),"",発行依頼書!F281)</f>
        <v/>
      </c>
      <c r="T157" s="587" t="s">
        <v>335</v>
      </c>
      <c r="U157" s="587" t="s">
        <v>335</v>
      </c>
      <c r="V157" s="587" t="s">
        <v>335</v>
      </c>
      <c r="W157" s="587" t="s">
        <v>335</v>
      </c>
      <c r="X157" s="587" t="s">
        <v>335</v>
      </c>
      <c r="Y157" s="587" t="s">
        <v>335</v>
      </c>
      <c r="Z157" s="587" t="s">
        <v>335</v>
      </c>
      <c r="AA157" s="587" t="s">
        <v>335</v>
      </c>
      <c r="AB157" s="587" t="s">
        <v>335</v>
      </c>
      <c r="AC157" s="587" t="s">
        <v>335</v>
      </c>
      <c r="AD157" s="587" t="s">
        <v>335</v>
      </c>
      <c r="AE157" s="587" t="s">
        <v>335</v>
      </c>
      <c r="AF157" s="588" t="str">
        <f>IF(ISBLANK(発行依頼書!W282),"",CONCATENATE(発行依頼書!W282,発行依頼書!X281))</f>
        <v/>
      </c>
      <c r="AG157" s="588" t="s">
        <v>455</v>
      </c>
      <c r="AH157" s="588" t="s">
        <v>455</v>
      </c>
      <c r="AI157" s="589" t="s">
        <v>455</v>
      </c>
      <c r="AJ157" s="10"/>
    </row>
    <row r="158" spans="1:36" ht="17.25" customHeight="1" x14ac:dyDescent="0.15">
      <c r="A158" s="7"/>
      <c r="B158" s="593" t="str">
        <f>IF(ISBLANK(発行依頼書!C283),"",発行依頼書!C283)</f>
        <v/>
      </c>
      <c r="C158" s="587" t="s">
        <v>216</v>
      </c>
      <c r="D158" s="587" t="s">
        <v>216</v>
      </c>
      <c r="E158" s="587" t="s">
        <v>216</v>
      </c>
      <c r="F158" s="587" t="s">
        <v>216</v>
      </c>
      <c r="G158" s="587" t="s">
        <v>216</v>
      </c>
      <c r="H158" s="587" t="s">
        <v>216</v>
      </c>
      <c r="I158" s="587" t="s">
        <v>216</v>
      </c>
      <c r="J158" s="587" t="s">
        <v>216</v>
      </c>
      <c r="K158" s="587" t="s">
        <v>216</v>
      </c>
      <c r="L158" s="587" t="s">
        <v>216</v>
      </c>
      <c r="M158" s="587" t="s">
        <v>216</v>
      </c>
      <c r="N158" s="587" t="s">
        <v>216</v>
      </c>
      <c r="O158" s="587" t="s">
        <v>216</v>
      </c>
      <c r="P158" s="587" t="s">
        <v>216</v>
      </c>
      <c r="Q158" s="587" t="s">
        <v>216</v>
      </c>
      <c r="R158" s="587" t="s">
        <v>216</v>
      </c>
      <c r="S158" s="587" t="str">
        <f>IF(ISBLANK(発行依頼書!F283),"",発行依頼書!F283)</f>
        <v/>
      </c>
      <c r="T158" s="587" t="s">
        <v>336</v>
      </c>
      <c r="U158" s="587" t="s">
        <v>336</v>
      </c>
      <c r="V158" s="587" t="s">
        <v>336</v>
      </c>
      <c r="W158" s="587" t="s">
        <v>336</v>
      </c>
      <c r="X158" s="587" t="s">
        <v>336</v>
      </c>
      <c r="Y158" s="587" t="s">
        <v>336</v>
      </c>
      <c r="Z158" s="587" t="s">
        <v>336</v>
      </c>
      <c r="AA158" s="587" t="s">
        <v>336</v>
      </c>
      <c r="AB158" s="587" t="s">
        <v>336</v>
      </c>
      <c r="AC158" s="587" t="s">
        <v>336</v>
      </c>
      <c r="AD158" s="587" t="s">
        <v>336</v>
      </c>
      <c r="AE158" s="587" t="s">
        <v>336</v>
      </c>
      <c r="AF158" s="588" t="str">
        <f>IF(ISBLANK(発行依頼書!W284),"",CONCATENATE(発行依頼書!W284,発行依頼書!X283))</f>
        <v/>
      </c>
      <c r="AG158" s="588" t="s">
        <v>456</v>
      </c>
      <c r="AH158" s="588" t="s">
        <v>456</v>
      </c>
      <c r="AI158" s="589" t="s">
        <v>456</v>
      </c>
      <c r="AJ158" s="10"/>
    </row>
    <row r="159" spans="1:36" ht="17.25" customHeight="1" x14ac:dyDescent="0.15">
      <c r="A159" s="7"/>
      <c r="B159" s="594" t="str">
        <f>IF(ISBLANK(発行依頼書!C285),"",発行依頼書!C285)</f>
        <v/>
      </c>
      <c r="C159" s="595" t="s">
        <v>217</v>
      </c>
      <c r="D159" s="595" t="s">
        <v>217</v>
      </c>
      <c r="E159" s="595" t="s">
        <v>217</v>
      </c>
      <c r="F159" s="595" t="s">
        <v>217</v>
      </c>
      <c r="G159" s="595" t="s">
        <v>217</v>
      </c>
      <c r="H159" s="595" t="s">
        <v>217</v>
      </c>
      <c r="I159" s="595" t="s">
        <v>217</v>
      </c>
      <c r="J159" s="595" t="s">
        <v>217</v>
      </c>
      <c r="K159" s="595" t="s">
        <v>217</v>
      </c>
      <c r="L159" s="595" t="s">
        <v>217</v>
      </c>
      <c r="M159" s="595" t="s">
        <v>217</v>
      </c>
      <c r="N159" s="595" t="s">
        <v>217</v>
      </c>
      <c r="O159" s="595" t="s">
        <v>217</v>
      </c>
      <c r="P159" s="595" t="s">
        <v>217</v>
      </c>
      <c r="Q159" s="595" t="s">
        <v>217</v>
      </c>
      <c r="R159" s="595" t="s">
        <v>217</v>
      </c>
      <c r="S159" s="595" t="str">
        <f>IF(ISBLANK(発行依頼書!F285),"",発行依頼書!F285)</f>
        <v/>
      </c>
      <c r="T159" s="595" t="s">
        <v>337</v>
      </c>
      <c r="U159" s="595" t="s">
        <v>337</v>
      </c>
      <c r="V159" s="595" t="s">
        <v>337</v>
      </c>
      <c r="W159" s="595" t="s">
        <v>337</v>
      </c>
      <c r="X159" s="595" t="s">
        <v>337</v>
      </c>
      <c r="Y159" s="595" t="s">
        <v>337</v>
      </c>
      <c r="Z159" s="595" t="s">
        <v>337</v>
      </c>
      <c r="AA159" s="595" t="s">
        <v>337</v>
      </c>
      <c r="AB159" s="595" t="s">
        <v>337</v>
      </c>
      <c r="AC159" s="595" t="s">
        <v>337</v>
      </c>
      <c r="AD159" s="595" t="s">
        <v>337</v>
      </c>
      <c r="AE159" s="595" t="s">
        <v>337</v>
      </c>
      <c r="AF159" s="596" t="str">
        <f>IF(ISBLANK(発行依頼書!W286),"",CONCATENATE(発行依頼書!W286,発行依頼書!X285))</f>
        <v/>
      </c>
      <c r="AG159" s="596" t="s">
        <v>457</v>
      </c>
      <c r="AH159" s="596" t="s">
        <v>457</v>
      </c>
      <c r="AI159" s="597" t="s">
        <v>457</v>
      </c>
      <c r="AJ159" s="10"/>
    </row>
    <row r="160" spans="1:36" x14ac:dyDescent="0.15">
      <c r="A160" s="13"/>
      <c r="AI160" s="40" t="str">
        <f>$AB$2</f>
        <v>9991234567-89</v>
      </c>
      <c r="AJ160" s="14"/>
    </row>
    <row r="161" spans="1:36" x14ac:dyDescent="0.15">
      <c r="A161" s="21"/>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3"/>
    </row>
  </sheetData>
  <mergeCells count="386">
    <mergeCell ref="B154:R154"/>
    <mergeCell ref="S154:AE154"/>
    <mergeCell ref="AF154:AI154"/>
    <mergeCell ref="B155:R155"/>
    <mergeCell ref="AF156:AI156"/>
    <mergeCell ref="S155:AE155"/>
    <mergeCell ref="B159:R159"/>
    <mergeCell ref="S159:AE159"/>
    <mergeCell ref="AF159:AI159"/>
    <mergeCell ref="B157:R157"/>
    <mergeCell ref="S157:AE157"/>
    <mergeCell ref="AF155:AI155"/>
    <mergeCell ref="S158:AE158"/>
    <mergeCell ref="AF158:AI158"/>
    <mergeCell ref="B156:R156"/>
    <mergeCell ref="S156:AE156"/>
    <mergeCell ref="AF157:AI157"/>
    <mergeCell ref="B158:R158"/>
    <mergeCell ref="B153:R153"/>
    <mergeCell ref="S153:AE153"/>
    <mergeCell ref="AF153:AI153"/>
    <mergeCell ref="B148:R148"/>
    <mergeCell ref="S148:AE148"/>
    <mergeCell ref="AF148:AI148"/>
    <mergeCell ref="B149:R149"/>
    <mergeCell ref="S149:AE149"/>
    <mergeCell ref="AF149:AI149"/>
    <mergeCell ref="B150:R150"/>
    <mergeCell ref="B151:R151"/>
    <mergeCell ref="S151:AE151"/>
    <mergeCell ref="AF151:AI151"/>
    <mergeCell ref="B152:R152"/>
    <mergeCell ref="S152:AE152"/>
    <mergeCell ref="AF152:AI152"/>
    <mergeCell ref="B145:R145"/>
    <mergeCell ref="S145:AE145"/>
    <mergeCell ref="AF145:AI145"/>
    <mergeCell ref="S150:AE150"/>
    <mergeCell ref="AF150:AI150"/>
    <mergeCell ref="B146:R146"/>
    <mergeCell ref="S146:AE146"/>
    <mergeCell ref="AF146:AI146"/>
    <mergeCell ref="B147:R147"/>
    <mergeCell ref="S147:AE147"/>
    <mergeCell ref="AF147:AI147"/>
    <mergeCell ref="B142:R142"/>
    <mergeCell ref="S142:AE142"/>
    <mergeCell ref="AF142:AI142"/>
    <mergeCell ref="B143:R143"/>
    <mergeCell ref="S143:AE143"/>
    <mergeCell ref="AF143:AI143"/>
    <mergeCell ref="B144:R144"/>
    <mergeCell ref="S144:AE144"/>
    <mergeCell ref="AF144:AI144"/>
    <mergeCell ref="B139:R139"/>
    <mergeCell ref="S139:AE139"/>
    <mergeCell ref="AF139:AI139"/>
    <mergeCell ref="B140:R140"/>
    <mergeCell ref="S140:AE140"/>
    <mergeCell ref="AF140:AI140"/>
    <mergeCell ref="B141:R141"/>
    <mergeCell ref="S141:AE141"/>
    <mergeCell ref="AF141:AI141"/>
    <mergeCell ref="B136:R136"/>
    <mergeCell ref="S136:AE136"/>
    <mergeCell ref="AF136:AI136"/>
    <mergeCell ref="B137:R137"/>
    <mergeCell ref="S137:AE137"/>
    <mergeCell ref="AF137:AI137"/>
    <mergeCell ref="B138:R138"/>
    <mergeCell ref="S138:AE138"/>
    <mergeCell ref="AF138:AI138"/>
    <mergeCell ref="B133:R133"/>
    <mergeCell ref="S133:AE133"/>
    <mergeCell ref="AF133:AI133"/>
    <mergeCell ref="B134:R134"/>
    <mergeCell ref="S134:AE134"/>
    <mergeCell ref="AF134:AI134"/>
    <mergeCell ref="B135:R135"/>
    <mergeCell ref="S135:AE135"/>
    <mergeCell ref="AF135:AI135"/>
    <mergeCell ref="B130:R130"/>
    <mergeCell ref="S130:AE130"/>
    <mergeCell ref="AF130:AI130"/>
    <mergeCell ref="B131:R131"/>
    <mergeCell ref="S131:AE131"/>
    <mergeCell ref="AF131:AI131"/>
    <mergeCell ref="B132:R132"/>
    <mergeCell ref="S132:AE132"/>
    <mergeCell ref="AF132:AI132"/>
    <mergeCell ref="B127:R127"/>
    <mergeCell ref="S127:AE127"/>
    <mergeCell ref="AF127:AI127"/>
    <mergeCell ref="B128:R128"/>
    <mergeCell ref="S128:AE128"/>
    <mergeCell ref="AF128:AI128"/>
    <mergeCell ref="B129:R129"/>
    <mergeCell ref="S129:AE129"/>
    <mergeCell ref="AF129:AI129"/>
    <mergeCell ref="B124:R124"/>
    <mergeCell ref="S124:AE124"/>
    <mergeCell ref="AF124:AI124"/>
    <mergeCell ref="B125:R125"/>
    <mergeCell ref="S125:AE125"/>
    <mergeCell ref="AF125:AI125"/>
    <mergeCell ref="B126:R126"/>
    <mergeCell ref="S126:AE126"/>
    <mergeCell ref="AF126:AI126"/>
    <mergeCell ref="B121:R121"/>
    <mergeCell ref="S121:AE121"/>
    <mergeCell ref="AF121:AI121"/>
    <mergeCell ref="B122:R122"/>
    <mergeCell ref="S122:AE122"/>
    <mergeCell ref="AF122:AI122"/>
    <mergeCell ref="B123:R123"/>
    <mergeCell ref="S123:AE123"/>
    <mergeCell ref="AF123:AI123"/>
    <mergeCell ref="B118:R118"/>
    <mergeCell ref="S118:AE118"/>
    <mergeCell ref="AF118:AI118"/>
    <mergeCell ref="B119:R119"/>
    <mergeCell ref="S119:AE119"/>
    <mergeCell ref="AF119:AI119"/>
    <mergeCell ref="B120:R120"/>
    <mergeCell ref="S120:AE120"/>
    <mergeCell ref="AF120:AI120"/>
    <mergeCell ref="B115:R115"/>
    <mergeCell ref="S115:AE115"/>
    <mergeCell ref="AF115:AI115"/>
    <mergeCell ref="B116:R116"/>
    <mergeCell ref="S116:AE116"/>
    <mergeCell ref="AF116:AI116"/>
    <mergeCell ref="B117:R117"/>
    <mergeCell ref="S117:AE117"/>
    <mergeCell ref="AF117:AI117"/>
    <mergeCell ref="B107:R107"/>
    <mergeCell ref="S107:AE107"/>
    <mergeCell ref="AF107:AI107"/>
    <mergeCell ref="B108:R108"/>
    <mergeCell ref="S108:AE108"/>
    <mergeCell ref="AF108:AI108"/>
    <mergeCell ref="B114:R114"/>
    <mergeCell ref="S114:AE114"/>
    <mergeCell ref="AF114:AI114"/>
    <mergeCell ref="B112:AI112"/>
    <mergeCell ref="B104:R104"/>
    <mergeCell ref="S104:AE104"/>
    <mergeCell ref="AF104:AI104"/>
    <mergeCell ref="B105:R105"/>
    <mergeCell ref="S105:AE105"/>
    <mergeCell ref="AF105:AI105"/>
    <mergeCell ref="B106:R106"/>
    <mergeCell ref="S106:AE106"/>
    <mergeCell ref="AF106:AI106"/>
    <mergeCell ref="B101:R101"/>
    <mergeCell ref="S101:AE101"/>
    <mergeCell ref="AF101:AI101"/>
    <mergeCell ref="B102:R102"/>
    <mergeCell ref="S102:AE102"/>
    <mergeCell ref="AF102:AI102"/>
    <mergeCell ref="B103:R103"/>
    <mergeCell ref="S103:AE103"/>
    <mergeCell ref="AF103:AI103"/>
    <mergeCell ref="B98:R98"/>
    <mergeCell ref="S98:AE98"/>
    <mergeCell ref="AF98:AI98"/>
    <mergeCell ref="B99:R99"/>
    <mergeCell ref="S99:AE99"/>
    <mergeCell ref="AF99:AI99"/>
    <mergeCell ref="B100:R100"/>
    <mergeCell ref="S100:AE100"/>
    <mergeCell ref="AF100:AI100"/>
    <mergeCell ref="B95:R95"/>
    <mergeCell ref="S95:AE95"/>
    <mergeCell ref="AF95:AI95"/>
    <mergeCell ref="B96:R96"/>
    <mergeCell ref="S96:AE96"/>
    <mergeCell ref="AF96:AI96"/>
    <mergeCell ref="B97:R97"/>
    <mergeCell ref="S97:AE97"/>
    <mergeCell ref="AF97:AI97"/>
    <mergeCell ref="B92:R92"/>
    <mergeCell ref="S92:AE92"/>
    <mergeCell ref="AF92:AI92"/>
    <mergeCell ref="B93:R93"/>
    <mergeCell ref="S93:AE93"/>
    <mergeCell ref="AF93:AI93"/>
    <mergeCell ref="B94:R94"/>
    <mergeCell ref="S94:AE94"/>
    <mergeCell ref="AF94:AI94"/>
    <mergeCell ref="B89:R89"/>
    <mergeCell ref="S89:AE89"/>
    <mergeCell ref="AF89:AI89"/>
    <mergeCell ref="B90:R90"/>
    <mergeCell ref="S90:AE90"/>
    <mergeCell ref="AF90:AI90"/>
    <mergeCell ref="B91:R91"/>
    <mergeCell ref="S91:AE91"/>
    <mergeCell ref="AF91:AI91"/>
    <mergeCell ref="B86:R86"/>
    <mergeCell ref="S86:AE86"/>
    <mergeCell ref="AF86:AI86"/>
    <mergeCell ref="B87:R87"/>
    <mergeCell ref="S87:AE87"/>
    <mergeCell ref="AF87:AI87"/>
    <mergeCell ref="B88:R88"/>
    <mergeCell ref="S88:AE88"/>
    <mergeCell ref="AF88:AI88"/>
    <mergeCell ref="B83:R83"/>
    <mergeCell ref="S83:AE83"/>
    <mergeCell ref="AF83:AI83"/>
    <mergeCell ref="B84:R84"/>
    <mergeCell ref="S84:AE84"/>
    <mergeCell ref="AF84:AI84"/>
    <mergeCell ref="B85:R85"/>
    <mergeCell ref="S85:AE85"/>
    <mergeCell ref="AF85:AI85"/>
    <mergeCell ref="B80:R80"/>
    <mergeCell ref="S80:AE80"/>
    <mergeCell ref="AF80:AI80"/>
    <mergeCell ref="B81:R81"/>
    <mergeCell ref="S81:AE81"/>
    <mergeCell ref="AF81:AI81"/>
    <mergeCell ref="B82:R82"/>
    <mergeCell ref="S82:AE82"/>
    <mergeCell ref="AF82:AI82"/>
    <mergeCell ref="B77:R77"/>
    <mergeCell ref="S77:AE77"/>
    <mergeCell ref="AF77:AI77"/>
    <mergeCell ref="B78:R78"/>
    <mergeCell ref="S78:AE78"/>
    <mergeCell ref="AF78:AI78"/>
    <mergeCell ref="B79:R79"/>
    <mergeCell ref="S79:AE79"/>
    <mergeCell ref="AF79:AI79"/>
    <mergeCell ref="B74:R74"/>
    <mergeCell ref="S74:AE74"/>
    <mergeCell ref="AF74:AI74"/>
    <mergeCell ref="B75:R75"/>
    <mergeCell ref="S75:AE75"/>
    <mergeCell ref="AF75:AI75"/>
    <mergeCell ref="B76:R76"/>
    <mergeCell ref="S76:AE76"/>
    <mergeCell ref="AF76:AI76"/>
    <mergeCell ref="B71:R71"/>
    <mergeCell ref="S71:AE71"/>
    <mergeCell ref="AF71:AI71"/>
    <mergeCell ref="B72:R72"/>
    <mergeCell ref="S72:AE72"/>
    <mergeCell ref="AF72:AI72"/>
    <mergeCell ref="B73:R73"/>
    <mergeCell ref="S73:AE73"/>
    <mergeCell ref="AF73:AI73"/>
    <mergeCell ref="B68:R68"/>
    <mergeCell ref="S68:AE68"/>
    <mergeCell ref="AF68:AI68"/>
    <mergeCell ref="B69:R69"/>
    <mergeCell ref="S69:AE69"/>
    <mergeCell ref="AF69:AI69"/>
    <mergeCell ref="B70:R70"/>
    <mergeCell ref="S70:AE70"/>
    <mergeCell ref="AF70:AI70"/>
    <mergeCell ref="B65:R65"/>
    <mergeCell ref="S65:AE65"/>
    <mergeCell ref="AF65:AI65"/>
    <mergeCell ref="B66:R66"/>
    <mergeCell ref="S66:AE66"/>
    <mergeCell ref="AF66:AI66"/>
    <mergeCell ref="B67:R67"/>
    <mergeCell ref="S67:AE67"/>
    <mergeCell ref="AF67:AI67"/>
    <mergeCell ref="B57:R57"/>
    <mergeCell ref="S57:AE57"/>
    <mergeCell ref="AF57:AI57"/>
    <mergeCell ref="B63:R63"/>
    <mergeCell ref="S63:AE63"/>
    <mergeCell ref="AF63:AI63"/>
    <mergeCell ref="B64:R64"/>
    <mergeCell ref="S64:AE64"/>
    <mergeCell ref="AF64:AI64"/>
    <mergeCell ref="B61:AI61"/>
    <mergeCell ref="B54:R54"/>
    <mergeCell ref="S54:AE54"/>
    <mergeCell ref="AF54:AI54"/>
    <mergeCell ref="B55:R55"/>
    <mergeCell ref="S55:AE55"/>
    <mergeCell ref="AF55:AI55"/>
    <mergeCell ref="B56:R56"/>
    <mergeCell ref="S56:AE56"/>
    <mergeCell ref="AF56:AI56"/>
    <mergeCell ref="B51:R51"/>
    <mergeCell ref="S51:AE51"/>
    <mergeCell ref="AF51:AI51"/>
    <mergeCell ref="B52:R52"/>
    <mergeCell ref="S52:AE52"/>
    <mergeCell ref="AF52:AI52"/>
    <mergeCell ref="B53:R53"/>
    <mergeCell ref="S53:AE53"/>
    <mergeCell ref="AF53:AI53"/>
    <mergeCell ref="B48:R48"/>
    <mergeCell ref="S48:AE48"/>
    <mergeCell ref="AF48:AI48"/>
    <mergeCell ref="B49:R49"/>
    <mergeCell ref="S49:AE49"/>
    <mergeCell ref="AF49:AI49"/>
    <mergeCell ref="B50:R50"/>
    <mergeCell ref="S50:AE50"/>
    <mergeCell ref="AF50:AI50"/>
    <mergeCell ref="B45:R45"/>
    <mergeCell ref="S45:AE45"/>
    <mergeCell ref="AF45:AI45"/>
    <mergeCell ref="B46:R46"/>
    <mergeCell ref="S46:AE46"/>
    <mergeCell ref="AF46:AI46"/>
    <mergeCell ref="B47:R47"/>
    <mergeCell ref="S47:AE47"/>
    <mergeCell ref="AF47:AI47"/>
    <mergeCell ref="B42:R42"/>
    <mergeCell ref="S42:AE42"/>
    <mergeCell ref="AF42:AI42"/>
    <mergeCell ref="B43:R43"/>
    <mergeCell ref="S43:AE43"/>
    <mergeCell ref="AF43:AI43"/>
    <mergeCell ref="B44:R44"/>
    <mergeCell ref="S44:AE44"/>
    <mergeCell ref="AF44:AI44"/>
    <mergeCell ref="B40:R40"/>
    <mergeCell ref="S40:AE40"/>
    <mergeCell ref="AF40:AI40"/>
    <mergeCell ref="B41:R41"/>
    <mergeCell ref="S41:AE41"/>
    <mergeCell ref="AF41:AI41"/>
    <mergeCell ref="B39:R39"/>
    <mergeCell ref="S39:AE39"/>
    <mergeCell ref="AF39:AI39"/>
    <mergeCell ref="S38:AE38"/>
    <mergeCell ref="AF38:AI38"/>
    <mergeCell ref="B32:R32"/>
    <mergeCell ref="S32:AE32"/>
    <mergeCell ref="AF32:AI32"/>
    <mergeCell ref="B33:R33"/>
    <mergeCell ref="S33:AE33"/>
    <mergeCell ref="AF33:AI33"/>
    <mergeCell ref="B34:R34"/>
    <mergeCell ref="S34:AE34"/>
    <mergeCell ref="B36:R36"/>
    <mergeCell ref="S36:AE36"/>
    <mergeCell ref="AF36:AI36"/>
    <mergeCell ref="AF34:AI34"/>
    <mergeCell ref="B35:R35"/>
    <mergeCell ref="S35:AE35"/>
    <mergeCell ref="B37:R37"/>
    <mergeCell ref="S37:AE37"/>
    <mergeCell ref="AF37:AI37"/>
    <mergeCell ref="B38:R38"/>
    <mergeCell ref="S29:AE29"/>
    <mergeCell ref="AF35:AI35"/>
    <mergeCell ref="B23:F23"/>
    <mergeCell ref="H15:AI15"/>
    <mergeCell ref="H17:AI17"/>
    <mergeCell ref="H21:AI21"/>
    <mergeCell ref="AF29:AI29"/>
    <mergeCell ref="AF27:AI27"/>
    <mergeCell ref="S28:AE28"/>
    <mergeCell ref="AF28:AI28"/>
    <mergeCell ref="B29:R29"/>
    <mergeCell ref="B19:F19"/>
    <mergeCell ref="H19:AI19"/>
    <mergeCell ref="B30:R30"/>
    <mergeCell ref="S30:AE30"/>
    <mergeCell ref="AF30:AI30"/>
    <mergeCell ref="B31:R31"/>
    <mergeCell ref="S31:AE31"/>
    <mergeCell ref="AF31:AI31"/>
    <mergeCell ref="B7:W7"/>
    <mergeCell ref="T10:AI10"/>
    <mergeCell ref="B6:AI6"/>
    <mergeCell ref="B13:AI13"/>
    <mergeCell ref="B15:F15"/>
    <mergeCell ref="B17:F17"/>
    <mergeCell ref="B21:F21"/>
    <mergeCell ref="H23:AI23"/>
    <mergeCell ref="B28:R28"/>
    <mergeCell ref="B25:F25"/>
    <mergeCell ref="B27:R27"/>
    <mergeCell ref="S27:AE27"/>
  </mergeCells>
  <phoneticPr fontId="3"/>
  <printOptions horizontalCentered="1" verticalCentered="1"/>
  <pageMargins left="0.51181102362204722" right="0.51181102362204722" top="0.51181102362204722" bottom="0.51181102362204722" header="0.39370078740157483" footer="0"/>
  <pageSetup paperSize="9" scale="93" orientation="portrait" r:id="rId1"/>
  <headerFooter>
    <oddHeader>&amp;R&amp;8&amp;P / &amp;N ページ</oddHeader>
  </headerFooter>
  <rowBreaks count="3" manualBreakCount="3">
    <brk id="59" max="16383" man="1"/>
    <brk id="110" max="16383" man="1"/>
    <brk id="161"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発行依頼フォーム</vt:lpstr>
      <vt:lpstr>発行依頼書</vt:lpstr>
      <vt:lpstr>出荷明細貼付用</vt:lpstr>
      <vt:lpstr>定形外保証書捺印依頼書</vt:lpstr>
      <vt:lpstr>防水工事保証書</vt:lpstr>
      <vt:lpstr>防水工事保証書(面積なし)</vt:lpstr>
      <vt:lpstr>床シート工事保証書</vt:lpstr>
      <vt:lpstr>床シート工事保証書(面積なし)</vt:lpstr>
      <vt:lpstr>証明書(なしなし)</vt:lpstr>
      <vt:lpstr>証明書(なしあり)</vt:lpstr>
      <vt:lpstr>証明書(1列なし)</vt:lpstr>
      <vt:lpstr>証明書(1列あり)</vt:lpstr>
      <vt:lpstr>証明書(ありなし)</vt:lpstr>
      <vt:lpstr>証明書(ありあり)</vt:lpstr>
      <vt:lpstr>検索結果</vt:lpstr>
      <vt:lpstr>製品マスタ</vt:lpstr>
      <vt:lpstr>床シート工事保証書!Print_Area</vt:lpstr>
      <vt:lpstr>'床シート工事保証書(面積なし)'!Print_Area</vt:lpstr>
      <vt:lpstr>'証明書(1列あり)'!Print_Area</vt:lpstr>
      <vt:lpstr>'証明書(1列なし)'!Print_Area</vt:lpstr>
      <vt:lpstr>'証明書(ありあり)'!Print_Area</vt:lpstr>
      <vt:lpstr>'証明書(ありなし)'!Print_Area</vt:lpstr>
      <vt:lpstr>'証明書(なしあり)'!Print_Area</vt:lpstr>
      <vt:lpstr>'証明書(なしなし)'!Print_Area</vt:lpstr>
      <vt:lpstr>定形外保証書捺印依頼書!Print_Area</vt:lpstr>
      <vt:lpstr>発行依頼フォーム!Print_Area</vt:lpstr>
      <vt:lpstr>発行依頼書!Print_Area</vt:lpstr>
      <vt:lpstr>防水工事保証書!Print_Area</vt:lpstr>
      <vt:lpstr>'防水工事保証書(面積なし)'!Print_Area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田島ルーフィング株式会社</dc:creator>
  <cp:lastModifiedBy>郷</cp:lastModifiedBy>
  <cp:lastPrinted>2020-03-24T05:39:28Z</cp:lastPrinted>
  <dcterms:created xsi:type="dcterms:W3CDTF">2014-01-10T00:46:34Z</dcterms:created>
  <dcterms:modified xsi:type="dcterms:W3CDTF">2025-11-25T07:36:38Z</dcterms:modified>
</cp:coreProperties>
</file>